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nI\Desktop\"/>
    </mc:Choice>
  </mc:AlternateContent>
  <xr:revisionPtr revIDLastSave="0" documentId="8_{01D5F78D-6E96-456D-A832-156B180427BB}" xr6:coauthVersionLast="46" xr6:coauthVersionMax="46" xr10:uidLastSave="{00000000-0000-0000-0000-000000000000}"/>
  <bookViews>
    <workbookView xWindow="-20610" yWindow="-120" windowWidth="20730" windowHeight="11160" xr2:uid="{00000000-000D-0000-FFFF-FFFF00000000}"/>
  </bookViews>
  <sheets>
    <sheet name="Mn Directory" sheetId="2" r:id="rId1"/>
  </sheets>
  <definedNames>
    <definedName name="_xlnm._FilterDatabase" localSheetId="0" hidden="1">'Mn Directory'!$A$2:$FT$2117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2" i="2" l="1"/>
  <c r="G150" i="2"/>
  <c r="F403" i="2"/>
  <c r="F465" i="2"/>
  <c r="F628" i="2"/>
  <c r="F627" i="2"/>
  <c r="F600" i="2"/>
  <c r="F411" i="2"/>
  <c r="F626" i="2"/>
  <c r="F625" i="2"/>
  <c r="G121" i="2" l="1"/>
  <c r="F644" i="2" l="1"/>
  <c r="G450" i="2" l="1"/>
  <c r="G9" i="2" l="1"/>
  <c r="F116" i="2" l="1"/>
  <c r="F769" i="2"/>
  <c r="F722" i="2"/>
  <c r="F853" i="2"/>
  <c r="F827" i="2"/>
  <c r="F62" i="2"/>
  <c r="G62" i="2" s="1"/>
  <c r="G96" i="2"/>
  <c r="G22" i="2"/>
  <c r="G56" i="2"/>
  <c r="G325" i="2"/>
  <c r="G125" i="2"/>
  <c r="G34" i="2"/>
  <c r="G77" i="2"/>
  <c r="G141" i="2"/>
  <c r="G27" i="2"/>
  <c r="G30" i="2"/>
  <c r="G68" i="2"/>
  <c r="G61" i="2"/>
  <c r="G49" i="2"/>
  <c r="G53" i="2"/>
  <c r="G47" i="2"/>
  <c r="G43" i="2"/>
  <c r="G42" i="2"/>
  <c r="G41" i="2"/>
  <c r="G33" i="2"/>
  <c r="G32" i="2"/>
  <c r="G24" i="2"/>
  <c r="G18" i="2"/>
  <c r="G16" i="2"/>
  <c r="G15" i="2"/>
  <c r="G14" i="2"/>
  <c r="G12" i="2"/>
  <c r="E1953" i="2"/>
  <c r="F611" i="2"/>
  <c r="F610" i="2"/>
  <c r="F1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tc={6004DA14-1EFB-49BD-A6B0-8A1C4E853767}</author>
    <author>tc={BF2DBD35-EF5A-4516-BCF1-EE008BC0BCDC}</author>
    <author>tc={E2FE17D4-8CEC-4549-A460-4651A949A58A}</author>
  </authors>
  <commentList>
    <comment ref="AB9" authorId="0" shapeId="0" xr:uid="{6004DA14-1EFB-49BD-A6B0-8A1C4E853767}">
      <text>
        <t>[Threaded comment]
Your version of Excel allows you to read this threaded comment; however, any edits to it will get removed if the file is opened in a newer version of Excel. Learn more: https://go.microsoft.com/fwlink/?linkid=870924
Comment:
    Manganese BU</t>
      </text>
    </comment>
    <comment ref="AB15" authorId="1" shapeId="0" xr:uid="{BF2DBD35-EF5A-4516-BCF1-EE008BC0BCDC}">
      <text>
        <t>[Threaded comment]
Your version of Excel allows you to read this threaded comment; however, any edits to it will get removed if the file is opened in a newer version of Excel. Learn more: https://go.microsoft.com/fwlink/?linkid=870924
Comment:
    combined with Wessel</t>
      </text>
    </comment>
    <comment ref="AB49" authorId="2" shapeId="0" xr:uid="{E2FE17D4-8CEC-4549-A460-4651A949A58A}">
      <text>
        <t>[Threaded comment]
Your version of Excel allows you to read this threaded comment; however, any edits to it will get removed if the file is opened in a newer version of Excel. Learn more: https://go.microsoft.com/fwlink/?linkid=870924
Comment:
    combined with Mamatwan</t>
      </text>
    </comment>
  </commentList>
</comments>
</file>

<file path=xl/sharedStrings.xml><?xml version="1.0" encoding="utf-8"?>
<sst xmlns="http://schemas.openxmlformats.org/spreadsheetml/2006/main" count="60305" uniqueCount="15620">
  <si>
    <t>Company/mine/plant</t>
  </si>
  <si>
    <t>Capacity (in '000 mtpy)</t>
  </si>
  <si>
    <t>Production Status/Expected start date</t>
  </si>
  <si>
    <t>Country</t>
  </si>
  <si>
    <t>Region</t>
  </si>
  <si>
    <t>IMnI Member?</t>
  </si>
  <si>
    <t>Details</t>
  </si>
  <si>
    <t>Website</t>
  </si>
  <si>
    <t>If future project, probability of starting</t>
  </si>
  <si>
    <t>If future project, greenfield or brownfield</t>
  </si>
  <si>
    <t>If current producer stopped, date of closure</t>
  </si>
  <si>
    <t>If current producer stopped, capacity cut</t>
  </si>
  <si>
    <t>Address (line 1)</t>
  </si>
  <si>
    <t>Address (line 2):</t>
  </si>
  <si>
    <t>Postal/Zip Code:</t>
  </si>
  <si>
    <t>City:</t>
  </si>
  <si>
    <t>Tel (Switchboard)</t>
  </si>
  <si>
    <t>VAT No.:</t>
  </si>
  <si>
    <t>Main contact - Gender</t>
  </si>
  <si>
    <t>Main contact - First name</t>
  </si>
  <si>
    <t>Main contact - Last name</t>
  </si>
  <si>
    <t>Main contact - Job title</t>
  </si>
  <si>
    <t>Main contact - Email 1</t>
  </si>
  <si>
    <t>Main contact - Email 2</t>
  </si>
  <si>
    <t>Main contact - Tel (office)</t>
  </si>
  <si>
    <t>Main contact - Tel (direct)</t>
  </si>
  <si>
    <t>Main contact - Tel (mobile)</t>
  </si>
  <si>
    <t>Main contact - Tel (home)</t>
  </si>
  <si>
    <t>Secondary contact - Gender</t>
  </si>
  <si>
    <t>Secondary contact - First name</t>
  </si>
  <si>
    <t>Secondary contact - Last name</t>
  </si>
  <si>
    <t>Secondary contact - Job title</t>
  </si>
  <si>
    <t>Secondary contact - Email 1</t>
  </si>
  <si>
    <t>Secondary contact - Email 2</t>
  </si>
  <si>
    <t>Secondary contact - Tel (office)</t>
  </si>
  <si>
    <t>Secondary contact - Tel (direct)</t>
  </si>
  <si>
    <t>Secondary contact - Tel (home)</t>
  </si>
  <si>
    <t>Secondary contact - Tel (mobile)</t>
  </si>
  <si>
    <t>3rd contact - Gender</t>
  </si>
  <si>
    <t>3rd contact - First name</t>
  </si>
  <si>
    <t>3rd contact - Last name</t>
  </si>
  <si>
    <t>3rd contact - Job title</t>
  </si>
  <si>
    <t>3rd contact - Email 1</t>
  </si>
  <si>
    <t>3rd contact - Email 2</t>
  </si>
  <si>
    <t>3rd contact - Tel (office)</t>
  </si>
  <si>
    <t>3rd contact - Tel (direct)</t>
  </si>
  <si>
    <t>3rd contact - Tel (home)</t>
  </si>
  <si>
    <t>3rd contact - Tel (mobile)</t>
  </si>
  <si>
    <t>4th contact - Gender</t>
  </si>
  <si>
    <t>4th contact - First name</t>
  </si>
  <si>
    <t>4th contact - Last name</t>
  </si>
  <si>
    <t>4th contact - Job title</t>
  </si>
  <si>
    <t>4th contact - Email 1</t>
  </si>
  <si>
    <t>4th contact - Email 2</t>
  </si>
  <si>
    <t>4th contact - Tel (office)</t>
  </si>
  <si>
    <t>4th contact - Tel (direct)</t>
  </si>
  <si>
    <t>4th contact - Tel (home)</t>
  </si>
  <si>
    <t>4th contact - Tel (mobile)</t>
  </si>
  <si>
    <t>5th contact - Gender</t>
  </si>
  <si>
    <t>5th contact - First name</t>
  </si>
  <si>
    <t>5th contact - Last name</t>
  </si>
  <si>
    <t>5th contact - Job title</t>
  </si>
  <si>
    <t>5th contact - Email 1</t>
  </si>
  <si>
    <t>5th contact - Email 2</t>
  </si>
  <si>
    <t>5th contact - Tel (office)</t>
  </si>
  <si>
    <t>5th contact - Tel (direct)</t>
  </si>
  <si>
    <t>5th contact - Tel (home)</t>
  </si>
  <si>
    <t>5th contact - Tel (mobile)</t>
  </si>
  <si>
    <t>6th contact - Gender</t>
  </si>
  <si>
    <t>6th contact - First name</t>
  </si>
  <si>
    <t>6th contact - Last name</t>
  </si>
  <si>
    <t>6th contact - Job title</t>
  </si>
  <si>
    <t>6th contact - Email 1</t>
  </si>
  <si>
    <t>6th contact - Email 2</t>
  </si>
  <si>
    <t>6th contact - Tel (office)</t>
  </si>
  <si>
    <t>6th contact - Tel (direct)</t>
  </si>
  <si>
    <t>6th contact - Tel (home)</t>
  </si>
  <si>
    <t>6th contact - Tel (mobile)</t>
  </si>
  <si>
    <t>7th contact - Gender</t>
  </si>
  <si>
    <t>7th contact - First name</t>
  </si>
  <si>
    <t>7th contact - Last name</t>
  </si>
  <si>
    <t>7th contact - Job title</t>
  </si>
  <si>
    <t>7th contact - Email 1</t>
  </si>
  <si>
    <t>7th contact - Email 2</t>
  </si>
  <si>
    <t>7th contact - Tel (office)</t>
  </si>
  <si>
    <t>7th contact - Tel (direct)</t>
  </si>
  <si>
    <t>7th contact - Tel (home)</t>
  </si>
  <si>
    <t>7th contact - Tel (mobile)</t>
  </si>
  <si>
    <t>8th contact - gender</t>
  </si>
  <si>
    <t>8th contact - First name</t>
  </si>
  <si>
    <t>8th contact - Last name</t>
  </si>
  <si>
    <t>8th contact - Job title</t>
  </si>
  <si>
    <t>8th contact - Email 1</t>
  </si>
  <si>
    <t>8th contact - Email 2</t>
  </si>
  <si>
    <t>8th contact - Tel (office)</t>
  </si>
  <si>
    <t>8th contact - Tel (direct)</t>
  </si>
  <si>
    <t>8th contact - Tel (home)</t>
  </si>
  <si>
    <t>8th contact - Tel (mobile)</t>
  </si>
  <si>
    <t>9th contact gender</t>
  </si>
  <si>
    <t>9th contact - First name</t>
  </si>
  <si>
    <t>9th contact - Last name</t>
  </si>
  <si>
    <t>9th contact - Job title</t>
  </si>
  <si>
    <t>9th contact - Email 1</t>
  </si>
  <si>
    <t>9th contact - Email 2</t>
  </si>
  <si>
    <t>9th contact - Tel (office)</t>
  </si>
  <si>
    <t>9th contact - Tel (direct)</t>
  </si>
  <si>
    <t>9th contact - Tel (home)</t>
  </si>
  <si>
    <t>9th contact - Tel (mobile)</t>
  </si>
  <si>
    <t>10th contact gender</t>
  </si>
  <si>
    <t>10th contact - First name</t>
  </si>
  <si>
    <t>10th contact - Last name</t>
  </si>
  <si>
    <t>10th contact - Job title</t>
  </si>
  <si>
    <t>10th contact - Email 1</t>
  </si>
  <si>
    <t>10th contact - Email 2</t>
  </si>
  <si>
    <t>10th contact - Tel (office)</t>
  </si>
  <si>
    <t>10th contact - Tel (direct)</t>
  </si>
  <si>
    <t>10th contact - Tel (home)</t>
  </si>
  <si>
    <t>10th contact - Tel (mobile)</t>
  </si>
  <si>
    <t>11th contact gender</t>
  </si>
  <si>
    <t>11th contact - First name</t>
  </si>
  <si>
    <t>11th contact - Last name</t>
  </si>
  <si>
    <t>11th contact - Job title</t>
  </si>
  <si>
    <t>11th contact - Email 1</t>
  </si>
  <si>
    <t>11th contact - Email 2</t>
  </si>
  <si>
    <t>11th contact - Tel (office)</t>
  </si>
  <si>
    <t>11th contact - Tel (direct)</t>
  </si>
  <si>
    <t>11th contact - Tel (home)</t>
  </si>
  <si>
    <t>11th contact - Tel (mobile)</t>
  </si>
  <si>
    <t>12th contact gender</t>
  </si>
  <si>
    <t>12th contact - First name</t>
  </si>
  <si>
    <t>12th contact - Last name</t>
  </si>
  <si>
    <t>12th contact - Job title</t>
  </si>
  <si>
    <t>12th contact - Email 1</t>
  </si>
  <si>
    <t>12th contact - Email 2</t>
  </si>
  <si>
    <t>12th contact - Tel (office)</t>
  </si>
  <si>
    <t>12th contact - Tel (direct)</t>
  </si>
  <si>
    <t>12th contact - Tel (home)</t>
  </si>
  <si>
    <t>12th contact - Tel (mobile)</t>
  </si>
  <si>
    <t>13th contact gender</t>
  </si>
  <si>
    <t>13th contact - First name</t>
  </si>
  <si>
    <t>13th contact - Last name</t>
  </si>
  <si>
    <t>13th contact - Job title</t>
  </si>
  <si>
    <t>13th contact - Email 1</t>
  </si>
  <si>
    <t>13th contact - Email 2</t>
  </si>
  <si>
    <t>13th contact - Tel (office)</t>
  </si>
  <si>
    <t>13th contact - Tel (direct)</t>
  </si>
  <si>
    <t>13th contact - Tel (home)</t>
  </si>
  <si>
    <t>13th contact - Tel (mobile)</t>
  </si>
  <si>
    <t>14th contact gender</t>
  </si>
  <si>
    <t>14th contact - First name</t>
  </si>
  <si>
    <t>14th contact - Last name</t>
  </si>
  <si>
    <t>14th contact - Job title</t>
  </si>
  <si>
    <t>14th contact - Email 1</t>
  </si>
  <si>
    <t>14th contact - Email 2</t>
  </si>
  <si>
    <t>14th contact - Tel (office)</t>
  </si>
  <si>
    <t>14th contact - Tel (direct)</t>
  </si>
  <si>
    <t>14th contact - Tel (home)</t>
  </si>
  <si>
    <t>14th contact - Tel (mobile)</t>
  </si>
  <si>
    <t>Consultant</t>
  </si>
  <si>
    <t>3E Renewable Energy Services</t>
  </si>
  <si>
    <t>South Africa</t>
  </si>
  <si>
    <t>Africa</t>
  </si>
  <si>
    <t>no</t>
  </si>
  <si>
    <t/>
  </si>
  <si>
    <t>1st Floor, Heddle Building</t>
  </si>
  <si>
    <t>71 Buitengracht Street</t>
  </si>
  <si>
    <t>8001</t>
  </si>
  <si>
    <t>Cape Town</t>
  </si>
  <si>
    <t>Mr.</t>
  </si>
  <si>
    <t>Dylan</t>
  </si>
  <si>
    <t>Theunissen</t>
  </si>
  <si>
    <t>Renewable Energy and Grid Engineer</t>
  </si>
  <si>
    <t>dylan.theunissen@3e.eu</t>
  </si>
  <si>
    <t>Mn producer</t>
  </si>
  <si>
    <t>Mn Ore</t>
  </si>
  <si>
    <t>MOIL</t>
  </si>
  <si>
    <t>4 mines in Madhya Pradesh</t>
  </si>
  <si>
    <t>active</t>
  </si>
  <si>
    <t>India - Madhya Pradesh</t>
  </si>
  <si>
    <t>Asia</t>
  </si>
  <si>
    <t>yes</t>
  </si>
  <si>
    <t>New deposits explored in Nagpur district at Kodegaon and prospecting on in Bhandara district. It also produces electricity. MOIL has plans to increase its production capacity to 1.5 MT by 2016-17 and 2.2 MT by 2020.</t>
  </si>
  <si>
    <t xml:space="preserve">Seoni and Balaghat Districts at the frointier  with Nagpur and Bhandara </t>
  </si>
  <si>
    <t>5N Plus Asia</t>
  </si>
  <si>
    <t>Hong Kong</t>
  </si>
  <si>
    <t>12/F, New York House</t>
  </si>
  <si>
    <t>60 Connaught Road Central, Central District</t>
  </si>
  <si>
    <t>+852 2541 6122</t>
  </si>
  <si>
    <t>Russell Leigh</t>
  </si>
  <si>
    <t>Cohen</t>
  </si>
  <si>
    <t>Commercial Director</t>
  </si>
  <si>
    <t>russell.cohen@5nplus.com</t>
  </si>
  <si>
    <t>+852 6683 9391</t>
  </si>
  <si>
    <t>+852 2854 3040</t>
  </si>
  <si>
    <t>Mrs.</t>
  </si>
  <si>
    <t>Susanna</t>
  </si>
  <si>
    <t>Cheng</t>
  </si>
  <si>
    <t>Commercial Assistant</t>
  </si>
  <si>
    <t>susanna.cheng@5nplus.com</t>
  </si>
  <si>
    <t xml:space="preserve">6 mines in Nagpur </t>
  </si>
  <si>
    <t>India - Maharashtra</t>
  </si>
  <si>
    <t>Nagpur district at the frontier between Nagpur and Madhya Pradesh</t>
  </si>
  <si>
    <t>France</t>
  </si>
  <si>
    <t>EU28</t>
  </si>
  <si>
    <t>Paris</t>
  </si>
  <si>
    <t>Mn trader</t>
  </si>
  <si>
    <t>A.P.Trivedi Sons</t>
  </si>
  <si>
    <t xml:space="preserve">Trivedi Sons has gained immense expertise in supplying &amp; trading of Ferro manganese powder, silicon manganese, manganese etc. The supplier company is located in Balaghat, Madhya Pradesh and is one of the leading sellers of listed products. Buy Ferro manganese powder, silicon manganese, manganese in bulk from us for the best quality products and service.
Registered in 2009, A. P. Trivedi Sons has gained immense expertise in supplying &amp; trading of Ferro manganese powder, silicon manganese, manganese etc. The supplier company is located in Balaghat, Madhya Pradesh and is one of the leading sellers of listed products. Buy Ferro manganese powder, silicon manganese, manganese in bulk from us for the best quality products and service.
Registered in 2009, A. P. Trivedi Sons has gained immense expertise in supplying &amp; trading of Ferro manganese powder, silicon manganese, manganese etc. The supplier company is located in Balaghat, Madhya Pradesh and is one of the leading sellers of listed products. Buy Ferro manganese powder, silicon manganese, manganese in bulk from us for the best quality products and service.
Registered in 2009, A. P. Trivedi Sons has gained immense expertise in supplying &amp; trading of Ferro manganese powder, silicon manganese, manganese etc. The supplier company is located in Balaghat, Madhya Pradesh and is one of the leading sellers of listed products. Buy Ferro manganese powder, silicon manganese, manganese in bulk from us for the best quality products and service.
</t>
  </si>
  <si>
    <t>Nischal K.</t>
  </si>
  <si>
    <t>Trivedi</t>
  </si>
  <si>
    <t>aptrivedisons@gmail.com</t>
  </si>
  <si>
    <t>HC FeMn</t>
  </si>
  <si>
    <t>India - Odisha</t>
  </si>
  <si>
    <t>Ghantikhal , P.O . Mahakalbasta,Via. Athgarh,
Disst. - Cuttack -754029 (Orissa) India.</t>
  </si>
  <si>
    <t>info@aartiinternational.com</t>
  </si>
  <si>
    <t>SiMn</t>
  </si>
  <si>
    <t>AB Ferrolegeringar</t>
  </si>
  <si>
    <t>Sweden</t>
  </si>
  <si>
    <t>http://www.ferrolegeringar.se/</t>
  </si>
  <si>
    <t>Sveavägen 9</t>
  </si>
  <si>
    <t>Box 7163</t>
  </si>
  <si>
    <t>SE-103 88</t>
  </si>
  <si>
    <t>Stockholm</t>
  </si>
  <si>
    <t>+46 (8) 454 6560</t>
  </si>
  <si>
    <t>SE556191175001</t>
  </si>
  <si>
    <t>Steel trader</t>
  </si>
  <si>
    <t>AB Metals</t>
  </si>
  <si>
    <t>Singapore</t>
  </si>
  <si>
    <t>128A Tanjong Pagar Road</t>
  </si>
  <si>
    <t>088535</t>
  </si>
  <si>
    <t>Budi Tjahyadi</t>
  </si>
  <si>
    <t>Sutiarto</t>
  </si>
  <si>
    <t>Marketing Director</t>
  </si>
  <si>
    <t>budi@abmetals.com.sg</t>
  </si>
  <si>
    <t>+65 64665853</t>
  </si>
  <si>
    <t>+65 90305349</t>
  </si>
  <si>
    <t>+65 64695303</t>
  </si>
  <si>
    <t>Aba Ruidong</t>
  </si>
  <si>
    <t>China - Sichuan</t>
  </si>
  <si>
    <t>Wenchuan County, Abazhou, Sichuan</t>
  </si>
  <si>
    <t>Mn future project</t>
  </si>
  <si>
    <t>Brazil Iron</t>
  </si>
  <si>
    <t>Abaira</t>
  </si>
  <si>
    <t>indefinite</t>
  </si>
  <si>
    <t>Brazil</t>
  </si>
  <si>
    <t>South America</t>
  </si>
  <si>
    <t>The company is undertaking a 4,000m drill campaign for manganese with Tetra Tech at six of the project's 25 continuous tenements that cover 433sq.km, which should be completed in September 2018 and will be followed by test manganese production.</t>
  </si>
  <si>
    <t>3 low</t>
  </si>
  <si>
    <t>Gordon L</t>
  </si>
  <si>
    <t>Toll</t>
  </si>
  <si>
    <t>Director</t>
  </si>
  <si>
    <t>Abhijeet Group</t>
  </si>
  <si>
    <t>Abhijeet Corporate Ispat Alloys</t>
  </si>
  <si>
    <t>India - Andhra Pradesh</t>
  </si>
  <si>
    <t>www.abhijeet.in</t>
  </si>
  <si>
    <t>Visakhapatnam, Andhra Pradesh</t>
  </si>
  <si>
    <t>Anil</t>
  </si>
  <si>
    <t>Nair</t>
  </si>
  <si>
    <t>anil.nair@abhijeet.in</t>
  </si>
  <si>
    <t>Abhijeet Ferrotech</t>
  </si>
  <si>
    <t>stopped</t>
  </si>
  <si>
    <t>India - West Bengal</t>
  </si>
  <si>
    <t>in Durgapur</t>
  </si>
  <si>
    <t>Investment firm</t>
  </si>
  <si>
    <t>ABN AMRO Bank</t>
  </si>
  <si>
    <t>Level 70, International Commerce Centre</t>
  </si>
  <si>
    <t>1 Austin Road West</t>
  </si>
  <si>
    <t>Kowloon</t>
  </si>
  <si>
    <t>+852 3763 3180</t>
  </si>
  <si>
    <t>Edward</t>
  </si>
  <si>
    <t>Sit</t>
  </si>
  <si>
    <t>Director - Commodities, Metals &amp; Steel</t>
  </si>
  <si>
    <t>edward.sit@hk.abnamro.com</t>
  </si>
  <si>
    <t>+852  9036 6076</t>
  </si>
  <si>
    <t>+852 2527 8568</t>
  </si>
  <si>
    <t>Shipping &amp; Logistics</t>
  </si>
  <si>
    <t>Access World Logistics</t>
  </si>
  <si>
    <t>www.accessworld.com</t>
  </si>
  <si>
    <t>438B Alexandra Road</t>
  </si>
  <si>
    <t>#08-01 Alexandra Technopark</t>
  </si>
  <si>
    <t>119968</t>
  </si>
  <si>
    <t>+65 6771 5600</t>
  </si>
  <si>
    <t>Dean</t>
  </si>
  <si>
    <t>Chew</t>
  </si>
  <si>
    <t>Manager, Commercial</t>
  </si>
  <si>
    <t>dean.chew@accessworld.com</t>
  </si>
  <si>
    <t>+65 90073155</t>
  </si>
  <si>
    <t xml:space="preserve"> +65 6771 5797</t>
  </si>
  <si>
    <t>Acero Argentino</t>
  </si>
  <si>
    <t>Argentina</t>
  </si>
  <si>
    <t>www.acero.org.ar</t>
  </si>
  <si>
    <t>San Martin 1137, 3° piso</t>
  </si>
  <si>
    <t>C1004 AAW</t>
  </si>
  <si>
    <t>Buenos Aires</t>
  </si>
  <si>
    <t>César</t>
  </si>
  <si>
    <t>Castro</t>
  </si>
  <si>
    <t>c.castro@acero.org.ar</t>
  </si>
  <si>
    <t>+54 11 4311 6371/6368</t>
  </si>
  <si>
    <t>+54 11 4311 3710</t>
  </si>
  <si>
    <t>Steel mill</t>
  </si>
  <si>
    <t>Action Ispat &amp; Power</t>
  </si>
  <si>
    <t>India</t>
  </si>
  <si>
    <t xml:space="preserve">Suppliers of Steel &amp; Stainless Steel Products &amp; Components, in India. The supplier company is located in Delhi, Delhi and is one of the leading sellers of listed products.Action Ispat &amp; Power (P) Ltd. is listed in Trade India's list of verified sellers offering supreme quality of Billets
</t>
  </si>
  <si>
    <t>R. A.</t>
  </si>
  <si>
    <t xml:space="preserve">Goel </t>
  </si>
  <si>
    <t>info@actionispat.com</t>
  </si>
  <si>
    <t>AD Process Strategies</t>
  </si>
  <si>
    <t>Morocco</t>
  </si>
  <si>
    <t>Two unnamed deposits</t>
  </si>
  <si>
    <t>http://www.adpro-stg.com/trading/manganese-ores.html</t>
  </si>
  <si>
    <t>Alain</t>
  </si>
  <si>
    <t>Dreveton</t>
  </si>
  <si>
    <t>Owner</t>
  </si>
  <si>
    <t>a.dreveton@adpro-stg.com</t>
  </si>
  <si>
    <t>Adhunik Metaliks</t>
  </si>
  <si>
    <t>Adhunik Meghalaya Steels</t>
  </si>
  <si>
    <t>Chadrihariharpur, P.O. Kuarmunda, Sundargarh, Odisha 770039, India</t>
  </si>
  <si>
    <t>G.D.</t>
  </si>
  <si>
    <t>Agarwal</t>
  </si>
  <si>
    <t>Chairman</t>
  </si>
  <si>
    <t>gdagarwal@adhunikgroup.co.in</t>
  </si>
  <si>
    <t>+91 33 3051 7100</t>
  </si>
  <si>
    <t xml:space="preserve">Agarwal </t>
  </si>
  <si>
    <t>manojagarwal@adhunikgroup.co.in</t>
  </si>
  <si>
    <t>MnSO4</t>
  </si>
  <si>
    <t>Aecochem</t>
  </si>
  <si>
    <t>China - Fujian</t>
  </si>
  <si>
    <t>carbonated ore is the main ore source to produce MnSO4 &amp; EMD in China</t>
  </si>
  <si>
    <t>sales@aecochemical.com</t>
  </si>
  <si>
    <t>African Export-Import Bank</t>
  </si>
  <si>
    <t>Egypt</t>
  </si>
  <si>
    <t>http://www.afreximbank.com</t>
  </si>
  <si>
    <t>72 (B) El Maahad El Eshteraky Street</t>
  </si>
  <si>
    <t>Heliopolis</t>
  </si>
  <si>
    <t>11341</t>
  </si>
  <si>
    <t>Cairo</t>
  </si>
  <si>
    <t>Zitto</t>
  </si>
  <si>
    <t>Alfayo</t>
  </si>
  <si>
    <t>Manager, Project Finance</t>
  </si>
  <si>
    <t>zalfayo@afreximbank.com</t>
  </si>
  <si>
    <t>+20 22 456 4290</t>
  </si>
  <si>
    <t>+20 128 467 1718</t>
  </si>
  <si>
    <t>Ore &amp; Metal Company Limited</t>
  </si>
  <si>
    <t>Assore House, 15 Fricker Road</t>
  </si>
  <si>
    <t>Illovo Boulevard</t>
  </si>
  <si>
    <t>2196</t>
  </si>
  <si>
    <t>Johannesburg</t>
  </si>
  <si>
    <t xml:space="preserve">Patrick </t>
  </si>
  <si>
    <t>Sacco</t>
  </si>
  <si>
    <t>psacco@assore.com</t>
  </si>
  <si>
    <t>+27 11 770 6800</t>
  </si>
  <si>
    <t>083 250 9990</t>
  </si>
  <si>
    <t>+27 11 268 6440</t>
  </si>
  <si>
    <t>Angelica</t>
  </si>
  <si>
    <t>Govender</t>
  </si>
  <si>
    <t>angelicagovender@assore.com</t>
  </si>
  <si>
    <t>Mnoresales@assore.com</t>
  </si>
  <si>
    <t>+27 11 770 6894</t>
  </si>
  <si>
    <t xml:space="preserve">Tiaan </t>
  </si>
  <si>
    <t>van Aswegen</t>
  </si>
  <si>
    <t>Director: Operations and Growth</t>
  </si>
  <si>
    <t>tiaanvanaswegen@assore.com</t>
  </si>
  <si>
    <t>+27 (11) 770 6852</t>
  </si>
  <si>
    <t>+27 (11) 770 6800</t>
  </si>
  <si>
    <t>+27 (11) 268 6918</t>
  </si>
  <si>
    <t>+27 (833) 250184</t>
  </si>
  <si>
    <t>Rorie</t>
  </si>
  <si>
    <t>Wilson</t>
  </si>
  <si>
    <t>Managing Director</t>
  </si>
  <si>
    <t>rwilson@assore.com</t>
  </si>
  <si>
    <t>+27 11 770 6959</t>
  </si>
  <si>
    <t>+27 83 325 9335</t>
  </si>
  <si>
    <t>Patrizia</t>
  </si>
  <si>
    <t>Tennent</t>
  </si>
  <si>
    <t>Senior Sales Manager :  Mn Ore/Director</t>
  </si>
  <si>
    <t>ptennent@assore.com</t>
  </si>
  <si>
    <t>mnoresales@assore.com</t>
  </si>
  <si>
    <t>+27 11 770 6835</t>
  </si>
  <si>
    <t>+27 836290277</t>
  </si>
  <si>
    <t>Rocklin</t>
  </si>
  <si>
    <t>Reed</t>
  </si>
  <si>
    <t>Senir SHERQ Manager, Assore Operations &amp; Growth</t>
  </si>
  <si>
    <t>rocklinreed@assore.com</t>
  </si>
  <si>
    <t>+27 (0)11 770 6918</t>
  </si>
  <si>
    <t>Thabo</t>
  </si>
  <si>
    <t>Nzim</t>
  </si>
  <si>
    <t>Production Superintendent: High-carbon Ferromanganese</t>
  </si>
  <si>
    <t>thabon@assmangchrome.co.za</t>
  </si>
  <si>
    <t>+27 13 256 5110</t>
  </si>
  <si>
    <t>+27 13 256 5026</t>
  </si>
  <si>
    <t>+27 82 926 7676</t>
  </si>
  <si>
    <t>Herman</t>
  </si>
  <si>
    <t>Smith</t>
  </si>
  <si>
    <t>Group Manager Operations</t>
  </si>
  <si>
    <t>HermanSmith@assore.com</t>
  </si>
  <si>
    <t>+27(0)823734879</t>
  </si>
  <si>
    <t>Brian</t>
  </si>
  <si>
    <t>Gilgannon</t>
  </si>
  <si>
    <t>Project Manager</t>
  </si>
  <si>
    <t>brian.gilgannon@arm.co.za</t>
  </si>
  <si>
    <t xml:space="preserve">Samantha </t>
  </si>
  <si>
    <t>McFadyen</t>
  </si>
  <si>
    <t>Sales Manager</t>
  </si>
  <si>
    <t>alloysales@assore.com</t>
  </si>
  <si>
    <t>+27 (11) 770 6800 /87</t>
  </si>
  <si>
    <t>+27 (11) 268 6440</t>
  </si>
  <si>
    <t xml:space="preserve">Vincent </t>
  </si>
  <si>
    <t>Harford</t>
  </si>
  <si>
    <t>Sales Administration Manager</t>
  </si>
  <si>
    <t>oresales@assore.com</t>
  </si>
  <si>
    <t>Torah</t>
  </si>
  <si>
    <t>Mpako</t>
  </si>
  <si>
    <t>Accounts Department</t>
  </si>
  <si>
    <t>Torahmpako@assore.com</t>
  </si>
  <si>
    <t>+27 (011) 7706931</t>
  </si>
  <si>
    <t>+27 073 1344 620</t>
  </si>
  <si>
    <t>Carina</t>
  </si>
  <si>
    <t>Claassen</t>
  </si>
  <si>
    <t>Senior Sales Manager: Mn Alloys/Director</t>
  </si>
  <si>
    <t>African Rainbow Minerals</t>
  </si>
  <si>
    <t>PO Box 782058</t>
  </si>
  <si>
    <t>Sandton</t>
  </si>
  <si>
    <t>2146</t>
  </si>
  <si>
    <t>+27 117791255</t>
  </si>
  <si>
    <t>Henk</t>
  </si>
  <si>
    <t>Bouwer</t>
  </si>
  <si>
    <t>Executive Technology ARM Ferrous</t>
  </si>
  <si>
    <t>henk.bouwer@arm.co.za</t>
  </si>
  <si>
    <t>+27 829297144</t>
  </si>
  <si>
    <t>Afro Minerals Trading AG</t>
  </si>
  <si>
    <t>Switzerland</t>
  </si>
  <si>
    <t>Other Europe</t>
  </si>
  <si>
    <t>Exclusive sales agent for Transalloys</t>
  </si>
  <si>
    <t>Baarerstrasse 94</t>
  </si>
  <si>
    <t>CH-6300</t>
  </si>
  <si>
    <t>Zug</t>
  </si>
  <si>
    <t>CHE114047161</t>
  </si>
  <si>
    <t>Roland</t>
  </si>
  <si>
    <t>Suter</t>
  </si>
  <si>
    <t>Senior Trader</t>
  </si>
  <si>
    <t>roland_suter@afrominerals.ch</t>
  </si>
  <si>
    <t>+41 41 711 59 90</t>
  </si>
  <si>
    <t>Afton Chemical Corporation</t>
  </si>
  <si>
    <t>USA</t>
  </si>
  <si>
    <t>North America</t>
  </si>
  <si>
    <t>330 South 4th Street</t>
  </si>
  <si>
    <t>23218-2189</t>
  </si>
  <si>
    <t>Richmond, VA</t>
  </si>
  <si>
    <t>+1 (804) 788-6023</t>
  </si>
  <si>
    <t>Athena</t>
  </si>
  <si>
    <t>Keene</t>
  </si>
  <si>
    <t>Toxicologist</t>
  </si>
  <si>
    <t>Athena.Keene@AftonChemical.com</t>
  </si>
  <si>
    <t>Afton Chemical France</t>
  </si>
  <si>
    <t>5 rue Salomon de Rothschild</t>
  </si>
  <si>
    <t>92150</t>
  </si>
  <si>
    <t>Suresnes</t>
  </si>
  <si>
    <t>Lécuyer</t>
  </si>
  <si>
    <t>Sales Director, Europe/Middle East/Africa, Director of French branch</t>
  </si>
  <si>
    <t>Patrick.Lecuyer@AftonChemical.com</t>
  </si>
  <si>
    <t>+33 (1) 46 93 91 80</t>
  </si>
  <si>
    <t>06 73 98 86 03</t>
  </si>
  <si>
    <t>+33 (1) 47 78 87 17</t>
  </si>
  <si>
    <t>AK Steel</t>
  </si>
  <si>
    <t>Demidio</t>
  </si>
  <si>
    <t>brian.demidio@aksteel.com</t>
  </si>
  <si>
    <t>33.12%Mn</t>
  </si>
  <si>
    <t>Akcelik Madencilik</t>
  </si>
  <si>
    <t>Turkey</t>
  </si>
  <si>
    <t>production started in 2015</t>
  </si>
  <si>
    <t xml:space="preserve">Stanbul province, Eyüp administrative district, Akpınar village </t>
  </si>
  <si>
    <t>akcelik@akcelikmadencilik.com</t>
  </si>
  <si>
    <t>Mn metal</t>
  </si>
  <si>
    <t>EMM standard grade</t>
  </si>
  <si>
    <t>Western Gold</t>
  </si>
  <si>
    <t>China - Xinjiang</t>
  </si>
  <si>
    <t>Kebang Manganese is Xinjiang's only large manganese metal producer. It started producing in 2014 and has since brought 75,000 t/yr of capacity on stream, with a further 75,000 t/yr to be launched by in the coming years (Argus 2017)</t>
  </si>
  <si>
    <t>Jiangxi Industrial Park, Aoyitake Town, Aketao County, Xinjiang</t>
  </si>
  <si>
    <t>kebang@kebangmn.com</t>
  </si>
  <si>
    <t>Eurasian Resources Group (ERG)</t>
  </si>
  <si>
    <t>Aksu FP / Kazchrome</t>
  </si>
  <si>
    <t>Kazakhstan</t>
  </si>
  <si>
    <t>CIS</t>
  </si>
  <si>
    <t>the raw material is provided by the Tur mine (Kazmarganets)</t>
  </si>
  <si>
    <t>http://www.erg.kz</t>
  </si>
  <si>
    <t>52°07'08.1"N 76°52'34.7"E</t>
  </si>
  <si>
    <t>Sergey</t>
  </si>
  <si>
    <t>Prokopyev</t>
  </si>
  <si>
    <t>Director of the Aksu Ferroalloy</t>
  </si>
  <si>
    <t>info@erg.net</t>
  </si>
  <si>
    <t>Muscat Overseas Group</t>
  </si>
  <si>
    <t>Al Tamman Trading Establishment</t>
  </si>
  <si>
    <t>Oman</t>
  </si>
  <si>
    <t>Middle East</t>
  </si>
  <si>
    <t>Al Mintirib Wilayat, Qabil, Al Mudhaibi and Jaalan</t>
  </si>
  <si>
    <t>info@altamman.com</t>
  </si>
  <si>
    <t>AL.FA Laminati</t>
  </si>
  <si>
    <t>Italy</t>
  </si>
  <si>
    <t>via Tito Speri 19</t>
  </si>
  <si>
    <t>25040</t>
  </si>
  <si>
    <t>Nigoline di Cortefranca (BS)</t>
  </si>
  <si>
    <t>IT03034290175</t>
  </si>
  <si>
    <t>Sabrina</t>
  </si>
  <si>
    <t>Zintilini</t>
  </si>
  <si>
    <t>sama@samaconsulting.it</t>
  </si>
  <si>
    <t>Alacero</t>
  </si>
  <si>
    <t>Chile</t>
  </si>
  <si>
    <t>http://www.alacero.org/en/page/contacto</t>
  </si>
  <si>
    <t>Benjamín 2944, 5º Piso</t>
  </si>
  <si>
    <t>Las Condes</t>
  </si>
  <si>
    <t>755 0032</t>
  </si>
  <si>
    <t>Santiago</t>
  </si>
  <si>
    <t>+56 222 33 0545</t>
  </si>
  <si>
    <t>Marcos</t>
  </si>
  <si>
    <t>Hernandez</t>
  </si>
  <si>
    <t>Economy and Market</t>
  </si>
  <si>
    <t>mhernandez@alacero.org</t>
  </si>
  <si>
    <t>+56 2 2233 0545 ext 26</t>
  </si>
  <si>
    <t>Rafael</t>
  </si>
  <si>
    <t>alacero@alacero.org</t>
  </si>
  <si>
    <t>+56 2 22330545</t>
  </si>
  <si>
    <t>Privat</t>
  </si>
  <si>
    <t>Alapaevsk</t>
  </si>
  <si>
    <t>Russia</t>
  </si>
  <si>
    <t>stopped production in 2005</t>
  </si>
  <si>
    <t>2005</t>
  </si>
  <si>
    <t>low carbon SiMn</t>
  </si>
  <si>
    <t>Alashanmeng Jinfeng Ferroalloy</t>
  </si>
  <si>
    <t>China - Inner Mongolia</t>
  </si>
  <si>
    <t>Alashanmeng, Inner Mongolia</t>
  </si>
  <si>
    <t>Aluminium producer</t>
  </si>
  <si>
    <t>EMM-based</t>
  </si>
  <si>
    <t>Alcoa</t>
  </si>
  <si>
    <t>Traded in the NYSE, world's eighth largest producer of aluminium</t>
  </si>
  <si>
    <t>https://www.alcoa.com/global/en/home.asp</t>
  </si>
  <si>
    <t>201 Isabella St.</t>
  </si>
  <si>
    <t>Suite 500</t>
  </si>
  <si>
    <t>PA 15212-5858</t>
  </si>
  <si>
    <t>Pittsburgh</t>
  </si>
  <si>
    <t>+ 1 412 315 2900</t>
  </si>
  <si>
    <t>Steven</t>
  </si>
  <si>
    <t>Stoyer</t>
  </si>
  <si>
    <t>Market Intelligence Consultant</t>
  </si>
  <si>
    <t>steven.stoyer@alcoa.com</t>
  </si>
  <si>
    <t>Research</t>
  </si>
  <si>
    <t>AlloyConsult</t>
  </si>
  <si>
    <t>6 Maypole Road</t>
  </si>
  <si>
    <t>RH19 1GZ</t>
  </si>
  <si>
    <t>East Grinstead</t>
  </si>
  <si>
    <t>Kevin</t>
  </si>
  <si>
    <t>Fowkes</t>
  </si>
  <si>
    <t>Managing Consultant</t>
  </si>
  <si>
    <t>kevin@kevinfowkes.com</t>
  </si>
  <si>
    <t>+44 7912 642627</t>
  </si>
  <si>
    <t>Alloys &amp; Metals</t>
  </si>
  <si>
    <t>www.hindustanproduceco.com</t>
  </si>
  <si>
    <t>7 Clyde Row</t>
  </si>
  <si>
    <t>Hastings</t>
  </si>
  <si>
    <t>700 022</t>
  </si>
  <si>
    <t>Kolkata</t>
  </si>
  <si>
    <t>+91 33 22230973</t>
  </si>
  <si>
    <t>Piyush</t>
  </si>
  <si>
    <t>Keyal</t>
  </si>
  <si>
    <t>almetindia@gmail.com</t>
  </si>
  <si>
    <t>+91 33 22230973/4515</t>
  </si>
  <si>
    <t>+91 9433046939</t>
  </si>
  <si>
    <t>+91 33 22230140</t>
  </si>
  <si>
    <t>Ankit</t>
  </si>
  <si>
    <t>Mn Trader</t>
  </si>
  <si>
    <t>Alloys Consulting Luxembourg</t>
  </si>
  <si>
    <t>Luxembourg</t>
  </si>
  <si>
    <t>2, Rue Edward Steichen</t>
  </si>
  <si>
    <t>L-3324</t>
  </si>
  <si>
    <t>Bivange</t>
  </si>
  <si>
    <t>LU30020205</t>
  </si>
  <si>
    <t>Parham</t>
  </si>
  <si>
    <t>Ghazi Saeedi</t>
  </si>
  <si>
    <t>MD/Owner</t>
  </si>
  <si>
    <t>parham@alloys-consulting.com</t>
  </si>
  <si>
    <t>00352621187657</t>
  </si>
  <si>
    <t>Durban</t>
  </si>
  <si>
    <t>General Manager</t>
  </si>
  <si>
    <t>Alok Ferro Alloys</t>
  </si>
  <si>
    <t>Plot No. 458/1, Urla Industrial Complex</t>
  </si>
  <si>
    <t>Chhattisgarh</t>
  </si>
  <si>
    <t>492003</t>
  </si>
  <si>
    <t>Raipur</t>
  </si>
  <si>
    <t xml:space="preserve">Vinay </t>
  </si>
  <si>
    <t>Agrawal</t>
  </si>
  <si>
    <t>vinay.agrawal@hiragroup.com</t>
  </si>
  <si>
    <t>91 771 4082790</t>
  </si>
  <si>
    <t>91 9893722222</t>
  </si>
  <si>
    <t>91 771 4082742</t>
  </si>
  <si>
    <t>Hira Group of Industries</t>
  </si>
  <si>
    <t>Alok Ferro-Alloys</t>
  </si>
  <si>
    <t>India - Chhattisgarh</t>
  </si>
  <si>
    <t>http://www.hiraferroalloys.com/</t>
  </si>
  <si>
    <t>Urla Industrial Complex, Raipur – 493221, Chhattisgarh, India.</t>
  </si>
  <si>
    <t>P. N.</t>
  </si>
  <si>
    <t>Khandelwal</t>
  </si>
  <si>
    <t>CEO</t>
  </si>
  <si>
    <t>admin@hpslindia.com</t>
  </si>
  <si>
    <t>mnalloys@gmail.com</t>
  </si>
  <si>
    <t>Altair Mining</t>
  </si>
  <si>
    <t>Canada</t>
  </si>
  <si>
    <t>V6E 3V7</t>
  </si>
  <si>
    <t>#1305 – 1090 W. Georgia Street</t>
  </si>
  <si>
    <t>Vancouver</t>
  </si>
  <si>
    <t>(604) 398-4486</t>
  </si>
  <si>
    <t>David</t>
  </si>
  <si>
    <t>McMullin</t>
  </si>
  <si>
    <t>President</t>
  </si>
  <si>
    <t>dmac9784720@gmail.com</t>
  </si>
  <si>
    <t>Amari Resources</t>
  </si>
  <si>
    <t>Kongoni, Kalahari Manganese Basin</t>
  </si>
  <si>
    <t>AMCI-DCM Resources</t>
  </si>
  <si>
    <t>Austria</t>
  </si>
  <si>
    <t>Stiegengasse 1</t>
  </si>
  <si>
    <t>8280</t>
  </si>
  <si>
    <t>Fürstenfeld</t>
  </si>
  <si>
    <t>ATU67952012</t>
  </si>
  <si>
    <t>Barry</t>
  </si>
  <si>
    <t>Gidwani</t>
  </si>
  <si>
    <t>barry.gidwani@amci-dcm.com</t>
  </si>
  <si>
    <t>+43 3381 21500-508</t>
  </si>
  <si>
    <t>+43 6648166973</t>
  </si>
  <si>
    <t>+43 338221500200</t>
  </si>
  <si>
    <t>Isabel</t>
  </si>
  <si>
    <t>Lareo Lopez</t>
  </si>
  <si>
    <t>isabel.lareo-lopez@dcm-resources.com</t>
  </si>
  <si>
    <t>Andreas</t>
  </si>
  <si>
    <t>COO</t>
  </si>
  <si>
    <t>+43 338221500508</t>
  </si>
  <si>
    <t>Dario</t>
  </si>
  <si>
    <t>Pellegrino</t>
  </si>
  <si>
    <t>Marketing Manager</t>
  </si>
  <si>
    <t>dario.pellegrino@dcm-resources.com</t>
  </si>
  <si>
    <t>+43 3382 21500 503</t>
  </si>
  <si>
    <t>+43 3382 21500 200</t>
  </si>
  <si>
    <t>+43 664 1104118</t>
  </si>
  <si>
    <t>Debbi</t>
  </si>
  <si>
    <t>Nicholson</t>
  </si>
  <si>
    <t>debbi.nicholson@aksteel.com</t>
  </si>
  <si>
    <t>American Iron and Steel Institute</t>
  </si>
  <si>
    <t>Washington</t>
  </si>
  <si>
    <t>+1 202 452 7122</t>
  </si>
  <si>
    <t>Thomas</t>
  </si>
  <si>
    <t>Gibson</t>
  </si>
  <si>
    <t>tgibson@steel.org</t>
  </si>
  <si>
    <t>AMG Superalloys</t>
  </si>
  <si>
    <t>Fullerton Road</t>
  </si>
  <si>
    <t>Rotherdam</t>
  </si>
  <si>
    <t>S60 1DL</t>
  </si>
  <si>
    <t>South Yorkshire</t>
  </si>
  <si>
    <t>GB789632665</t>
  </si>
  <si>
    <t>Renova Group</t>
  </si>
  <si>
    <t>Unnamed Rd, Emalahleni, South Africa</t>
  </si>
  <si>
    <t>2016</t>
  </si>
  <si>
    <t>Andhra Ferro Alloys</t>
  </si>
  <si>
    <t>The company produces silico-manganese and ferro-chrome, estimated production capacity of 4,000t /month of ferro-alloys. With the furnace not operating due to fire in March 2015, their production capacity is reduced to 3,000t/month. The plant is located in the Vizianagaram District</t>
  </si>
  <si>
    <t>No. 501, Swagruha Coral, R. K. Beach, 
Visakhapatnam-530003, Andhra Pradesh, India</t>
  </si>
  <si>
    <t>Brajendra</t>
  </si>
  <si>
    <t>info@andhraferroalloys.com</t>
  </si>
  <si>
    <t>George</t>
  </si>
  <si>
    <t>Angela Trudeau</t>
  </si>
  <si>
    <t>Independant consultant on EMD, EMM</t>
  </si>
  <si>
    <t>Angela</t>
  </si>
  <si>
    <t>Trudeau</t>
  </si>
  <si>
    <t>independent consultant</t>
  </si>
  <si>
    <t>angelatrudeau1@gmail.com</t>
  </si>
  <si>
    <t>Anhua Shengde Manganese</t>
  </si>
  <si>
    <t>China - Hunan</t>
  </si>
  <si>
    <t>Gong</t>
  </si>
  <si>
    <t>Jijun</t>
  </si>
  <si>
    <t>Anik Industries</t>
  </si>
  <si>
    <t>11/2016: The project is still at the initial stages. The company has obtained a mining lease for 130 hectares of land in Balaghat and the mineable reserves are estimated at 118,857t of manganese ore with a mine life of 11 years. The mining method will be of open-cast manual mining.The company has prepared a pre-feasibility report and applied to the ministry of environment, forestry and climate change seeking approval for a terms of reference for carrying out the environmental impact assessment study needed to obtain an environmental clearance certificate. The ministry will review the project on 25 October 2016. Anik Industries is a diversified company with interests in mining, power generation and the dairy business.</t>
  </si>
  <si>
    <t>2 medium</t>
  </si>
  <si>
    <t>Balaghat in the central state of Madhya Pradesh</t>
  </si>
  <si>
    <t>Ashok</t>
  </si>
  <si>
    <t>Phadnis</t>
  </si>
  <si>
    <t>ashokphadnis@anikgroup.com</t>
  </si>
  <si>
    <t>Animal Science Products, Inc.</t>
  </si>
  <si>
    <t>www.asp-inc.com</t>
  </si>
  <si>
    <t>PO Box 631408</t>
  </si>
  <si>
    <t>TX 75963-1408</t>
  </si>
  <si>
    <t>Nacogdoches</t>
  </si>
  <si>
    <t>+1 936-560-0003</t>
  </si>
  <si>
    <t>Ann</t>
  </si>
  <si>
    <t>Peel</t>
  </si>
  <si>
    <t>Key Acct. Rep/Asst. to the President</t>
  </si>
  <si>
    <t>apeel@asp-inc.com</t>
  </si>
  <si>
    <t>936-560-0003 ext. 250</t>
  </si>
  <si>
    <t>Bailey</t>
  </si>
  <si>
    <t>Indian private-sector producer plans to add 7 furnaces, with additional production capacity for 89,950 t/yr of ferro-manganese, silico-manganese and ferro-chrome, at its existing plant in India's northeast Jharkhand state. Anjaney aims to complete the expansion project within five years of receiving environmental and other statutory clearances.</t>
  </si>
  <si>
    <t>B</t>
  </si>
  <si>
    <t>mclcal@vsnl.net</t>
  </si>
  <si>
    <t>Maithan Alloys Ltd.</t>
  </si>
  <si>
    <t>Anjaney Ferroalloys</t>
  </si>
  <si>
    <t>India - Jharkhand</t>
  </si>
  <si>
    <t>http://maithanalloys.com/</t>
  </si>
  <si>
    <t>Mihijam, Dist. Jamtara, Near Roop Narayanpur Railway Station, Jamtara - 815354, Jharkhand , India</t>
  </si>
  <si>
    <t xml:space="preserve">Sudhanshu </t>
  </si>
  <si>
    <t>Agarwalla</t>
  </si>
  <si>
    <t>sudhanshu@bma.net.in</t>
  </si>
  <si>
    <t>anjaney1992@gmail.com</t>
  </si>
  <si>
    <t>+91 (341) 2522 994 /5</t>
  </si>
  <si>
    <t>+91 (97320) 10295</t>
  </si>
  <si>
    <t>+91 (341) 2521 303</t>
  </si>
  <si>
    <t>office@maithanalloys.com</t>
  </si>
  <si>
    <t>mpa_afal@bsnl.in</t>
  </si>
  <si>
    <t>ANK Limited</t>
  </si>
  <si>
    <t>South Korea</t>
  </si>
  <si>
    <t>Seoul</t>
  </si>
  <si>
    <t>+82 2 7779195</t>
  </si>
  <si>
    <t>Jae-Hoon</t>
  </si>
  <si>
    <t>Song</t>
  </si>
  <si>
    <t>Chief Manager</t>
  </si>
  <si>
    <t>jhsong@ank21.com</t>
  </si>
  <si>
    <t>yhkim@ank21.com</t>
  </si>
  <si>
    <t>+82 2 7779 195</t>
  </si>
  <si>
    <t>+82 1191 339196</t>
  </si>
  <si>
    <t>Anyang Changjiang Ferroalloy Co. Ltd.</t>
  </si>
  <si>
    <t>China</t>
  </si>
  <si>
    <t>Dong Zhangwu Village, Qugou Twon</t>
  </si>
  <si>
    <t>Anyang City, Henan Province</t>
  </si>
  <si>
    <t>455133</t>
  </si>
  <si>
    <t>Anyang City</t>
  </si>
  <si>
    <t>Peng</t>
  </si>
  <si>
    <t>Wang</t>
  </si>
  <si>
    <t>Minister</t>
  </si>
  <si>
    <t>aycjthjgs@163.com</t>
  </si>
  <si>
    <t>+86 372 5660999</t>
  </si>
  <si>
    <t>+86 15936660799</t>
  </si>
  <si>
    <t>+86 372 5659888</t>
  </si>
  <si>
    <t>AP Oliveira Business Consulting</t>
  </si>
  <si>
    <t>Avenida do Contorno, 2905 - Sala 406</t>
  </si>
  <si>
    <t>30110-915</t>
  </si>
  <si>
    <t>Belo Horizonte, MG</t>
  </si>
  <si>
    <t>Adirlei P.</t>
  </si>
  <si>
    <t>Oliveira</t>
  </si>
  <si>
    <t>adirleioliveira@gmail.com</t>
  </si>
  <si>
    <t>adirlei.oliveira@adv.oabmg.org.br</t>
  </si>
  <si>
    <t>+55 31 9 8419 7615</t>
  </si>
  <si>
    <t>Shanghai</t>
  </si>
  <si>
    <t>Dong</t>
  </si>
  <si>
    <t>President &amp; CEO</t>
  </si>
  <si>
    <t>API Ispat and Powertech</t>
  </si>
  <si>
    <t>The plant is part of its steel mill expansion plan.</t>
  </si>
  <si>
    <t xml:space="preserve"> Raipur, Chhattisgarh state</t>
  </si>
  <si>
    <t>ravi@realispat.com</t>
  </si>
  <si>
    <t>Aquila Resources</t>
  </si>
  <si>
    <t>info@aquilaresources.com</t>
  </si>
  <si>
    <t>Arabian Industrial Conversion Co.</t>
  </si>
  <si>
    <t>Saudi Arabia</t>
  </si>
  <si>
    <t>Second Industrial City</t>
  </si>
  <si>
    <t>PO Box 4830</t>
  </si>
  <si>
    <t>31412</t>
  </si>
  <si>
    <t>Damman</t>
  </si>
  <si>
    <t>Nasser J.</t>
  </si>
  <si>
    <t>Al-Hajma</t>
  </si>
  <si>
    <t>aicc_dammam@yahoo.com</t>
  </si>
  <si>
    <t>+966 8122047</t>
  </si>
  <si>
    <t>+966 8121332</t>
  </si>
  <si>
    <t>+966 8121243</t>
  </si>
  <si>
    <t>Arcadis Belgium nv/sa</t>
  </si>
  <si>
    <t>Belgium</t>
  </si>
  <si>
    <t>arcadis.com</t>
  </si>
  <si>
    <t>Zuiderpoort - Gaston Crommenlaan 8/101</t>
  </si>
  <si>
    <t>9050</t>
  </si>
  <si>
    <t>Gent</t>
  </si>
  <si>
    <t>Nele</t>
  </si>
  <si>
    <t>Deleebeeck</t>
  </si>
  <si>
    <t>Expert</t>
  </si>
  <si>
    <t>nele.deleebeeck@arcadis.com</t>
  </si>
  <si>
    <t>+32 492 73 04 90</t>
  </si>
  <si>
    <t>ArcelorMittal Sourcing</t>
  </si>
  <si>
    <t>24-26 boulevard d'Avranches</t>
  </si>
  <si>
    <t>L-1160</t>
  </si>
  <si>
    <t>LU 22626628</t>
  </si>
  <si>
    <t>Clement</t>
  </si>
  <si>
    <t>Debever</t>
  </si>
  <si>
    <t>Lead Buyer Ferro Alloy</t>
  </si>
  <si>
    <t>clement.debever@arcelormittal.com</t>
  </si>
  <si>
    <t>+352 621 55 67 89</t>
  </si>
  <si>
    <t>André</t>
  </si>
  <si>
    <t>Marques</t>
  </si>
  <si>
    <t>Lead Buyer Manganese Alloys</t>
  </si>
  <si>
    <t>andre.marques@arcelormittal.com</t>
  </si>
  <si>
    <t>+35 247923808</t>
  </si>
  <si>
    <t>+35 2661860473</t>
  </si>
  <si>
    <t>Loic</t>
  </si>
  <si>
    <t>Pilioua</t>
  </si>
  <si>
    <t>Strategy Analyst</t>
  </si>
  <si>
    <t>loic.pilioua@arcelormittal.com</t>
  </si>
  <si>
    <t>+352 4792 4031</t>
  </si>
  <si>
    <t>+352 661 745 175</t>
  </si>
  <si>
    <t>Denis</t>
  </si>
  <si>
    <t>Alvarenga</t>
  </si>
  <si>
    <t>Head of Strategy - Global &amp; European Procurement Organization</t>
  </si>
  <si>
    <t>denis.alvarenga@arcelormittal.com</t>
  </si>
  <si>
    <t>+352621556338</t>
  </si>
  <si>
    <t>Diane</t>
  </si>
  <si>
    <t>Laurentino</t>
  </si>
  <si>
    <t>diane.laurentino@arcelormittal.com</t>
  </si>
  <si>
    <t>ArcelorMittal USA</t>
  </si>
  <si>
    <t>4020 Kinross Lakes Parkway</t>
  </si>
  <si>
    <t>OH 44286-9000</t>
  </si>
  <si>
    <t>Richfield</t>
  </si>
  <si>
    <t>Archer Exploration</t>
  </si>
  <si>
    <t>Australia</t>
  </si>
  <si>
    <t>Oceania</t>
  </si>
  <si>
    <t>The company has annonced that manganese from its Jamieson Tank project in Cleve South Australia can make electrolytic manganese dioxide (EMD), the drill sample provided to Kemetco had a head grade of 12% manganese, which is a lower grade than direct shipping manganese. However, as Jamieson Tank manganese is low in iron and other impurities, it makes it suitable for EMD production</t>
  </si>
  <si>
    <t>G</t>
  </si>
  <si>
    <t>Mohammad</t>
  </si>
  <si>
    <t>Choucair</t>
  </si>
  <si>
    <t>hello@archerx.com.au</t>
  </si>
  <si>
    <t>ElDore Mining</t>
  </si>
  <si>
    <t>Ardiden</t>
  </si>
  <si>
    <t xml:space="preserve">Burkina Faso </t>
  </si>
  <si>
    <t>Knights Landing</t>
  </si>
  <si>
    <t>Argus Media</t>
  </si>
  <si>
    <t>www.argusmedia.com</t>
  </si>
  <si>
    <t>2929 Allen Parkway</t>
  </si>
  <si>
    <t>Suite 700</t>
  </si>
  <si>
    <t>Houston, Texas</t>
  </si>
  <si>
    <t>James</t>
  </si>
  <si>
    <t>Jeary</t>
  </si>
  <si>
    <t>journalist</t>
  </si>
  <si>
    <t>james.jeary@argusmedia.com</t>
  </si>
  <si>
    <t>London</t>
  </si>
  <si>
    <t>Kavanagh</t>
  </si>
  <si>
    <t>Reporter (Mn alloy + metal)</t>
  </si>
  <si>
    <t xml:space="preserve">thomas.kavanagh@argusmedia.com </t>
  </si>
  <si>
    <t>+ 44 20 7199 6893</t>
  </si>
  <si>
    <t>Declan</t>
  </si>
  <si>
    <t>Conway</t>
  </si>
  <si>
    <t>declan@argusmedia.com</t>
  </si>
  <si>
    <t>Daisy (Hong)</t>
  </si>
  <si>
    <t>Shen</t>
  </si>
  <si>
    <t>Market Analyst</t>
  </si>
  <si>
    <t>daisy.shen@argusmedia.com</t>
  </si>
  <si>
    <t>Nigel</t>
  </si>
  <si>
    <t>Tunna</t>
  </si>
  <si>
    <t>Vice President</t>
  </si>
  <si>
    <t>nigel.tunna@argusmedia.com</t>
  </si>
  <si>
    <t>+44 2071996821</t>
  </si>
  <si>
    <t>+44 7785233814</t>
  </si>
  <si>
    <t>50 Raffles Place</t>
  </si>
  <si>
    <t>#10-01 Singapore Land Tower</t>
  </si>
  <si>
    <t>048623</t>
  </si>
  <si>
    <t>Raymond</t>
  </si>
  <si>
    <t>Dias</t>
  </si>
  <si>
    <t>Regional Sales Manager Asia Pacific - Metals</t>
  </si>
  <si>
    <t>raymond.dias@argusmedia.com</t>
  </si>
  <si>
    <t>+65 6496 9966</t>
  </si>
  <si>
    <t>Ma</t>
  </si>
  <si>
    <t>Li</t>
  </si>
  <si>
    <t>ARIA International</t>
  </si>
  <si>
    <t>Germany</t>
  </si>
  <si>
    <t>Zirkusweg 2</t>
  </si>
  <si>
    <t>20359</t>
  </si>
  <si>
    <t>Hamburg</t>
  </si>
  <si>
    <t>+49 (0) 40 88 14 16 500</t>
  </si>
  <si>
    <t>DE252696728</t>
  </si>
  <si>
    <t>Sara</t>
  </si>
  <si>
    <t>Ferrari</t>
  </si>
  <si>
    <t>Trader</t>
  </si>
  <si>
    <t>sabine.mechela@ariainternational</t>
  </si>
  <si>
    <t>+49 40 88 14 16 500</t>
  </si>
  <si>
    <t>+49 40 88 14 16 550</t>
  </si>
  <si>
    <t>Sabine</t>
  </si>
  <si>
    <t>Mechela</t>
  </si>
  <si>
    <t>sabine.mechela@ariainternational.de</t>
  </si>
  <si>
    <t>+49 40 881416 500</t>
  </si>
  <si>
    <t>Heverton</t>
  </si>
  <si>
    <t>Andrade</t>
  </si>
  <si>
    <t>heverton.andrade@ariainternational.de</t>
  </si>
  <si>
    <t>Anirban</t>
  </si>
  <si>
    <t>Sen</t>
  </si>
  <si>
    <t>anirban.sen@ariainternational.de</t>
  </si>
  <si>
    <t>South32</t>
  </si>
  <si>
    <t>Arizona Mining</t>
  </si>
  <si>
    <t>Company reviewing the prospects of developing an EMM or EMD project in Arizona, US, the project is only at a concept stage. AZ also have Pb/Zn project located nearby which is their primary focus.</t>
  </si>
  <si>
    <t>www.arizonamining.com</t>
  </si>
  <si>
    <t>Don</t>
  </si>
  <si>
    <t>Taylor</t>
  </si>
  <si>
    <t>Mn ore</t>
  </si>
  <si>
    <t>Planning a Mn ore mine in the USA</t>
  </si>
  <si>
    <t>Arizona Mining - Sales office</t>
  </si>
  <si>
    <t>999 Canada Place - Suite 555</t>
  </si>
  <si>
    <t>V6C 3E1</t>
  </si>
  <si>
    <t>Vancouver, BC</t>
  </si>
  <si>
    <t>American Manganese</t>
  </si>
  <si>
    <t>Artillery Peak</t>
  </si>
  <si>
    <t>the company is waiting for EMD/CMD/EMM prices to increase before starting production; Artillery Peak deposit, pre-feasibility study finished in May 2012. Annual production is expected at 2.45 mt of 2.5% Mn ore meant for future production of EMD and CMD (possibly also EMM). 30 million tons reserves of 9-12%Mn</t>
  </si>
  <si>
    <t>Larry</t>
  </si>
  <si>
    <t>Reaugh</t>
  </si>
  <si>
    <t>President and C.E.O.</t>
  </si>
  <si>
    <t>lreaugh@amymn.com</t>
  </si>
  <si>
    <t>Aryan Mining &amp; Trading</t>
  </si>
  <si>
    <t>The company has a mine located in the District of Sundargarh</t>
  </si>
  <si>
    <t>Sundergarh, Odisha</t>
  </si>
  <si>
    <t>Praveen</t>
  </si>
  <si>
    <t>Saraf</t>
  </si>
  <si>
    <t>rajagarwal@aryanmining.in</t>
  </si>
  <si>
    <t>Mandal</t>
  </si>
  <si>
    <t>Asia Golden Faith Resource</t>
  </si>
  <si>
    <t>No. 90, Jianshe Road</t>
  </si>
  <si>
    <t>Guangxi Province</t>
  </si>
  <si>
    <t>535000</t>
  </si>
  <si>
    <t>Quinzhou City</t>
  </si>
  <si>
    <t>Wei</t>
  </si>
  <si>
    <t>Qinmeng</t>
  </si>
  <si>
    <t>weiqinmeng@hotmail.com</t>
  </si>
  <si>
    <t>+86 13387772012</t>
  </si>
  <si>
    <t>Asia Minerals (AML)</t>
  </si>
  <si>
    <t>Indonesia</t>
  </si>
  <si>
    <t>Michael</t>
  </si>
  <si>
    <t>Kiernan</t>
  </si>
  <si>
    <t>Mexico</t>
  </si>
  <si>
    <t>Campomento Minero No. 11</t>
  </si>
  <si>
    <t>Aire Libre</t>
  </si>
  <si>
    <t>73960</t>
  </si>
  <si>
    <t>Teziutlan, Puebla</t>
  </si>
  <si>
    <t>Adolfo</t>
  </si>
  <si>
    <t>Bautista Cebada</t>
  </si>
  <si>
    <t>Gerente General</t>
  </si>
  <si>
    <t>adolfo.bautista@gfmpower.com</t>
  </si>
  <si>
    <t>Atul</t>
  </si>
  <si>
    <t>India - Gujarat</t>
  </si>
  <si>
    <t>sell to the agriculture sector (animal feed and fertilizers); Mn sulfate Monohydrate</t>
  </si>
  <si>
    <t>Sunil</t>
  </si>
  <si>
    <t>Lalbhai</t>
  </si>
  <si>
    <t>sunil_lalbhai@atul.co.in</t>
  </si>
  <si>
    <t>Aveks AS</t>
  </si>
  <si>
    <t>Eskiyapanlar Plaza 1/1 Kozyatagi</t>
  </si>
  <si>
    <t>34742</t>
  </si>
  <si>
    <t>Istanbul</t>
  </si>
  <si>
    <t>Vecdi</t>
  </si>
  <si>
    <t>Yildiz</t>
  </si>
  <si>
    <t>Managing Partner</t>
  </si>
  <si>
    <t>vecdi@aveks.com</t>
  </si>
  <si>
    <t>+90 216 410 0060</t>
  </si>
  <si>
    <t>+90 532 275 9820</t>
  </si>
  <si>
    <t>+90 216 410 0090</t>
  </si>
  <si>
    <t xml:space="preserve">Avinash Energy </t>
  </si>
  <si>
    <t>The company plans to produce   28,400 t/yr silico-manganese ,The ferro-alloy plant is part of its plans to build an integrated steel plant that will produce 330,000 t/yr of MS ingots/billets and 330,000 t/yr of TMT bars/structural steel and rolled products. The firm also aims to include a 42MW power plant.</t>
  </si>
  <si>
    <t>AVINSH HOUSE,MARUTI BUSINESS PARK,GE RAOD,RAIPUR-49z001..</t>
  </si>
  <si>
    <t>Azura</t>
  </si>
  <si>
    <t>Located in Royal Bafokeng Kingdom Bakwena: Specifications: Mn: 32% min Fe: 15% max; SiO2: 30% max; P: 0.05% max S: 0.015% max</t>
  </si>
  <si>
    <t>Azure Minerals</t>
  </si>
  <si>
    <t>Acquisition of San Fransisco manganese ore mine. The mine is offline now. Azure Minerals will keep developing the asset to raise output, designing the mining complex, testing the project, etc.</t>
  </si>
  <si>
    <t>admin@azureminerals.com.au</t>
  </si>
  <si>
    <t>Italghisa</t>
  </si>
  <si>
    <t>Bagnolo Mella</t>
  </si>
  <si>
    <t>2015</t>
  </si>
  <si>
    <t>Bahrain Ferro Alloys B.S.C.</t>
  </si>
  <si>
    <t>Bahrain</t>
  </si>
  <si>
    <t>Unit No. 804, HDS Business Center</t>
  </si>
  <si>
    <t>Plot No. M1, Jumeirah Lakes Towers</t>
  </si>
  <si>
    <t>643906</t>
  </si>
  <si>
    <t>Dubai</t>
  </si>
  <si>
    <t>Malhotra</t>
  </si>
  <si>
    <t>anilmalhotra@me.com</t>
  </si>
  <si>
    <t>+91 11 43051001</t>
  </si>
  <si>
    <t>+91 9716010095</t>
  </si>
  <si>
    <t>+91 11 43051050</t>
  </si>
  <si>
    <t>Sandeep</t>
  </si>
  <si>
    <t>Goenka</t>
  </si>
  <si>
    <t>sgfa.alloys@gmail.com</t>
  </si>
  <si>
    <t>+91 712 3018661</t>
  </si>
  <si>
    <t>+91 712 3012660</t>
  </si>
  <si>
    <t>+91 9765441000</t>
  </si>
  <si>
    <t>Bahrain Ferroalloys (BAFA)</t>
  </si>
  <si>
    <t>Building 172, Avenue 17, Block 117, Hidd, Kingdom of Bahrain</t>
  </si>
  <si>
    <t xml:space="preserve">Anil </t>
  </si>
  <si>
    <t xml:space="preserve">Malhotra </t>
  </si>
  <si>
    <t>Baise Group</t>
  </si>
  <si>
    <t>Baise Ferroalloy</t>
  </si>
  <si>
    <t>China - Guangxi</t>
  </si>
  <si>
    <t>Baise Group has captive Mn mine in China</t>
  </si>
  <si>
    <t>Baise City, Guangxi</t>
  </si>
  <si>
    <t>Luo</t>
  </si>
  <si>
    <t>Jianmin</t>
  </si>
  <si>
    <t>yizhou.emd@gmail.com</t>
  </si>
  <si>
    <t>sales@yzemd.com</t>
  </si>
  <si>
    <t xml:space="preserve">Baise Xinzhong Manganese Company </t>
  </si>
  <si>
    <t>Bhakti Alam Indonesia Timur</t>
  </si>
  <si>
    <t>Bait Manganese</t>
  </si>
  <si>
    <t>raymond@bhaktialamindo.com</t>
  </si>
  <si>
    <t>Baiyuanfeng Manganese</t>
  </si>
  <si>
    <t>Baiyuanfeng Manganese Mine owns two mining concessions and four exploration concessions in Xinjiang with total reserves of 10mn t and a 38% manganese content. The mines supply EMM producer Kebang, giving it a considerable cost advantage over competitors.</t>
  </si>
  <si>
    <t>Lawyer</t>
  </si>
  <si>
    <t>Baker Botts L.L.P.</t>
  </si>
  <si>
    <t>30 Rockefeller Plaza</t>
  </si>
  <si>
    <t>10112-4498</t>
  </si>
  <si>
    <t>New York, NY</t>
  </si>
  <si>
    <t>Steven L.</t>
  </si>
  <si>
    <t>Leifer</t>
  </si>
  <si>
    <t>Partner</t>
  </si>
  <si>
    <t>sleifer@bakerbotts.com</t>
  </si>
  <si>
    <t>+1 202 639 7723</t>
  </si>
  <si>
    <t>+1 202 262 9771</t>
  </si>
  <si>
    <t>+1 202 585 1040</t>
  </si>
  <si>
    <t>Balaghat</t>
  </si>
  <si>
    <t>Moil aims to double manganese ore production at Balaghat to 600,000 t/yr by the 2025 financial year from the current 300,000 t/yr by commissioning a vertical shaft.</t>
  </si>
  <si>
    <t>Indian state-controlled manganese ore producer Moil plans to commission ferro-alloy plants in Madhya Pradesh and Maharashtra states by the end of 2021. Moil aims to open a 50,000 tons per year ferro-alloy plant near its Balaghat manganese mine in Madhya Pradesh and a 25,000 tons per year facility close to its Gumgaon mine in Maharashtra by the end of 2021, as part of its diversification plan. The company plans to double manganese ore production at Balaghat to 600,000 tons per year and at Gumgaon to 140,000 tons per year by fiscal 2025 and 2024, respectively.</t>
  </si>
  <si>
    <t>Ispat Group</t>
  </si>
  <si>
    <t>Balasore Alloys</t>
  </si>
  <si>
    <t>www.balasorealloys.com</t>
  </si>
  <si>
    <t>Kolkata, West Bengal</t>
  </si>
  <si>
    <t>Sureka</t>
  </si>
  <si>
    <t>anilsureka@ispatcorp.com</t>
  </si>
  <si>
    <t>mail@balasorealloys.com</t>
  </si>
  <si>
    <t>Balumukund Sponge</t>
  </si>
  <si>
    <t>Jharkhand</t>
  </si>
  <si>
    <t>Giridih,Jharkhand</t>
  </si>
  <si>
    <t>balmukundsponge@gmail.com</t>
  </si>
  <si>
    <t>Baogang Ferroalloy</t>
  </si>
  <si>
    <t>Baotou City, Inner Mongolia</t>
  </si>
  <si>
    <t>Baoshan Iron &amp; Steel Co., Ltd.</t>
  </si>
  <si>
    <t>www.baosteel.com</t>
  </si>
  <si>
    <t>Room 6305, 333 Tong Ji Road</t>
  </si>
  <si>
    <t>Baoshan</t>
  </si>
  <si>
    <t>200940</t>
  </si>
  <si>
    <t>Zhang</t>
  </si>
  <si>
    <t>Ronghai</t>
  </si>
  <si>
    <t>Raw Materials Department II General Manager</t>
  </si>
  <si>
    <t>zhangronghai@baosteel.com</t>
  </si>
  <si>
    <t>+86 21 26643009</t>
  </si>
  <si>
    <t>+86 21 26643035</t>
  </si>
  <si>
    <t>Baosteel Resources International Co. Ltd.</t>
  </si>
  <si>
    <t>www.baosteelresources.com</t>
  </si>
  <si>
    <t>No. 568, Dongdaming Road</t>
  </si>
  <si>
    <t>Hongkong District</t>
  </si>
  <si>
    <t>200080</t>
  </si>
  <si>
    <t>+852 2879 9637</t>
  </si>
  <si>
    <t>Liu (Eddie)</t>
  </si>
  <si>
    <t>Wen</t>
  </si>
  <si>
    <t>Alloys Trading Manager</t>
  </si>
  <si>
    <t>liuwen101180@baosteel.com</t>
  </si>
  <si>
    <t>+86 (0)21 35880127</t>
  </si>
  <si>
    <t>+86 (0)21 35880324</t>
  </si>
  <si>
    <t>Qinghua</t>
  </si>
  <si>
    <t>Zhou</t>
  </si>
  <si>
    <t>Assistant President</t>
  </si>
  <si>
    <t>qinghuaz@baosteel.com</t>
  </si>
  <si>
    <t>+86 21 50589896</t>
  </si>
  <si>
    <t>+86 21 68403528</t>
  </si>
  <si>
    <t>Jiang</t>
  </si>
  <si>
    <t>Wu</t>
  </si>
  <si>
    <t>wujiang@baosteel.com</t>
  </si>
  <si>
    <t>YE</t>
  </si>
  <si>
    <t>Shu</t>
  </si>
  <si>
    <t>Manager - Alloy, Global Marketing</t>
  </si>
  <si>
    <t>yeshu@baosteel.com</t>
  </si>
  <si>
    <t>+852 2879 4879</t>
  </si>
  <si>
    <t>+852 9029 6592</t>
  </si>
  <si>
    <t>Yong</t>
  </si>
  <si>
    <t>Deputy General Manager - Alloy Business</t>
  </si>
  <si>
    <t>zhangyong46498@baosteel.com</t>
  </si>
  <si>
    <t>+86 21 50581800</t>
  </si>
  <si>
    <t>+86 21 50582110</t>
  </si>
  <si>
    <t>+86 13918264149</t>
  </si>
  <si>
    <t>Huang</t>
  </si>
  <si>
    <t>Junjie</t>
  </si>
  <si>
    <t>Sales Manager Alloy Business</t>
  </si>
  <si>
    <t>huangjunjie1102@baosteel.com</t>
  </si>
  <si>
    <t>+86 13764184519</t>
  </si>
  <si>
    <t>Shang</t>
  </si>
  <si>
    <t>Shukai</t>
  </si>
  <si>
    <t>Manager</t>
  </si>
  <si>
    <t>shangsk@baosteel.com</t>
  </si>
  <si>
    <t>+852 28794879</t>
  </si>
  <si>
    <t>+852 4083 9921</t>
  </si>
  <si>
    <t>Baotou Weilian Kuangye</t>
  </si>
  <si>
    <t>Vale International SA</t>
  </si>
  <si>
    <t>Barbacena</t>
  </si>
  <si>
    <t>in Minas Gerais. stopped production in January 2015 due to high electricity prices; new electricity supply contracts are currently being negotiated</t>
  </si>
  <si>
    <t>Barbacena, Minas Gerais</t>
  </si>
  <si>
    <t>Vanessa</t>
  </si>
  <si>
    <t>Ajeje</t>
  </si>
  <si>
    <t>Commercial Manager</t>
  </si>
  <si>
    <t>vanessa.ajeje@vale.com</t>
  </si>
  <si>
    <t>Ref FeMn</t>
  </si>
  <si>
    <t>in Minas Gerais. the plant stopped production in January 2015 due to high electricity prices; new electricity supply contracts are currently being negotiated</t>
  </si>
  <si>
    <t>Barjora</t>
  </si>
  <si>
    <t>Indian manganese alloy producer Maithan Alloys has received permission from the country's environment ministry to conduct environmental studies on its plans to build a 120,000 t/yr ferro-alloy plant at Barjora in West Bengal state (2018-12) The proposed plant will have four furnaces and be able to produce manganese alloys, ferro-chrome and ferro-silicon, depending on market requirements. The plant is expected to be completed within 30 months of the firm receiving all the necessary clearance. Maithan Alloys aims to start trial production at the plant's first furnace within 23 months of the project start date, with all the furnaces expected to start commercial production within 30 months.</t>
  </si>
  <si>
    <t>Barjora, West Bengal state.</t>
  </si>
  <si>
    <t>Battery producer</t>
  </si>
  <si>
    <t>BASF</t>
  </si>
  <si>
    <t>Paul</t>
  </si>
  <si>
    <t>Houston</t>
  </si>
  <si>
    <t>Global Business Development Manager</t>
  </si>
  <si>
    <t>paul.houston@basf.com</t>
  </si>
  <si>
    <t>Manganese X</t>
  </si>
  <si>
    <t>Battery Hill Manganese</t>
  </si>
  <si>
    <t>Martin</t>
  </si>
  <si>
    <t>Martin Kepman</t>
  </si>
  <si>
    <t>info@manganesexenergycorp.com</t>
  </si>
  <si>
    <t>martin@kepman.com</t>
  </si>
  <si>
    <t>Pure Minerals</t>
  </si>
  <si>
    <t>Battery Hub</t>
  </si>
  <si>
    <t>The company also intends to initiate preliminary beneficiation testwork on mineralisation at Battery Hub, with a view to potentially producing electroytic manganese dioxide and/or electrolytic manganese metal. Demand for these high purity manganese products is growing strongly, driven primarily by their use in batteries used to power electric vehicles.</t>
  </si>
  <si>
    <t>http://www.pureminerals.com.au/contact-us/</t>
  </si>
  <si>
    <t>Sean</t>
  </si>
  <si>
    <t>Keenan</t>
  </si>
  <si>
    <t>sean.keenan@pureminerals.com.au</t>
  </si>
  <si>
    <t>0391910135</t>
  </si>
  <si>
    <t>BBVA Research</t>
  </si>
  <si>
    <t>Spain</t>
  </si>
  <si>
    <t>Ciudad BBVA. Calle Azul</t>
  </si>
  <si>
    <t>4. Edificio La Vela, planta 4.</t>
  </si>
  <si>
    <t>28050</t>
  </si>
  <si>
    <t>Madrid</t>
  </si>
  <si>
    <t>Domenech</t>
  </si>
  <si>
    <t>Chief Economist for Developed Economies</t>
  </si>
  <si>
    <t>r.domenech@bbva.com</t>
  </si>
  <si>
    <t>+34 91 5374713</t>
  </si>
  <si>
    <t>Ana B.</t>
  </si>
  <si>
    <t>Carregui Barruguer</t>
  </si>
  <si>
    <t>anabelen.carregui@bbva.com</t>
  </si>
  <si>
    <t>+34 91 537 47 13</t>
  </si>
  <si>
    <t>Goyal Group</t>
  </si>
  <si>
    <t>The company has 2x9 MVA Alloy Plant manufacturing SiMn</t>
  </si>
  <si>
    <t>www.goyalgroup.in</t>
  </si>
  <si>
    <t>Ramesh Chand</t>
  </si>
  <si>
    <t>Goyal</t>
  </si>
  <si>
    <t>info@goyalgroup.in</t>
  </si>
  <si>
    <t>niteshr@goyalgroup.in</t>
  </si>
  <si>
    <t>4 Fairlie Place 5th Floor</t>
  </si>
  <si>
    <t>Nitesh</t>
  </si>
  <si>
    <t>Rateria</t>
  </si>
  <si>
    <t>AGM Ferro Unit</t>
  </si>
  <si>
    <t>Beihai Chengde Stainless Steel Group</t>
  </si>
  <si>
    <t>www.chengdegroup.com</t>
  </si>
  <si>
    <t>Intersection of No. 4 Road and No. 7 Road</t>
  </si>
  <si>
    <t>Industrial Park, Tieshan Port</t>
  </si>
  <si>
    <t>Beihai City, Guangxi</t>
  </si>
  <si>
    <t>Qingzhou</t>
  </si>
  <si>
    <t>Executive Vice General Manager</t>
  </si>
  <si>
    <t>lthuangqinzou@163.com</t>
  </si>
  <si>
    <t>+86 0779 8527225</t>
  </si>
  <si>
    <t>+86 13977239001</t>
  </si>
  <si>
    <t>+86 0779 8527227</t>
  </si>
  <si>
    <t>Beijing Mechanical International Investment</t>
  </si>
  <si>
    <t xml:space="preserve">Manganese ore importer </t>
  </si>
  <si>
    <t>Room 902, Full Tower</t>
  </si>
  <si>
    <t>No. 9 East Third Ring Road, Chaoyang District</t>
  </si>
  <si>
    <t>10020</t>
  </si>
  <si>
    <t>Beijing</t>
  </si>
  <si>
    <t>Tiancheng</t>
  </si>
  <si>
    <t>Chen</t>
  </si>
  <si>
    <t>ctc116@163.com</t>
  </si>
  <si>
    <t>+861085912116</t>
  </si>
  <si>
    <t>+86 13901160895</t>
  </si>
  <si>
    <t>+861085912115</t>
  </si>
  <si>
    <t>Valor Resources</t>
  </si>
  <si>
    <t>Berenguela</t>
  </si>
  <si>
    <t>Peru</t>
  </si>
  <si>
    <t>2017-05: Perth-based metals developer Valor has completed its acquisition of the Berenguela silver-copper-manganese project in Peru from Toronto-based Silver Standard Resources. Berenguela has an indicated mineral resource of 15.6mn t grading 132 g/t silver, 0.92pc copper and 8,8pc manganese. It has an inferred mineral resource of 6mn t grading 111.7pc silver, 0.74pc copper and 6.5pc manganese.</t>
  </si>
  <si>
    <t>http://www.valorresources.com.au/</t>
  </si>
  <si>
    <t>Mark</t>
  </si>
  <si>
    <t>Sumner</t>
  </si>
  <si>
    <t>Executive Chairman</t>
  </si>
  <si>
    <t>mark@kiwandagroup.com</t>
  </si>
  <si>
    <t>info@valorresources.com.au</t>
  </si>
  <si>
    <t>Berry Alloys</t>
  </si>
  <si>
    <t>2018 01: Indian private-sector producer Berry Alloys' plan to increase manganese alloy capacity at its ferro-alloy plant in Vijayanagaram, in southeast Andhra Pradesh state. The company will build two furnaces to produce an additional 43,200 t/yr of ferro-manganese, or 36,000 t/yr of silico-manganese manganese alloy at Vijayanagaram. capacity at the plant would be increased to 129,600 t/yr of ferro-manganese, or 108,000t/yr of silico-manganese. The project is in the initial stages. The company has prepared the pre-feasibility report for the expansion plan and has applied to India's environment, forests and climate change ministry for permission to prepare an environmental impact assessment report. Such a report is needed to get project approval from India's environment ministry for new or expansion projects.</t>
  </si>
  <si>
    <t>220kv Sub Station, Near APIAC Growth Center, Bobbili,, Vizianagaram, Andhra Pradesh, 535558, India</t>
  </si>
  <si>
    <t>berryalloys@gmail.com</t>
  </si>
  <si>
    <t>private-sector company operating a ferro-alloy plant in Vizianagaram, in the southeastern Andhra Pradesh state. 2018 01: The company plans to increase manganese alloy output capacity by adding two furnaces to produce 43,200 t/yr of ferro-manganese or 36,000 t/yr of silico-manganese. The new furnaces will raise total capacity to 86,400 t/yr of ferro-manganese or 72,000 t/yr of silico-manganese. The environment, forests and climate change ministry on 24 May accepted the company's expansion proposal. The ministry's appraisal committee will decide on 8 June whether to give environmental clearance to the project, which would allow the company to start construction. Berry Alloy plans to complete the project within 10 months of receiving clearance, Argus Media reported.</t>
  </si>
  <si>
    <t>BGH Exim Limited</t>
  </si>
  <si>
    <t>B-1, Neelam Centre, Opposite Metropolis Labs</t>
  </si>
  <si>
    <t>S.K. Ahire Marg. Worli</t>
  </si>
  <si>
    <t>400 030</t>
  </si>
  <si>
    <t>Mumbai</t>
  </si>
  <si>
    <t>+91 22 49119815</t>
  </si>
  <si>
    <t>Abhimanyu</t>
  </si>
  <si>
    <t>Deputy Manager - Iron Ore</t>
  </si>
  <si>
    <t>abhimanyu.mandal@adityabirla.com</t>
  </si>
  <si>
    <t>+91 8652259027</t>
  </si>
  <si>
    <t>+91 22 49119810</t>
  </si>
  <si>
    <t xml:space="preserve">Bhartia Group </t>
  </si>
  <si>
    <t>Bhartia Non-Conventional Products</t>
  </si>
  <si>
    <t>http://www.bhartias.com/</t>
  </si>
  <si>
    <t>19, New Cotton Market</t>
  </si>
  <si>
    <t>Maharashtra</t>
  </si>
  <si>
    <t>440018</t>
  </si>
  <si>
    <t>Nagpur</t>
  </si>
  <si>
    <t>+91 7172 287641</t>
  </si>
  <si>
    <t>Ayush</t>
  </si>
  <si>
    <t>Bhartia</t>
  </si>
  <si>
    <t>ayush@bhartias.com</t>
  </si>
  <si>
    <t>+91- 8308847307</t>
  </si>
  <si>
    <t>ashish@bhartias.com</t>
  </si>
  <si>
    <t>CMD</t>
  </si>
  <si>
    <t>Mn oxide</t>
  </si>
  <si>
    <t>Bharveli</t>
  </si>
  <si>
    <t>mining project in Bharveli Awalajhari in the central state of Madhya Pradesh. Mining lease obtained in July 2016. The mining lease covers an area of over 53 hectares in the Balaghat district of Madhya Pradesh. The new mine will have a manganese ore capacity of 120,000 t/yr. Moil plans to commence production at the new mine in phases, starting in the April 1 2017-31 March 2018 financial year. Production is expected to reach full capacity by the sixth year of production.</t>
  </si>
  <si>
    <t>Bhaskar Group of Companies</t>
  </si>
  <si>
    <t>1/1, Camac Street (3rd Floor)</t>
  </si>
  <si>
    <t>700 016</t>
  </si>
  <si>
    <t>Arindam</t>
  </si>
  <si>
    <t>Tokedar</t>
  </si>
  <si>
    <t>General Manager - Marketing - International Business</t>
  </si>
  <si>
    <t>at@bhaskargroup.com</t>
  </si>
  <si>
    <t>arindam_tokedar@yahoo.co.in</t>
  </si>
  <si>
    <t>+91 33 2229 8877 / 7190 / 0114 / 8232 / 8828</t>
  </si>
  <si>
    <t>+91 9339869561</t>
  </si>
  <si>
    <t>+91 33 2229 7223</t>
  </si>
  <si>
    <t>Bhaskar Shrachi Alloys</t>
  </si>
  <si>
    <t>The company has a plant located in the city of Durgapur</t>
  </si>
  <si>
    <t>http://www.shrachi.com/engineering/bhaskarshrachi.htm</t>
  </si>
  <si>
    <t>Durgapur West Bengal</t>
  </si>
  <si>
    <t>Manish</t>
  </si>
  <si>
    <t>Rungta</t>
  </si>
  <si>
    <t>info@shrachi.com</t>
  </si>
  <si>
    <t>BHK Mining Corp</t>
  </si>
  <si>
    <t>Gabon</t>
  </si>
  <si>
    <t>exploration of 2,000 square kilometres manganese and gold Licence south of Ndjole, central Gabon, started in April 2015</t>
  </si>
  <si>
    <t>http://bhkminingcorp.com/contact/</t>
  </si>
  <si>
    <t>Timothy</t>
  </si>
  <si>
    <t>Sudjie</t>
  </si>
  <si>
    <t>Non Executive Chairman &amp; Director</t>
  </si>
  <si>
    <t>wylie.hui@bhkminingcorp.com</t>
  </si>
  <si>
    <t>BHP Billiton</t>
  </si>
  <si>
    <t>discontinued</t>
  </si>
  <si>
    <t>Okondja (Franceville) project (0.5 mtpy). BHP Billiton abandoned Gabon projects in 2013.</t>
  </si>
  <si>
    <t>BHP Billiton-Manganese</t>
  </si>
  <si>
    <t>6 Hollard Street, Mashalltown</t>
  </si>
  <si>
    <t>2001</t>
  </si>
  <si>
    <t>Ravi</t>
  </si>
  <si>
    <t>Moodley</t>
  </si>
  <si>
    <t>Manganese SA Asset President</t>
  </si>
  <si>
    <t>ravi.moodley@bhpbilliton.com</t>
  </si>
  <si>
    <t>+27 11 3762811</t>
  </si>
  <si>
    <t>+27 79 6949572</t>
  </si>
  <si>
    <t>+27 11 3763338</t>
  </si>
  <si>
    <t>Yiba</t>
  </si>
  <si>
    <t>Executive Assistant</t>
  </si>
  <si>
    <t>liyanda.yiba@bhpbilliton.com</t>
  </si>
  <si>
    <t>+27 11 3762068</t>
  </si>
  <si>
    <t>+27 82 771 8573</t>
  </si>
  <si>
    <t>Gautam Ferro Alloys</t>
  </si>
  <si>
    <t>Bihar Foundry and Casting</t>
  </si>
  <si>
    <t>Located near Calcutta; total capacity of 28 MVA; Subsidary of Bihar Foundry &amp; Castings Ltd.</t>
  </si>
  <si>
    <t>Shanti Niwas, Near Elbert Ekka Chowk, Ranchi, Jharkhand 834001, India</t>
  </si>
  <si>
    <t>Gaurav</t>
  </si>
  <si>
    <t>Budhia</t>
  </si>
  <si>
    <t>gbudhia@gmail.com</t>
  </si>
  <si>
    <t xml:space="preserve">Bird Group of Companies </t>
  </si>
  <si>
    <t xml:space="preserve">Bird Group of Companies, through its subsidiaries, engages in the businesses of iron ore and manganese ore mining, and limestone and dolomite mining and marketing. The company is headquartered in Kolkata, India. Bird Group of Companies has additional offices in Bhubaneswar, Orissa, and New Delhi.
</t>
  </si>
  <si>
    <t>104, “Sourav Abasan”, 2nd Floor</t>
  </si>
  <si>
    <t>Salt Lake City, Sector-II</t>
  </si>
  <si>
    <t>700 091</t>
  </si>
  <si>
    <t>+91 (033) 4016 9200</t>
  </si>
  <si>
    <t>Satish</t>
  </si>
  <si>
    <t>Chandra</t>
  </si>
  <si>
    <t>Chairman &amp; Managing Director</t>
  </si>
  <si>
    <t>chandrasatish2002@yahoo.com</t>
  </si>
  <si>
    <t>+91 (033) 4016 9267</t>
  </si>
  <si>
    <t>01-2016: Output is at 6,000 t/month and total capacity is 15,000 t/month. Production is being held back by rising production costs caused by a higher power price and increased ore prices, even though the market has seen higher selling prices.</t>
  </si>
  <si>
    <t>bsbsky2008@163.com</t>
  </si>
  <si>
    <t>Biswanath Ferroalloys</t>
  </si>
  <si>
    <t>Bimal</t>
  </si>
  <si>
    <t>Shahabadi</t>
  </si>
  <si>
    <t>bincokol@gmail.com</t>
  </si>
  <si>
    <t>Black Rock Mine (expansion project), in the Kalahari ore belt in South Africa’s Northern Cape province. The complex, which comprises three underground mining operations, produces around 3.6mn t /yr of manganese ore, but an expansion project is building this up to 4.6mn t/yr. The project involves the exploitation of the Seam 2 resource within the Nchwaning complex to improve cost-effective extraction of high-grade Mn. Ramp-up of the expansion phase will be synchronised with expansion of the manganese ore export channel through the Port of Ngqura (approximately, to 12 mtpy by February 2019 and to 16 mtpy by October 2020).</t>
  </si>
  <si>
    <t>1 high</t>
  </si>
  <si>
    <t>Kalahari, in the Northern Cape Province, South Africa</t>
  </si>
  <si>
    <t>Blackstone Resources Pty Ltd</t>
  </si>
  <si>
    <t>www.blackstoneresources.co.za</t>
  </si>
  <si>
    <t>9th Floor Fredman Towers</t>
  </si>
  <si>
    <t>13 Fredman Drive</t>
  </si>
  <si>
    <t>Quintus</t>
  </si>
  <si>
    <t>Roux</t>
  </si>
  <si>
    <t>qr@blackstoneresources.co.za</t>
  </si>
  <si>
    <t>+27 83 325 3130</t>
  </si>
  <si>
    <t>Bligh Mining Pty. Ltd.</t>
  </si>
  <si>
    <t>www.blighmining.com</t>
  </si>
  <si>
    <t>Level 3 / 66 Hunter Street</t>
  </si>
  <si>
    <t>2000</t>
  </si>
  <si>
    <t>Sydney, New South Wales</t>
  </si>
  <si>
    <t>+61 2 9705 1218</t>
  </si>
  <si>
    <t>Andrew</t>
  </si>
  <si>
    <t>Nutt</t>
  </si>
  <si>
    <t>anutt@blighmining.com.au</t>
  </si>
  <si>
    <t>+61 2 9713 1140</t>
  </si>
  <si>
    <t>Executive Director</t>
  </si>
  <si>
    <t>BMO</t>
  </si>
  <si>
    <t>Colin</t>
  </si>
  <si>
    <t>Hamilton</t>
  </si>
  <si>
    <t>Dharni Sampda</t>
  </si>
  <si>
    <t>Ivory Coast</t>
  </si>
  <si>
    <t xml:space="preserve">(formerly Taurian Manganese) producing 25,000 to 35,000 mt per month of Mn 47%, Mn 42%, Mn 37% and Mn 35% (in Dec 2017); restarted mining at Bondoukou in June 2016 after halting operations in September 2015 because of lower international ore prices. </t>
  </si>
  <si>
    <t>https://www.dharnisampda.com/</t>
  </si>
  <si>
    <t>Bondoukou, Ivory Coast</t>
  </si>
  <si>
    <t>Sachin</t>
  </si>
  <si>
    <t>Bajla</t>
  </si>
  <si>
    <t>sachin@ntdmcc.ae</t>
  </si>
  <si>
    <t>sachin.bajla@dharnisampda.com</t>
  </si>
  <si>
    <t>Ferroglobe</t>
  </si>
  <si>
    <t>Boo</t>
  </si>
  <si>
    <t>0.15% phosphorous</t>
  </si>
  <si>
    <t>75008</t>
  </si>
  <si>
    <t>Yann</t>
  </si>
  <si>
    <t>Tailings</t>
  </si>
  <si>
    <t>OM Holdings Limited</t>
  </si>
  <si>
    <t>Bootu Creek</t>
  </si>
  <si>
    <t xml:space="preserve">1 high </t>
  </si>
  <si>
    <t>reduced</t>
  </si>
  <si>
    <t>18°41'59.3"S 134°07'32.9"E</t>
  </si>
  <si>
    <t>Boris Ferro Alloys</t>
  </si>
  <si>
    <t>Guyana</t>
  </si>
  <si>
    <t>Tony</t>
  </si>
  <si>
    <t>hanteng@bosaiminerals.com.cn</t>
  </si>
  <si>
    <t>Bostlan S.A.</t>
  </si>
  <si>
    <t>Polg. Ind. Trobika</t>
  </si>
  <si>
    <t>48100</t>
  </si>
  <si>
    <t>Munguia - Vizcaya</t>
  </si>
  <si>
    <t>+34.946.74.42.13</t>
  </si>
  <si>
    <t>ES A48155352</t>
  </si>
  <si>
    <t>Alvaro</t>
  </si>
  <si>
    <t>Caortazar</t>
  </si>
  <si>
    <t>sistemagestion@bostlan.com</t>
  </si>
  <si>
    <t>Patricia</t>
  </si>
  <si>
    <t>Bracken International Mining</t>
  </si>
  <si>
    <t>East Teamor</t>
  </si>
  <si>
    <t>Sao Paulo</t>
  </si>
  <si>
    <t>http://www.abrafe.ind.br/abrafe/sobre-a-abrafe</t>
  </si>
  <si>
    <t>Av. do Contorno 2905</t>
  </si>
  <si>
    <t>7º andar, Conj. 701</t>
  </si>
  <si>
    <t>CEP 30110-915</t>
  </si>
  <si>
    <t>Belo Horizonte</t>
  </si>
  <si>
    <t>+55 31 3785-5556</t>
  </si>
  <si>
    <t>Edivaldo</t>
  </si>
  <si>
    <t>Holman</t>
  </si>
  <si>
    <t>Executive director</t>
  </si>
  <si>
    <t>edivaldo@abrafe.ind.br</t>
  </si>
  <si>
    <t>Bridge Shipping Group</t>
  </si>
  <si>
    <t>www.bridgeshipping.co.za</t>
  </si>
  <si>
    <t>PO Box 86033</t>
  </si>
  <si>
    <t>2049</t>
  </si>
  <si>
    <t>City Deep</t>
  </si>
  <si>
    <t>+27 11 625 3000</t>
  </si>
  <si>
    <t>Michelle</t>
  </si>
  <si>
    <t>Hayes</t>
  </si>
  <si>
    <t>Sales and Marketing Manager</t>
  </si>
  <si>
    <t>michelle.hayes@bridgeshipping.co.za</t>
  </si>
  <si>
    <t>+27 82 956 4299</t>
  </si>
  <si>
    <t>Levy</t>
  </si>
  <si>
    <t>Sales Director</t>
  </si>
  <si>
    <t>+27 11 625 3001</t>
  </si>
  <si>
    <t>+27 11 625 3090</t>
  </si>
  <si>
    <t>+27 83 799 9923</t>
  </si>
  <si>
    <t>Brumby Resources</t>
  </si>
  <si>
    <t>117 Tower St, West Leederville</t>
  </si>
  <si>
    <t>6007</t>
  </si>
  <si>
    <t>Perth</t>
  </si>
  <si>
    <t>Alison</t>
  </si>
  <si>
    <t>Morley</t>
  </si>
  <si>
    <t>Chief Executive Officer</t>
  </si>
  <si>
    <t>amorley@brumbyresources.com.au</t>
  </si>
  <si>
    <t>+61 8 9486 8333</t>
  </si>
  <si>
    <t>+61 0400 672 390</t>
  </si>
  <si>
    <t>+61 8 9322 5123</t>
  </si>
  <si>
    <t>Bryah Resources Limited</t>
  </si>
  <si>
    <t>www.bryah.com.au</t>
  </si>
  <si>
    <t>Neil</t>
  </si>
  <si>
    <t>Marston</t>
  </si>
  <si>
    <t>neil@bryah.com.au</t>
  </si>
  <si>
    <t>+61 8 9321 0001</t>
  </si>
  <si>
    <t>+61 0427 188 768</t>
  </si>
  <si>
    <t>Bryanston Resources GmbH</t>
  </si>
  <si>
    <t>Baarerstrasse 75</t>
  </si>
  <si>
    <t>6300</t>
  </si>
  <si>
    <t>+41 765626117</t>
  </si>
  <si>
    <t>Benedikt</t>
  </si>
  <si>
    <t>Sobotka</t>
  </si>
  <si>
    <t>benedikt.sobotka@bryanston.ch</t>
  </si>
  <si>
    <t>Goodearth</t>
  </si>
  <si>
    <t>BSS Mines and Minerals - Yerla Unit</t>
  </si>
  <si>
    <t>Located in Yerla Village, Nagpur District (Maharashtra State), this unit was commissioned in the year 2004, and is the group’s oldest manufacturing unit. The facility is managed by group concern BSS Mines and Minerals Pvt. Ltd. and has a production capacity of 6000 MTPA of Manganese Oxide. The unit also produces Manganese Dioxide for various industrial applications.</t>
  </si>
  <si>
    <t>http://www.goodearthindia.in/products.php</t>
  </si>
  <si>
    <t>Plot No. 47/A, Manav Mandir Marg, Kalmershwar Road, Yerla, Dist: Nagpur 441 501 Maharashtra, India</t>
  </si>
  <si>
    <t>Rishi</t>
  </si>
  <si>
    <t>Budhraja</t>
  </si>
  <si>
    <t>rishi@goodearthglobal.com</t>
  </si>
  <si>
    <t>91 712 2545279 / 80</t>
  </si>
  <si>
    <t>Anand</t>
  </si>
  <si>
    <t>Kashyap</t>
  </si>
  <si>
    <t>GM - Commercial</t>
  </si>
  <si>
    <t>anand@goodearthglobal.com</t>
  </si>
  <si>
    <t>Buchans Minerals Corporation</t>
  </si>
  <si>
    <t>Woodstock Manganese Property</t>
  </si>
  <si>
    <t>http://www.buchansresources.com/projects/manganese/woodstock-mn-nb-canada/</t>
  </si>
  <si>
    <t>247 Dill Road, RR#1</t>
  </si>
  <si>
    <t>B0N 2T0</t>
  </si>
  <si>
    <t>Windsor, Nova Scotia</t>
  </si>
  <si>
    <t>+1 (902) 472-3520</t>
  </si>
  <si>
    <t>Warren</t>
  </si>
  <si>
    <t>McLeod</t>
  </si>
  <si>
    <t>warren@buchansminerals.com</t>
  </si>
  <si>
    <t>+1 (709) 725-0555</t>
  </si>
  <si>
    <t>Chairman &amp; CEO</t>
  </si>
  <si>
    <t>Budivelnyk</t>
  </si>
  <si>
    <t>Ukraine</t>
  </si>
  <si>
    <t xml:space="preserve"> (JV with Hongxin Corporation) Velikotokmakskoe/ Stepnogorsk: the project did not get final approval from the government</t>
  </si>
  <si>
    <t>Buoysail Trading Inc</t>
  </si>
  <si>
    <t>UAE</t>
  </si>
  <si>
    <t>Lalit</t>
  </si>
  <si>
    <t>Saini</t>
  </si>
  <si>
    <t>trader</t>
  </si>
  <si>
    <t>minerals@buoy.ae</t>
  </si>
  <si>
    <t>Analyst</t>
  </si>
  <si>
    <t>49094</t>
  </si>
  <si>
    <t>Dnepropetrovsk</t>
  </si>
  <si>
    <t>Artem</t>
  </si>
  <si>
    <t>Element 25</t>
  </si>
  <si>
    <t>Butcherbird</t>
  </si>
  <si>
    <t>www.element25.com.au</t>
  </si>
  <si>
    <t>WA 6005</t>
  </si>
  <si>
    <t>West Perth</t>
  </si>
  <si>
    <t>Justin</t>
  </si>
  <si>
    <t>Brown</t>
  </si>
  <si>
    <t>admin@e25.com.au</t>
  </si>
  <si>
    <t>+61 8 6315 1400</t>
  </si>
  <si>
    <t>+61 438 745 675</t>
  </si>
  <si>
    <t>+61 8 9486 7093</t>
  </si>
  <si>
    <t>Fiona</t>
  </si>
  <si>
    <t>Hardouin-Riddle</t>
  </si>
  <si>
    <t>Administration Manager</t>
  </si>
  <si>
    <t>Trevor</t>
  </si>
  <si>
    <t>Saul</t>
  </si>
  <si>
    <t>Exploration Manager</t>
  </si>
  <si>
    <t>Giles</t>
  </si>
  <si>
    <t>Tenement Manager</t>
  </si>
  <si>
    <t>Greg</t>
  </si>
  <si>
    <t>Knox</t>
  </si>
  <si>
    <t>GIS Manager</t>
  </si>
  <si>
    <t>+61 8 6345 1400</t>
  </si>
  <si>
    <t>Mike</t>
  </si>
  <si>
    <t>Moore</t>
  </si>
  <si>
    <t>MMoore@montezuma.com.au</t>
  </si>
  <si>
    <t>+61 8 6315 1404</t>
  </si>
  <si>
    <t>Butler, Snow, O'Mara, Stevens &amp; Cannada, PLLC</t>
  </si>
  <si>
    <t>41st Floor, 1700 Broadway</t>
  </si>
  <si>
    <t>New York</t>
  </si>
  <si>
    <t>david.cohen@butlersnow.com</t>
  </si>
  <si>
    <t>+1 646 606 2995</t>
  </si>
  <si>
    <t>+1 917 734 7175</t>
  </si>
  <si>
    <t>+1 601 985 4500</t>
  </si>
  <si>
    <t>Cement producer</t>
  </si>
  <si>
    <t>Cahya Mata Sarawak Berhad</t>
  </si>
  <si>
    <t>Malaysia</t>
  </si>
  <si>
    <t>www.cmsb.com.my</t>
  </si>
  <si>
    <t>Level 6, Wisma Mahmud</t>
  </si>
  <si>
    <t>Jalan Sungai Sarawak</t>
  </si>
  <si>
    <t>93100</t>
  </si>
  <si>
    <t>Kuching, Sarawak</t>
  </si>
  <si>
    <t>+6 082 23888</t>
  </si>
  <si>
    <t>Syed Hizam</t>
  </si>
  <si>
    <t>Alsagoff</t>
  </si>
  <si>
    <t>Group Chief Financial Officer</t>
  </si>
  <si>
    <t>alsagoff@cmsb.com.my</t>
  </si>
  <si>
    <t>+6 082 238888</t>
  </si>
  <si>
    <t>+6 019 8872288</t>
  </si>
  <si>
    <t>+6 082 251089</t>
  </si>
  <si>
    <t>Connie</t>
  </si>
  <si>
    <t>conniea@cmsb.com.my</t>
  </si>
  <si>
    <t>Cairn Energy Research Advisors</t>
  </si>
  <si>
    <t>batteries</t>
  </si>
  <si>
    <t>Sam</t>
  </si>
  <si>
    <t>Jaffe</t>
  </si>
  <si>
    <t xml:space="preserve">founder and Managing Director </t>
  </si>
  <si>
    <t>sam@cairnera.com</t>
  </si>
  <si>
    <t>Calstar</t>
  </si>
  <si>
    <t>The company is waiting for permission to resume construction of a 30,000 t/yr manganese alloy plant in Jamuria, West Bengal state, following an improvement in market conditions. Unavailability of raw material and financial constrains forced the company to freeze work the project, which also involves setting up a 60,000 t/yr. sponge iron plant and 12MW captive power plant</t>
  </si>
  <si>
    <t>Jamuria, West Bengal state.</t>
  </si>
  <si>
    <t>Camelot Resources AG</t>
  </si>
  <si>
    <t>www.camelotresources.ch</t>
  </si>
  <si>
    <t>Novinsky Boulevard 31</t>
  </si>
  <si>
    <t>Office 506, Standart Invest</t>
  </si>
  <si>
    <t>123242</t>
  </si>
  <si>
    <t>Moscow</t>
  </si>
  <si>
    <t>Maxim</t>
  </si>
  <si>
    <t>Moskalev</t>
  </si>
  <si>
    <t>info@camelotgroup.net</t>
  </si>
  <si>
    <t>General Guisan Str. 6/8</t>
  </si>
  <si>
    <t>6303</t>
  </si>
  <si>
    <t>CHE-116.380.140</t>
  </si>
  <si>
    <t>Patrick</t>
  </si>
  <si>
    <t>Huber</t>
  </si>
  <si>
    <t>Raw Materials Trader</t>
  </si>
  <si>
    <t>p.huber@camelotresources.ch</t>
  </si>
  <si>
    <t>+41 41 229 4150</t>
  </si>
  <si>
    <t>+41 792051051</t>
  </si>
  <si>
    <t>Canaccord Genuity</t>
  </si>
  <si>
    <t>Hill</t>
  </si>
  <si>
    <t>Research Analyst – Metals &amp; Mining</t>
  </si>
  <si>
    <t>larry.hill@canaccord.com.au</t>
  </si>
  <si>
    <t>Canadian Manganese Company Inc.</t>
  </si>
  <si>
    <t>Subsidiary of Minco plc</t>
  </si>
  <si>
    <t>c/o Michele Toth - Suite 700 - 220 Bay Street</t>
  </si>
  <si>
    <t>M5J 2W4</t>
  </si>
  <si>
    <t>Toronto, Ontario</t>
  </si>
  <si>
    <t>warren@mincoplc.com</t>
  </si>
  <si>
    <t>Cangyuan Gesangbanyou Manganese</t>
  </si>
  <si>
    <t>China - Yunnan</t>
  </si>
  <si>
    <t>Capitol Resources Limitada (Baobab Resources) and Southern Iron</t>
  </si>
  <si>
    <t>Mozambique</t>
  </si>
  <si>
    <t>Changara</t>
  </si>
  <si>
    <t>http://www.baobabresources.com/</t>
  </si>
  <si>
    <t>van Wijngaarden</t>
  </si>
  <si>
    <t>info@baobabresources.com</t>
  </si>
  <si>
    <t>Carlos Fonseca Filho</t>
  </si>
  <si>
    <t>manganese ore in Brazil</t>
  </si>
  <si>
    <t>Carlos</t>
  </si>
  <si>
    <t>Fonseca Filho</t>
  </si>
  <si>
    <t>geologist</t>
  </si>
  <si>
    <t>craff_geol@hotmail.com</t>
  </si>
  <si>
    <t>Carus Corporation</t>
  </si>
  <si>
    <t>Carus Chemical Co</t>
  </si>
  <si>
    <t>www.caruscorporation.com</t>
  </si>
  <si>
    <t>1500 Eighth Street</t>
  </si>
  <si>
    <t>61301-3500</t>
  </si>
  <si>
    <t>LaSalle, IL</t>
  </si>
  <si>
    <t>Ralph</t>
  </si>
  <si>
    <t>Moshage</t>
  </si>
  <si>
    <t>Engineering Manager</t>
  </si>
  <si>
    <t>ralph.moshage@caruscorporation.com</t>
  </si>
  <si>
    <t xml:space="preserve">Shavonne </t>
  </si>
  <si>
    <t>Bruell</t>
  </si>
  <si>
    <t>shavonne.bruell@caruscorporation.com</t>
  </si>
  <si>
    <t>Inga</t>
  </si>
  <si>
    <t>Carus</t>
  </si>
  <si>
    <t>President and CEO</t>
  </si>
  <si>
    <t>+1 815 224 6548</t>
  </si>
  <si>
    <t>+1 815 224 6655</t>
  </si>
  <si>
    <t>Laura</t>
  </si>
  <si>
    <t>Robison</t>
  </si>
  <si>
    <t>Sales &amp; Marketing Assistant</t>
  </si>
  <si>
    <t>laura.robison@caruscorporation.com</t>
  </si>
  <si>
    <t>+1 815 223-1500</t>
  </si>
  <si>
    <t>+1 815 224-6697</t>
  </si>
  <si>
    <t>Martha</t>
  </si>
  <si>
    <t>Johnson</t>
  </si>
  <si>
    <t>martha.johnson@caruscorporation.com</t>
  </si>
  <si>
    <t>+1 (815) 224-6509</t>
  </si>
  <si>
    <t xml:space="preserve">Blouke </t>
  </si>
  <si>
    <t>blouke.carus@caruscorporation.com</t>
  </si>
  <si>
    <t>1 815 224 6674</t>
  </si>
  <si>
    <t>1 815 224 6608</t>
  </si>
  <si>
    <t>1 815 341 2723</t>
  </si>
  <si>
    <t>Christopher</t>
  </si>
  <si>
    <t>Willie</t>
  </si>
  <si>
    <t>Director, Global Strategic Procurement</t>
  </si>
  <si>
    <t>Chris.willie@caruscorporation.com</t>
  </si>
  <si>
    <t>+1 815 224 6568</t>
  </si>
  <si>
    <t>+1 815 224 6502</t>
  </si>
  <si>
    <t>+1 630 383 8986</t>
  </si>
  <si>
    <t xml:space="preserve">John </t>
  </si>
  <si>
    <t>Boll</t>
  </si>
  <si>
    <t>Global Technical Service Manager</t>
  </si>
  <si>
    <t>john.boll@caruschem.com</t>
  </si>
  <si>
    <t>+1 (815) 224 6539</t>
  </si>
  <si>
    <t>+1 (815) 224 6697</t>
  </si>
  <si>
    <t>Marie</t>
  </si>
  <si>
    <t>Marcenac</t>
  </si>
  <si>
    <t>Vice President Business Development</t>
  </si>
  <si>
    <t>marie.marcenac@caruscorporation.com</t>
  </si>
  <si>
    <t>+1 815 224 6629</t>
  </si>
  <si>
    <t>Jordi</t>
  </si>
  <si>
    <t>Aragones</t>
  </si>
  <si>
    <t>Director of International Sales</t>
  </si>
  <si>
    <t>jordi.aragones@caruscorporation.com</t>
  </si>
  <si>
    <t>+1 8152201500</t>
  </si>
  <si>
    <t>+1 8152246697</t>
  </si>
  <si>
    <t>Cassidy Levy Kent</t>
  </si>
  <si>
    <t>http://www.cassidylevy.com/</t>
  </si>
  <si>
    <t>2000 Pennsylvania Avenue, NW</t>
  </si>
  <si>
    <t>Suite 3000</t>
  </si>
  <si>
    <t>DC 20006</t>
  </si>
  <si>
    <t>+1 202 567 2300</t>
  </si>
  <si>
    <t>Jack A.</t>
  </si>
  <si>
    <t>Founding Partner</t>
  </si>
  <si>
    <t>jlevy@cassidylevy.com</t>
  </si>
  <si>
    <t>+1 202 567 2313</t>
  </si>
  <si>
    <t>+1 202 567 2301</t>
  </si>
  <si>
    <t>Castron Technologies</t>
  </si>
  <si>
    <t>Bokaro, Jharkhand</t>
  </si>
  <si>
    <t>Mahendra</t>
  </si>
  <si>
    <t>Kumar Agarwalla</t>
  </si>
  <si>
    <t>info@castrontech.com</t>
  </si>
  <si>
    <t>Cato Ridge</t>
  </si>
  <si>
    <t>Cato Ridge, Durban, Natal province</t>
  </si>
  <si>
    <t>CCMA, LLC</t>
  </si>
  <si>
    <t>trading in the the USA; logistics &amp; shipping, CCMA provides support to producers and consumers</t>
  </si>
  <si>
    <t>http://www.ccmallc.com/</t>
  </si>
  <si>
    <t>450 Corporate Parkway Suite 100</t>
  </si>
  <si>
    <t>14226 NY</t>
  </si>
  <si>
    <t>Amherst</t>
  </si>
  <si>
    <t>Jonathan</t>
  </si>
  <si>
    <t>Conta</t>
  </si>
  <si>
    <t>Vice President Bulk Ferro Alloys</t>
  </si>
  <si>
    <t>JConta@CCMALLC.com</t>
  </si>
  <si>
    <t>+1 7164468845</t>
  </si>
  <si>
    <t>+1 716 446 8845</t>
  </si>
  <si>
    <t>+17168615627</t>
  </si>
  <si>
    <t>+17164468875</t>
  </si>
  <si>
    <t>Samuel</t>
  </si>
  <si>
    <t>+1 716 446 8816</t>
  </si>
  <si>
    <t>+1 716 446 8875</t>
  </si>
  <si>
    <t>+1 716 256 8977</t>
  </si>
  <si>
    <t>Eduardo</t>
  </si>
  <si>
    <t>Heumann</t>
  </si>
  <si>
    <t>eheumann@ccmallc.com</t>
  </si>
  <si>
    <t>+1 716 446 8800</t>
  </si>
  <si>
    <t>+1 716 803 4991</t>
  </si>
  <si>
    <t>CellMark Metal</t>
  </si>
  <si>
    <t>www.cellmark.com</t>
  </si>
  <si>
    <t>Room 903, 9th Floor, T1 bldg</t>
  </si>
  <si>
    <t>No. 1717 Tian Shan Road, Changning District</t>
  </si>
  <si>
    <t>200335</t>
  </si>
  <si>
    <t>Celsa Group</t>
  </si>
  <si>
    <t>Fernandez Alcantara</t>
  </si>
  <si>
    <t>david.fernandez@gcelsa.com</t>
  </si>
  <si>
    <t>Centaurus Metals</t>
  </si>
  <si>
    <t>www.centaurus.com.au</t>
  </si>
  <si>
    <t>Alameda do Inga, 95, 3° andar</t>
  </si>
  <si>
    <t>Vale do Sereno - Nova Lima</t>
  </si>
  <si>
    <t>34000-000</t>
  </si>
  <si>
    <t>Minas Gerais</t>
  </si>
  <si>
    <t>+55 31 2519 4316</t>
  </si>
  <si>
    <t>Claudio</t>
  </si>
  <si>
    <t>Araki</t>
  </si>
  <si>
    <t>Process Engineer</t>
  </si>
  <si>
    <t>claudio.araki@centaurus.com.au</t>
  </si>
  <si>
    <t>+55 31 9129 5459</t>
  </si>
  <si>
    <t>+55 31 3293 3277</t>
  </si>
  <si>
    <t>Lalitanjali Group</t>
  </si>
  <si>
    <t>Centom Steel &amp; Ferroalloys</t>
  </si>
  <si>
    <t>West Bengal</t>
  </si>
  <si>
    <t>Century Metalindo</t>
  </si>
  <si>
    <t xml:space="preserve">The plant is located in West Java close to Merak, </t>
  </si>
  <si>
    <t>KAWASAN INDUSTRI MODERN CIKANDE JL MODERN INDUSTRI X BLOK G2
42186 Serang, Indonesia</t>
  </si>
  <si>
    <t>Eddy</t>
  </si>
  <si>
    <t>SS</t>
  </si>
  <si>
    <t>Changsha Goomoo Chemical Technology</t>
  </si>
  <si>
    <t>allen@goomoochina.com</t>
  </si>
  <si>
    <t>Changyang Gucheng</t>
  </si>
  <si>
    <t>China - Hubei</t>
  </si>
  <si>
    <t>Changyang County, Yichang City, Hubei</t>
  </si>
  <si>
    <t>Changyang Kairong</t>
  </si>
  <si>
    <t>one of the biggest manganese producers in China, halted production to carry out maintenance in May 2015, while it used to produce 2,000t/month</t>
  </si>
  <si>
    <t>Gaojiayan Town, Changyang County, Yichang City, Hubei</t>
  </si>
  <si>
    <t>Zeng</t>
  </si>
  <si>
    <t>Xiangyong</t>
  </si>
  <si>
    <t>Hongxin Group</t>
  </si>
  <si>
    <t>one of the biggest manganese producers in China, halted production to carry out maintenance in May 2015; restarted production in December 2015</t>
  </si>
  <si>
    <t>Xiong</t>
  </si>
  <si>
    <t>Sheung Wan</t>
  </si>
  <si>
    <t>Dmytro</t>
  </si>
  <si>
    <t>Nadtochii</t>
  </si>
  <si>
    <t>sales@charisma-resources.com</t>
  </si>
  <si>
    <t>Nataliia</t>
  </si>
  <si>
    <t>Charter Steel</t>
  </si>
  <si>
    <t>Steve</t>
  </si>
  <si>
    <t>Beason</t>
  </si>
  <si>
    <t>beasons@chartersteel.com</t>
  </si>
  <si>
    <t>Inner Mongolia</t>
  </si>
  <si>
    <t>Zhongyin</t>
  </si>
  <si>
    <t>Zhu</t>
  </si>
  <si>
    <t>Purchasing Manager</t>
  </si>
  <si>
    <t>1790768018@qq.com</t>
  </si>
  <si>
    <t>Chek-Su</t>
  </si>
  <si>
    <t>Usinsk, Siberia: Construction of mining and metallurgical complex with 1.4 mtpy capacity. Construction was planned to be completed in 2015, ramp-up to full capacity expected in 2017-2018, but the company did not get the approval of local authorities, so it is now looking for another location to build the plant</t>
  </si>
  <si>
    <t>Usinsk, Siberia: next to the planned manganese mine, preparatory works have been completed at the smelting plant, and company awaits the building permits to start construction. Plant has a design capacity of 250,000 t/y for manganese alloys, split roughly 170,000 t/y of SiMn and 80,000 t/y of HC FeMn. But the company did not get the approval of local authorities, so it is now looking for another location to build the plant.</t>
  </si>
  <si>
    <t>Chelyabinsk Electrometallurgical (ChEMK)</t>
  </si>
  <si>
    <t>http://www.chemk.ru/</t>
  </si>
  <si>
    <t>55°11'55.5"N 61°24'51.7"E</t>
  </si>
  <si>
    <t>Antipov</t>
  </si>
  <si>
    <t>santipov@russianferroalloys.com</t>
  </si>
  <si>
    <t>Chemical Registration Center of MEP</t>
  </si>
  <si>
    <t>www.crc-mep.org.cn</t>
  </si>
  <si>
    <t>Beiyuan, Anwai</t>
  </si>
  <si>
    <t>Chaoyang District</t>
  </si>
  <si>
    <t>100012</t>
  </si>
  <si>
    <t>+86 10 84915315</t>
  </si>
  <si>
    <t>Yang</t>
  </si>
  <si>
    <t>Senior Engineer</t>
  </si>
  <si>
    <t>yangl@crc-mep.org.cn</t>
  </si>
  <si>
    <t>+86 10 84913897-203</t>
  </si>
  <si>
    <t>Nie</t>
  </si>
  <si>
    <t>+86 10 84915287</t>
  </si>
  <si>
    <t>+86 10 84913897-201</t>
  </si>
  <si>
    <t>Chemical Watch</t>
  </si>
  <si>
    <t>www.ChemicalWatch.com</t>
  </si>
  <si>
    <t>140b Longden</t>
  </si>
  <si>
    <t>SY1 1TX</t>
  </si>
  <si>
    <t>Shrewsbury</t>
  </si>
  <si>
    <t>+44 (0)1743 818 101</t>
  </si>
  <si>
    <t>GB982333802</t>
  </si>
  <si>
    <t>Lorna</t>
  </si>
  <si>
    <t>Madeley</t>
  </si>
  <si>
    <t>Customer Service Team Leader</t>
  </si>
  <si>
    <t>lorna@chemicalwatch.com</t>
  </si>
  <si>
    <t>+44 (0)1743 818 121</t>
  </si>
  <si>
    <t>Chengfei</t>
  </si>
  <si>
    <t>China - Ningxia</t>
  </si>
  <si>
    <t>switched to production of other alloys</t>
  </si>
  <si>
    <t>Yinchuan, Ningxia</t>
  </si>
  <si>
    <t>Chengkou Yanshan</t>
  </si>
  <si>
    <t>China - Chongqing</t>
  </si>
  <si>
    <t>Chongqing</t>
  </si>
  <si>
    <t>6014 SiMn</t>
  </si>
  <si>
    <t>Chengzhou Xinghai</t>
  </si>
  <si>
    <t>Chengzhou City, Hunan</t>
  </si>
  <si>
    <t>Sarda Energy &amp; Minerals</t>
  </si>
  <si>
    <t>Chhattisgarh Electricity</t>
  </si>
  <si>
    <t>The company has a plant located in the District of Raipur</t>
  </si>
  <si>
    <t>Raipur, Chhattisgarh</t>
  </si>
  <si>
    <t>Kamal</t>
  </si>
  <si>
    <t>Kishore Sarda</t>
  </si>
  <si>
    <t>pkjain@seml.co.in</t>
  </si>
  <si>
    <t>Nerraj</t>
  </si>
  <si>
    <t>Sarda</t>
  </si>
  <si>
    <t>nsarda@smal.co.in</t>
  </si>
  <si>
    <t>Padam</t>
  </si>
  <si>
    <t>Kumar Jain</t>
  </si>
  <si>
    <t>Whole Time Director &amp; Chief Financial Officer</t>
  </si>
  <si>
    <t>mktg@seml.co.in</t>
  </si>
  <si>
    <t>Chiatur Manganum Georgia (CHMG)</t>
  </si>
  <si>
    <t>Georgia</t>
  </si>
  <si>
    <t>www.chmg.com.ge</t>
  </si>
  <si>
    <t>Tergola Region, Village Nakhshirgele</t>
  </si>
  <si>
    <t>0183</t>
  </si>
  <si>
    <t>Tbilisi</t>
  </si>
  <si>
    <t>Mamia</t>
  </si>
  <si>
    <t>Beridze</t>
  </si>
  <si>
    <t>info@chmg.com.ge</t>
  </si>
  <si>
    <t>+995 595 995518</t>
  </si>
  <si>
    <t>Chifeng Huangiu Manganese Company</t>
  </si>
  <si>
    <t>in Inner Mongolia; Aug 2016: The firm had idled operations for two weeks in late July because of its inability to purchase a sufficient supply of high quality lumpy manganese ore at Tianjin port and environmental inspections in the region. The company produces 4,000 t/month of ferro-manganese and expects alloy prices to drop slightly in the near term as producers restart their furnaces next week when environmental inspections are due to finish.</t>
  </si>
  <si>
    <t>Chifeng City, Inner Mongolia</t>
  </si>
  <si>
    <t>Chikla</t>
  </si>
  <si>
    <t>sinking a second vertical shaft at Chikla mine</t>
  </si>
  <si>
    <t>China Blue Investment Management Co., Ltd.</t>
  </si>
  <si>
    <t>Qinglan Mining Coporation Limited</t>
  </si>
  <si>
    <t>www.qlfg.com</t>
  </si>
  <si>
    <t>5/F South Tower, China Overseas Plaza</t>
  </si>
  <si>
    <t>JianGuoMen Wai St., Chaoyang District</t>
  </si>
  <si>
    <t>100020</t>
  </si>
  <si>
    <t>+86 1 59772550</t>
  </si>
  <si>
    <t>Yan</t>
  </si>
  <si>
    <t>zy@qlfg.com</t>
  </si>
  <si>
    <t>+86 13910206303</t>
  </si>
  <si>
    <t>+86 1 59772022</t>
  </si>
  <si>
    <t>Katherine</t>
  </si>
  <si>
    <t>Commerce Manager</t>
  </si>
  <si>
    <t>katheraryyang.com@qq.com</t>
  </si>
  <si>
    <t>+86(10)59772550</t>
  </si>
  <si>
    <t>+86(10)59772022</t>
  </si>
  <si>
    <t>yhm@qlfg.com</t>
  </si>
  <si>
    <t>+86 01 59772550</t>
  </si>
  <si>
    <t>+86 01 59772022</t>
  </si>
  <si>
    <t>+86 13552727610</t>
  </si>
  <si>
    <t>+86 10 59772550</t>
  </si>
  <si>
    <t>+86 10 59772022</t>
  </si>
  <si>
    <t>China Chamber of Commerce of Metals, Minerals &amp; Chemicals Importers &amp; Exporters</t>
  </si>
  <si>
    <t>www.cccmc.org.cn or www.reach-helpdesk.cn</t>
  </si>
  <si>
    <t>18th Floor, Prime Tower, No. 22 Chao Wai Street</t>
  </si>
  <si>
    <t>Chao Yang District</t>
  </si>
  <si>
    <t>+86 10 85692817</t>
  </si>
  <si>
    <t>Minmetals Dept.</t>
  </si>
  <si>
    <t>zhangwei@cccmc.org.cn</t>
  </si>
  <si>
    <t>+86 10 65882813</t>
  </si>
  <si>
    <t>Liu</t>
  </si>
  <si>
    <t>Trade Promotion &amp; Regulations Consulting Center</t>
  </si>
  <si>
    <t>+86 10 85692752</t>
  </si>
  <si>
    <t>+86 10 65882817</t>
  </si>
  <si>
    <t>Yu</t>
  </si>
  <si>
    <t>Yi</t>
  </si>
  <si>
    <t>Vice Chairman</t>
  </si>
  <si>
    <t>yuyi@cccmc.org.cn</t>
  </si>
  <si>
    <t>+86 10 65882808</t>
  </si>
  <si>
    <t>+86 10 65880304</t>
  </si>
  <si>
    <t>Mingliang</t>
  </si>
  <si>
    <t>chenml@cccmc.org.cn</t>
  </si>
  <si>
    <t>+86 10 85692810</t>
  </si>
  <si>
    <t>Holly</t>
  </si>
  <si>
    <t>+86 10 85692751</t>
  </si>
  <si>
    <t>Yin Li</t>
  </si>
  <si>
    <t>Director - REACH Consultancy Center of the Ministry of Commerce of P.R.C.</t>
  </si>
  <si>
    <t>yinly@cccmc.org.cn</t>
  </si>
  <si>
    <t>+86 10 85692859</t>
  </si>
  <si>
    <t>Weng</t>
  </si>
  <si>
    <t>Liasion Dept.</t>
  </si>
  <si>
    <t>wengyan@cccmc.org.cn</t>
  </si>
  <si>
    <t>+86 10 85692791</t>
  </si>
  <si>
    <t>+86 10 65883592</t>
  </si>
  <si>
    <t>+86 13466696059</t>
  </si>
  <si>
    <t>China Everbright Securities Co., Ltd</t>
  </si>
  <si>
    <t>Gao</t>
  </si>
  <si>
    <t>Xu</t>
  </si>
  <si>
    <t>Chief Economist</t>
  </si>
  <si>
    <t>China Manganese Industry</t>
  </si>
  <si>
    <t>www.zgmyzz.com</t>
  </si>
  <si>
    <t>No. 33 Lushan Road</t>
  </si>
  <si>
    <t>4859047</t>
  </si>
  <si>
    <t>Changsha Hunan</t>
  </si>
  <si>
    <t>Zhigang</t>
  </si>
  <si>
    <t>Professor Senior Engineer</t>
  </si>
  <si>
    <t>hongkegold@aliyun.com</t>
  </si>
  <si>
    <t>+86 73188610881</t>
  </si>
  <si>
    <t>13974906320</t>
  </si>
  <si>
    <t>China National Cleaner Production Centre</t>
  </si>
  <si>
    <t>www.cncpn.org.cn</t>
  </si>
  <si>
    <t>No. 8 Dayangfang, Anwai</t>
  </si>
  <si>
    <t>Chaoyang</t>
  </si>
  <si>
    <t>Jing-jun</t>
  </si>
  <si>
    <t>Chief of Industrail Enterprises Green Development Department</t>
  </si>
  <si>
    <t>liujj@craes.org.cn</t>
  </si>
  <si>
    <t>+86 10 84932096</t>
  </si>
  <si>
    <t>+86 17701322113</t>
  </si>
  <si>
    <t>+86 10 81932378</t>
  </si>
  <si>
    <t>China National Mn Industry Technology Committee</t>
  </si>
  <si>
    <t xml:space="preserve"> unan</t>
  </si>
  <si>
    <t>Changsha</t>
  </si>
  <si>
    <t>Tan</t>
  </si>
  <si>
    <t>Li Qun</t>
  </si>
  <si>
    <t>Office, Manage Professor Level Senior Engineer, Technique Centre</t>
  </si>
  <si>
    <t>tanliqun2003@aliyun.com</t>
  </si>
  <si>
    <t>+86 731 88883518</t>
  </si>
  <si>
    <t>+86 13974975905</t>
  </si>
  <si>
    <t>+86 731 88883619</t>
  </si>
  <si>
    <t>China National Precision Machinery Imp. &amp; Exp. Corp.</t>
  </si>
  <si>
    <t>No. 30 HaidianNanlu</t>
  </si>
  <si>
    <t>100080</t>
  </si>
  <si>
    <t>YUAN</t>
  </si>
  <si>
    <t>Taigang</t>
  </si>
  <si>
    <t>+86 15210872698</t>
  </si>
  <si>
    <t>China Stainless Steel Association</t>
  </si>
  <si>
    <t>www.bxg.org.cn</t>
  </si>
  <si>
    <t>2-2205 Lianheguoji Building</t>
  </si>
  <si>
    <t>19 Dongsanhuannanlu, Chaoyang District</t>
  </si>
  <si>
    <t>120021</t>
  </si>
  <si>
    <t>Qiang</t>
  </si>
  <si>
    <t>Secretary General</t>
  </si>
  <si>
    <t>+86 10 87664236</t>
  </si>
  <si>
    <t>+86 13901007154</t>
  </si>
  <si>
    <t>+86 10 87664237</t>
  </si>
  <si>
    <t>China Steel Corporation</t>
  </si>
  <si>
    <t>Taiwan</t>
  </si>
  <si>
    <t>88 Chenggong 2nd Rd</t>
  </si>
  <si>
    <t>Qianzhen</t>
  </si>
  <si>
    <t>80661</t>
  </si>
  <si>
    <t>Kaohsiung</t>
  </si>
  <si>
    <t>Max (Min Chu)</t>
  </si>
  <si>
    <t>Ju</t>
  </si>
  <si>
    <t>Principal Scientist, Resources Development Department</t>
  </si>
  <si>
    <t>171751@mail.csc.com.tw</t>
  </si>
  <si>
    <t>+886 7 337 1622</t>
  </si>
  <si>
    <t>+886 929 252 578</t>
  </si>
  <si>
    <t>China Volant Industry Co., Ltd</t>
  </si>
  <si>
    <t>No. 30 Haidian Nanlu</t>
  </si>
  <si>
    <t>+86 10 6874 8805</t>
  </si>
  <si>
    <t>Feng</t>
  </si>
  <si>
    <t>Zhong</t>
  </si>
  <si>
    <t>Business Manager - Project Department</t>
  </si>
  <si>
    <t>zhongfengcentre@volinco.com</t>
  </si>
  <si>
    <t>+86 10 68748730</t>
  </si>
  <si>
    <t>+86 10 82652758</t>
  </si>
  <si>
    <t>General Manager Assistant</t>
  </si>
  <si>
    <t>+86 10 82685068</t>
  </si>
  <si>
    <t>+86 13501316473</t>
  </si>
  <si>
    <t>Jinhua</t>
  </si>
  <si>
    <t>Business Manager</t>
  </si>
  <si>
    <t>wangjinhua@volinco.com</t>
  </si>
  <si>
    <t>+86 10 6874 8350</t>
  </si>
  <si>
    <t>+86 13699284201</t>
  </si>
  <si>
    <t>Emily</t>
  </si>
  <si>
    <t>Teng</t>
  </si>
  <si>
    <t>tengyan@volinco.com</t>
  </si>
  <si>
    <t>+86 10 68748671</t>
  </si>
  <si>
    <t>+86 10 68748844</t>
  </si>
  <si>
    <t>+86 13701102673</t>
  </si>
  <si>
    <t>Chinalight Resources Imp. &amp; Exp. Corp.</t>
  </si>
  <si>
    <t>No. 910, 9th Section</t>
  </si>
  <si>
    <t>Jinsong, Chaoyang District</t>
  </si>
  <si>
    <t>100021</t>
  </si>
  <si>
    <t>86-10-87763281</t>
  </si>
  <si>
    <t>Wuji</t>
  </si>
  <si>
    <t>Vice General Manager</t>
  </si>
  <si>
    <t>tan@clr.com.cn</t>
  </si>
  <si>
    <t>+86 13811509980</t>
  </si>
  <si>
    <t>86-10-67785804</t>
  </si>
  <si>
    <t>SU</t>
  </si>
  <si>
    <t>Deng</t>
  </si>
  <si>
    <t>Xiaoming</t>
  </si>
  <si>
    <t>Mineral Headquarters Vice General Manager</t>
  </si>
  <si>
    <t>dengxiaoming@clr.com.cn</t>
  </si>
  <si>
    <t>+86 10 87763261</t>
  </si>
  <si>
    <t>+86 10 67785074</t>
  </si>
  <si>
    <t>+86 13811502095</t>
  </si>
  <si>
    <t>Ran</t>
  </si>
  <si>
    <t>Tao</t>
  </si>
  <si>
    <t>Purchasing Director - Overseas Resources Headquarters General Manager</t>
  </si>
  <si>
    <t>taoran@clr.com.cn</t>
  </si>
  <si>
    <t>rainran@hotmail.com</t>
  </si>
  <si>
    <t>+86 10 87763289</t>
  </si>
  <si>
    <t>+86 10 67785804</t>
  </si>
  <si>
    <t>+86 13811500898</t>
  </si>
  <si>
    <t>Chinese Research Academy of Environmental Sciences</t>
  </si>
  <si>
    <t>+86 10 84915261</t>
  </si>
  <si>
    <t>Ms.</t>
  </si>
  <si>
    <t>Xiuling</t>
  </si>
  <si>
    <t>YU</t>
  </si>
  <si>
    <t>Director - Research Fellow</t>
  </si>
  <si>
    <t>yuxl@craes.org.cn</t>
  </si>
  <si>
    <t>+86 10 13601190121</t>
  </si>
  <si>
    <t>+86 10 84932378</t>
  </si>
  <si>
    <t>Hao</t>
  </si>
  <si>
    <t>WU</t>
  </si>
  <si>
    <t>+86 10 84916558</t>
  </si>
  <si>
    <t>Jie</t>
  </si>
  <si>
    <t>YIN</t>
  </si>
  <si>
    <t>Chief</t>
  </si>
  <si>
    <t>yinjie@craes.org.cn</t>
  </si>
  <si>
    <t>+86 10 84915100</t>
  </si>
  <si>
    <t>Yin</t>
  </si>
  <si>
    <t>Division Chief - Associate Professor</t>
  </si>
  <si>
    <t>Fan</t>
  </si>
  <si>
    <t>Director of CPA Dpt.</t>
  </si>
  <si>
    <t>wangfan@craes.org.cn</t>
  </si>
  <si>
    <t>+86 10 84920976</t>
  </si>
  <si>
    <t>+86 13552728370</t>
  </si>
  <si>
    <t>ChinMetal Information Tech Co., Ltd</t>
  </si>
  <si>
    <t>Ferro-Alloys Information, consulting, conference, international trade</t>
  </si>
  <si>
    <t>Room1220, Tower B, SHoucheng Intl</t>
  </si>
  <si>
    <t>36 Guangqu Street,Chaoyang District</t>
  </si>
  <si>
    <t>100026</t>
  </si>
  <si>
    <t>Karl</t>
  </si>
  <si>
    <t>karlliu@sino-minemet.com</t>
  </si>
  <si>
    <t>conference@ferro-alloys.com</t>
  </si>
  <si>
    <t>+8610 87760688 87776388</t>
  </si>
  <si>
    <t>+8618510786828</t>
  </si>
  <si>
    <t>+86 10 85597981</t>
  </si>
  <si>
    <t>CITIC Dameng Mining Industries</t>
  </si>
  <si>
    <t>Chongzuo</t>
  </si>
  <si>
    <t>LI</t>
  </si>
  <si>
    <t>Weijian</t>
  </si>
  <si>
    <t>Vice Chairman &amp; CEO</t>
  </si>
  <si>
    <t>lwj@citicdameng.com</t>
  </si>
  <si>
    <t>+(86)771 555 6555</t>
  </si>
  <si>
    <t>+86 15994367077</t>
  </si>
  <si>
    <t>+(86)771 555 6558</t>
  </si>
  <si>
    <t>Zhang Olivia</t>
  </si>
  <si>
    <t>Liangliang</t>
  </si>
  <si>
    <t>Tongqing</t>
  </si>
  <si>
    <t>Chief Research Fellow</t>
  </si>
  <si>
    <t>ltq@citicdameng.com</t>
  </si>
  <si>
    <t>+86 (771) 555 6555</t>
  </si>
  <si>
    <t>+86 (771) 555 6558</t>
  </si>
  <si>
    <t>+86 (139) 7719 4808</t>
  </si>
  <si>
    <t>Alfred</t>
  </si>
  <si>
    <t>Lam</t>
  </si>
  <si>
    <t>lwy@citicdameng.com</t>
  </si>
  <si>
    <t>alfred@citicdameng.com.hk</t>
  </si>
  <si>
    <t>+86 771 555 6555-8521</t>
  </si>
  <si>
    <t>+86 771 555 6558</t>
  </si>
  <si>
    <t>+86 138 7713 8238</t>
  </si>
  <si>
    <t xml:space="preserve">Tan </t>
  </si>
  <si>
    <t>Rong</t>
  </si>
  <si>
    <t>General Manager, Marketing Dept</t>
  </si>
  <si>
    <t>tr@citicdameng.com</t>
  </si>
  <si>
    <t>mstanrong@yahoo.com</t>
  </si>
  <si>
    <t>+86 (771) 555 6289</t>
  </si>
  <si>
    <t>+86 (771) 551 2629</t>
  </si>
  <si>
    <t xml:space="preserve">Michael </t>
  </si>
  <si>
    <t>Zhan Haiqing</t>
  </si>
  <si>
    <t>zhq@citicdameng.com</t>
  </si>
  <si>
    <t>+86 (138) 0788 9114</t>
  </si>
  <si>
    <t>TAN</t>
  </si>
  <si>
    <t>Zhuzhong</t>
  </si>
  <si>
    <t>Senior Consultant</t>
  </si>
  <si>
    <t>zll@citicdameng.com</t>
  </si>
  <si>
    <t>+86 771 5556555</t>
  </si>
  <si>
    <t>+86 771 5556558</t>
  </si>
  <si>
    <t>+86 1599 4367077</t>
  </si>
  <si>
    <t>Chunming</t>
  </si>
  <si>
    <t>Vice President, General Manager of Daxin Branch</t>
  </si>
  <si>
    <t>lcm@citicdameng.com</t>
  </si>
  <si>
    <t>+86 771 555 6555</t>
  </si>
  <si>
    <t>+86 135 0781 9211</t>
  </si>
  <si>
    <t xml:space="preserve">Li </t>
  </si>
  <si>
    <t>Yuming</t>
  </si>
  <si>
    <t>Deputy General Manager, Marketing Dept.</t>
  </si>
  <si>
    <t>lym@citicdameng.com</t>
  </si>
  <si>
    <t>+86 (771) 555 6555-8637</t>
  </si>
  <si>
    <t>+86 (138) 7880 9890</t>
  </si>
  <si>
    <t>ZHAN</t>
  </si>
  <si>
    <t>Haiqing</t>
  </si>
  <si>
    <t>Vice President, Chairman</t>
  </si>
  <si>
    <t>+86 555 6558</t>
  </si>
  <si>
    <t>+86 138 0788 9114</t>
  </si>
  <si>
    <t>Pan</t>
  </si>
  <si>
    <t>Junhong</t>
  </si>
  <si>
    <t>Vice Director of Investment and Financing - GM of Enterprise Management Department</t>
  </si>
  <si>
    <t>panjunhong@citicdameng.com</t>
  </si>
  <si>
    <t>+86 771 5556555-8319</t>
  </si>
  <si>
    <t>+86 15177186098</t>
  </si>
  <si>
    <t>BGS@citicdameng.com</t>
  </si>
  <si>
    <t>Prince Minerals Limited</t>
  </si>
  <si>
    <t>(formerly Erachem) the world's biggest supplier of EMD for the alcaline market. Globally, Erachem Comilog represents around 20% of total EMD production in 2015. Ideally situated in the province of Guangxi, Southwest of China, the plant is close to an important rail and road hub to serve all regions of China and only 150km from the ocean and the port of Fangchen to serve overseas customers. This proximity to a deep sea port is a great asset to import efficiently large quantities of Gabonese manganese ore from the mother company ERAMET Comilog. Its geographical position is also a strong asset as electricity, a key component of EMD, is abundant and its distribution reliable in the province of Guangxi. carbonated ore is the main ore source to produce MnSO4 &amp; EMD in China; plant has expansion plans</t>
  </si>
  <si>
    <t xml:space="preserve"> www.princecorp.com</t>
  </si>
  <si>
    <t>City Industrial Park, Chongzuo GX 532200 China</t>
  </si>
  <si>
    <t>Nokisen</t>
  </si>
  <si>
    <t>Finance Manager</t>
  </si>
  <si>
    <t>nhuang@princecorp.com</t>
  </si>
  <si>
    <t>Amelie</t>
  </si>
  <si>
    <t>Billard</t>
  </si>
  <si>
    <t>Global Product Manager – Manganese</t>
  </si>
  <si>
    <t>abillard@princecorp.com</t>
  </si>
  <si>
    <t>+ 33 1 44 49 03 50</t>
  </si>
  <si>
    <t>Chuantou Emei Ferroalloy</t>
  </si>
  <si>
    <t>Plans to shut down the plant permanently from 2018</t>
  </si>
  <si>
    <t>Emeishan, Leshan City, Sichuan</t>
  </si>
  <si>
    <t>Li Hong</t>
  </si>
  <si>
    <t>emfaie@ls-public.sc.cninfo.net</t>
  </si>
  <si>
    <t>Chuo Denki Kogyo Co., Ltd</t>
  </si>
  <si>
    <t>Japan</t>
  </si>
  <si>
    <t>Chiyoda First Bldg, South Wing</t>
  </si>
  <si>
    <t>2-1 Nishikanda 3-Chome, Chiyoda</t>
  </si>
  <si>
    <t>105-0065</t>
  </si>
  <si>
    <t>Tokyo</t>
  </si>
  <si>
    <t>+81 (3) 3591 1401</t>
  </si>
  <si>
    <t>Takao</t>
  </si>
  <si>
    <t>Nishino</t>
  </si>
  <si>
    <t>t_nishino@chu-den.co.jp</t>
  </si>
  <si>
    <t>81 3 3514 0541</t>
  </si>
  <si>
    <t>81 3 3514 0561</t>
  </si>
  <si>
    <t xml:space="preserve">Shinji </t>
  </si>
  <si>
    <t>Inoue</t>
  </si>
  <si>
    <t>Deputy General Manager Ferroalloy Sales &amp; Raw Materials Dept.</t>
  </si>
  <si>
    <t>s_inoue@chu-den.co.jp</t>
  </si>
  <si>
    <t>+81 (3) 3591 1499</t>
  </si>
  <si>
    <t>+81 (3) 3580 9286</t>
  </si>
  <si>
    <t xml:space="preserve">Akihiko </t>
  </si>
  <si>
    <t>Ueno</t>
  </si>
  <si>
    <t>General Manager Ferroalloy</t>
  </si>
  <si>
    <t>gokin@chu-den.co.jp</t>
  </si>
  <si>
    <t>Kiyoshi</t>
  </si>
  <si>
    <t>Ichihara</t>
  </si>
  <si>
    <t>Managing Executive Officer</t>
  </si>
  <si>
    <t>k_ichihara@chu-den.co.jp</t>
  </si>
  <si>
    <t>Sasaki</t>
  </si>
  <si>
    <t>t_sasaki@chu-den.co.jp</t>
  </si>
  <si>
    <t>+81 3 3514 0541</t>
  </si>
  <si>
    <t>+81-90-4092-1243</t>
  </si>
  <si>
    <t>Chvaletice</t>
  </si>
  <si>
    <t>Czech Republic</t>
  </si>
  <si>
    <t>Marco</t>
  </si>
  <si>
    <t>Romero</t>
  </si>
  <si>
    <t>expansion plan of the Bembélé open-pit mine</t>
  </si>
  <si>
    <t>Ndjole, Moyen Ogooue area, Gabon</t>
  </si>
  <si>
    <t>Citi Group Pty Limited</t>
  </si>
  <si>
    <t>www.citigroup.com</t>
  </si>
  <si>
    <t>Block B-7, Nirlon Knowledge Park</t>
  </si>
  <si>
    <t xml:space="preserve"> Goregaon (East)</t>
  </si>
  <si>
    <t>Nikhil</t>
  </si>
  <si>
    <t>Narendra Gupta</t>
  </si>
  <si>
    <t>nikhil2.gupta@citi.com</t>
  </si>
  <si>
    <t>Level 22, 2 Park Street</t>
  </si>
  <si>
    <t>NSW 2000</t>
  </si>
  <si>
    <t>Sydney</t>
  </si>
  <si>
    <t>Sumit</t>
  </si>
  <si>
    <t>Shekhar</t>
  </si>
  <si>
    <t>Senior Associate</t>
  </si>
  <si>
    <t>sumit1.shekhar@citi.com</t>
  </si>
  <si>
    <t>+91 22 4277 5152</t>
  </si>
  <si>
    <t>+61 2 8225 4833</t>
  </si>
  <si>
    <t>Clarke</t>
  </si>
  <si>
    <t>Wilkins</t>
  </si>
  <si>
    <t>Director, Metals &amp; Mining</t>
  </si>
  <si>
    <t>clarke.wilkins@citi.Com</t>
  </si>
  <si>
    <t>+61 2 8225 4858</t>
  </si>
  <si>
    <t>+61 412 922 242</t>
  </si>
  <si>
    <t>(formerly Huiyuan Manganese Industry) Huiyuan Manganese Industry went into liquidation; the plant has been acquired by CITIC Dameng</t>
  </si>
  <si>
    <t>No. 888 Changmei Rd, Laibin City, Guangxi</t>
  </si>
  <si>
    <t>CITIC Jinzhou</t>
  </si>
  <si>
    <t>China - Liaoning</t>
  </si>
  <si>
    <t>Jinzhou City, Liaoning</t>
  </si>
  <si>
    <t>plant sold by Asia Minerals to CITIC Jinzhou in 2016</t>
  </si>
  <si>
    <t>Clarksons</t>
  </si>
  <si>
    <t>www.clarksons.com</t>
  </si>
  <si>
    <t>Commodity Quay</t>
  </si>
  <si>
    <t>St Katharine Docks</t>
  </si>
  <si>
    <t>E1W 1BF</t>
  </si>
  <si>
    <t>Denny</t>
  </si>
  <si>
    <t>Sabah</t>
  </si>
  <si>
    <t>Business Development</t>
  </si>
  <si>
    <t>denny.sabah@clarksons.com</t>
  </si>
  <si>
    <t>+442073345445</t>
  </si>
  <si>
    <t>+447771395445</t>
  </si>
  <si>
    <t>Clearwater</t>
  </si>
  <si>
    <t>www.clearwatercp.com</t>
  </si>
  <si>
    <t>Suite 3205, No. 9 Queen's Road Central</t>
  </si>
  <si>
    <t>Peter</t>
  </si>
  <si>
    <t>pli@clearwatercp.com</t>
  </si>
  <si>
    <t>+ 852 3713 4881</t>
  </si>
  <si>
    <t>+852 5596 6029</t>
  </si>
  <si>
    <t>+852 3713 4890</t>
  </si>
  <si>
    <t>Cliffs Natural Resources</t>
  </si>
  <si>
    <t>cliffsnaturalresources.com</t>
  </si>
  <si>
    <t>Level 12, The Quadrant</t>
  </si>
  <si>
    <t>1 Willliam Street</t>
  </si>
  <si>
    <t>6000</t>
  </si>
  <si>
    <t>61 8 9426 3330</t>
  </si>
  <si>
    <t>Kerry</t>
  </si>
  <si>
    <t>Turnock</t>
  </si>
  <si>
    <t>Manager Resource Technology</t>
  </si>
  <si>
    <t>KERRY.TURNOCK@CLIFFSNR.COM</t>
  </si>
  <si>
    <t>Jayne</t>
  </si>
  <si>
    <t>Weighell</t>
  </si>
  <si>
    <t>Executive Assistant Asia Pacific Exploration</t>
  </si>
  <si>
    <t>jayne.weighell@cliffsnr.com</t>
  </si>
  <si>
    <t>+61 8 9426 3379</t>
  </si>
  <si>
    <t>+61 8 9426 3390</t>
  </si>
  <si>
    <t>CMC Cometals</t>
  </si>
  <si>
    <t>2050 Center Avenue</t>
  </si>
  <si>
    <t>07024</t>
  </si>
  <si>
    <t>Fort Lee, NJ</t>
  </si>
  <si>
    <t>+1 201 592 3249</t>
  </si>
  <si>
    <t>Ryan</t>
  </si>
  <si>
    <t>Campbell</t>
  </si>
  <si>
    <t>+1 201 926 7043</t>
  </si>
  <si>
    <t>+1 201 302 9911</t>
  </si>
  <si>
    <t>Tape</t>
  </si>
  <si>
    <t>alain-fidel.tape@cml-ci.com</t>
  </si>
  <si>
    <t>Kalagadi Manganese</t>
  </si>
  <si>
    <t>Coega</t>
  </si>
  <si>
    <t>At the port of Coega. The first phase of construction of HC FeMn plant (4 furnaces 63 MVA each) started in February 2014. Two additional furnaces might be installed later</t>
  </si>
  <si>
    <t>Phillip Zakhele</t>
  </si>
  <si>
    <t>Mashile</t>
  </si>
  <si>
    <t>Strategic Director</t>
  </si>
  <si>
    <t>zakhele@kalahariresources.co.za</t>
  </si>
  <si>
    <t>Goitsimang</t>
  </si>
  <si>
    <t>April</t>
  </si>
  <si>
    <t>goitsimang@kalagadi.co.za</t>
  </si>
  <si>
    <t>+27 11 808 2000</t>
  </si>
  <si>
    <t xml:space="preserve">Kgaladi </t>
  </si>
  <si>
    <t>Magagane</t>
  </si>
  <si>
    <t>Marketing</t>
  </si>
  <si>
    <t>kgaladi@kalagadi.co.za</t>
  </si>
  <si>
    <t>+27 (11) 234 4154</t>
  </si>
  <si>
    <t>+27 (11) 234 4076</t>
  </si>
  <si>
    <t>+27 (83) 745 5656</t>
  </si>
  <si>
    <t>+27 11 808 2004 (Rivonia)</t>
  </si>
  <si>
    <t>+27 53 742 3326 (Hotazel)</t>
  </si>
  <si>
    <t>+27 61 401 9696</t>
  </si>
  <si>
    <t>Daphne</t>
  </si>
  <si>
    <t>Mashile-Nkosi</t>
  </si>
  <si>
    <t>Executive Chairperson</t>
  </si>
  <si>
    <t>daphne@kalagadi.co.za</t>
  </si>
  <si>
    <t>+27 (083) 625 9124</t>
  </si>
  <si>
    <t>Luyanda</t>
  </si>
  <si>
    <t>Qwemesha</t>
  </si>
  <si>
    <t>Treasury Manager</t>
  </si>
  <si>
    <t>luyanda@kalagadi.co.za</t>
  </si>
  <si>
    <t>Maluleke</t>
  </si>
  <si>
    <t>Head of Projects</t>
  </si>
  <si>
    <t>george@kalagadi.co.za</t>
  </si>
  <si>
    <t>+27 11 808 2012</t>
  </si>
  <si>
    <t>+27 27 82 851 2937</t>
  </si>
  <si>
    <t>Maria Mpho</t>
  </si>
  <si>
    <t>Maifale</t>
  </si>
  <si>
    <t>mpho@kalagadi.co.za</t>
  </si>
  <si>
    <t>+27 53 742 3337</t>
  </si>
  <si>
    <t>+27 84 6430141</t>
  </si>
  <si>
    <t>Antonio</t>
  </si>
  <si>
    <t>Likhuleni</t>
  </si>
  <si>
    <t>Technical Manager</t>
  </si>
  <si>
    <t>siphiwe@kalagadi.co.za</t>
  </si>
  <si>
    <t>+27 82 778 7416</t>
  </si>
  <si>
    <t>Tshego</t>
  </si>
  <si>
    <t>Gasekoma</t>
  </si>
  <si>
    <t>Sinter Head - Metallurgist</t>
  </si>
  <si>
    <t>tshego@kalagadi.co.za</t>
  </si>
  <si>
    <t>+27 53 742 3300</t>
  </si>
  <si>
    <t>+27 82 568 1527</t>
  </si>
  <si>
    <t>Nqabakazi</t>
  </si>
  <si>
    <t>Tetyana</t>
  </si>
  <si>
    <t>Geology Manager</t>
  </si>
  <si>
    <t>nqabakazi@kalagadi.co.za</t>
  </si>
  <si>
    <t>+2711 234 4154</t>
  </si>
  <si>
    <t>+2711 234 4076</t>
  </si>
  <si>
    <t>Senzeni</t>
  </si>
  <si>
    <t>Mtetwa</t>
  </si>
  <si>
    <t>Financial Analyst</t>
  </si>
  <si>
    <t>Senzeni@kalagadi.co.za</t>
  </si>
  <si>
    <t>Eramet</t>
  </si>
  <si>
    <t>Comilog Dunkerque</t>
  </si>
  <si>
    <t>Gravelines</t>
  </si>
  <si>
    <t>+33 3 26 23 98 22</t>
  </si>
  <si>
    <t xml:space="preserve">Guillaume </t>
  </si>
  <si>
    <t>Verschaeve</t>
  </si>
  <si>
    <t>Ore &amp; Alloy BU V.P.</t>
  </si>
  <si>
    <t>guillaume.verschaeve@eramet-comilog.com</t>
  </si>
  <si>
    <t>01 53 91 24 18</t>
  </si>
  <si>
    <t>06 07 98 64 95</t>
  </si>
  <si>
    <t>01 53 91 24 99</t>
  </si>
  <si>
    <t>Charles</t>
  </si>
  <si>
    <t>Comilog Far East Development Ltd.</t>
  </si>
  <si>
    <t>Room 2929, Sun Hung Kai Center</t>
  </si>
  <si>
    <t>30 Harbour Road</t>
  </si>
  <si>
    <t>Wanchai</t>
  </si>
  <si>
    <t>Moanda</t>
  </si>
  <si>
    <t>+24101664001</t>
  </si>
  <si>
    <t>08 BP 1528</t>
  </si>
  <si>
    <t>Abidjan 08</t>
  </si>
  <si>
    <t>+225 (22) 40 00 55 ou 57</t>
  </si>
  <si>
    <t>+225 22 40 00 59 direct</t>
  </si>
  <si>
    <t>225 08 300 175</t>
  </si>
  <si>
    <t>+225 (22) 41 34 52</t>
  </si>
  <si>
    <t>Concast</t>
  </si>
  <si>
    <t>www.concastispat.com</t>
  </si>
  <si>
    <t>21 Hemant Basu Sarani</t>
  </si>
  <si>
    <t>700 001</t>
  </si>
  <si>
    <t>+91 33 4023 2323</t>
  </si>
  <si>
    <t>S.P.</t>
  </si>
  <si>
    <t>Lalwani</t>
  </si>
  <si>
    <t>Senior President</t>
  </si>
  <si>
    <t>splalwani@concastgroup.com</t>
  </si>
  <si>
    <t>SPS Steel &amp; Power</t>
  </si>
  <si>
    <t>Concast Steel</t>
  </si>
  <si>
    <t>Odisha</t>
  </si>
  <si>
    <t>http://www.concastispat.com</t>
  </si>
  <si>
    <t>Thana Badmal, 
Jharsuguda-786202, Odisha, India</t>
  </si>
  <si>
    <t>A.K</t>
  </si>
  <si>
    <t>Jain</t>
  </si>
  <si>
    <t>ajain@concastgroup.com</t>
  </si>
  <si>
    <t>high-grade oxidised Mn ore up to 50%Mn</t>
  </si>
  <si>
    <t>Entreprise Miniere de Kisenge-Manganese (EMK-Mn)</t>
  </si>
  <si>
    <t>Congo Mines</t>
  </si>
  <si>
    <t>Congo</t>
  </si>
  <si>
    <t xml:space="preserve">Stocks of 700,000 wet mt are said to be there; Kinsenge mine, owned by Dan Gertler’s group is waiting for the Congolese authorities to renovate the rail link between the Kisenge manganese mine in Katanga and the Angolan border. The rehabilitation would re-connect the spur line to the Angolan Benguela railway that runs to Lobito on the Atlantic coast. Before Angola’s civil war EMK-Mn exported over 200,000 tons per year of manganese concentrates through Angola. </t>
  </si>
  <si>
    <t>10°42'00.0"S 23°19'59.9"E</t>
  </si>
  <si>
    <t>Thirouin</t>
  </si>
  <si>
    <t>independant, former Eramet employee, now selling the Kisenge stocks in Congo</t>
  </si>
  <si>
    <t>denis.thirouin@wanadoo.fr</t>
  </si>
  <si>
    <t>00336 08 66 07 88</t>
  </si>
  <si>
    <t>Ningxia Tianyuan Manganese Industry Co., Ltd.</t>
  </si>
  <si>
    <t>Consolidated Minerals - Woddie Woodie</t>
  </si>
  <si>
    <t>6005</t>
  </si>
  <si>
    <t xml:space="preserve">Glenn </t>
  </si>
  <si>
    <t>Baldwin</t>
  </si>
  <si>
    <t>gbaldwin@consminerals.com.au</t>
  </si>
  <si>
    <t>+44 1534 513300</t>
  </si>
  <si>
    <t>+44 7797 728110</t>
  </si>
  <si>
    <t>Jacqueline</t>
  </si>
  <si>
    <t>Sillars</t>
  </si>
  <si>
    <t>Office Manager</t>
  </si>
  <si>
    <t>jsillars@consmin.com</t>
  </si>
  <si>
    <t>00441534513308</t>
  </si>
  <si>
    <t>00447797790098</t>
  </si>
  <si>
    <t>00441534513333</t>
  </si>
  <si>
    <t>Yarrick</t>
  </si>
  <si>
    <t>HSEC Manager</t>
  </si>
  <si>
    <t>gyarrick@consminerals.com.au</t>
  </si>
  <si>
    <t>+61 8 9460 7006</t>
  </si>
  <si>
    <t>+61 8 9321 3644</t>
  </si>
  <si>
    <t>+61 439 900 641</t>
  </si>
  <si>
    <t>Consolidated Minerals Limited - Sales office</t>
  </si>
  <si>
    <t>163 Penang Road</t>
  </si>
  <si>
    <t>#03-01 Winsland House II</t>
  </si>
  <si>
    <t>238463</t>
  </si>
  <si>
    <t>+65 6836 9377</t>
  </si>
  <si>
    <t xml:space="preserve">Eugeniy </t>
  </si>
  <si>
    <t>Parshin</t>
  </si>
  <si>
    <t>General Manager Sales-Ore&amp;Alloys</t>
  </si>
  <si>
    <t>eugeniy.parshin@consmintrade.com</t>
  </si>
  <si>
    <t>+65 68369377</t>
  </si>
  <si>
    <t>+65 (9155) 9524</t>
  </si>
  <si>
    <t>+65 (6836) 5481</t>
  </si>
  <si>
    <t>First Floor Commercial House</t>
  </si>
  <si>
    <t>3 Commercial Street, St Helier</t>
  </si>
  <si>
    <t>JE2 3RU</t>
  </si>
  <si>
    <t>Jersey</t>
  </si>
  <si>
    <t>Camaj</t>
  </si>
  <si>
    <t>GM Marketing</t>
  </si>
  <si>
    <t>mcamaj@consmin.com</t>
  </si>
  <si>
    <t>+44 1534513303</t>
  </si>
  <si>
    <t>+44 7797758630</t>
  </si>
  <si>
    <t>+44 1534513333</t>
  </si>
  <si>
    <t>Mary</t>
  </si>
  <si>
    <t>Tidy</t>
  </si>
  <si>
    <t>mtidy@consmin.com</t>
  </si>
  <si>
    <t xml:space="preserve">Benjamin </t>
  </si>
  <si>
    <t>General Manager Marketing</t>
  </si>
  <si>
    <t>bcohen@consminerals.com.au</t>
  </si>
  <si>
    <t>+61 8 9460 7071</t>
  </si>
  <si>
    <t>+61 0428 227 484</t>
  </si>
  <si>
    <t>Barnaby</t>
  </si>
  <si>
    <t>Orr</t>
  </si>
  <si>
    <t>borr@consmin.com</t>
  </si>
  <si>
    <t>Ben</t>
  </si>
  <si>
    <t>Fraser</t>
  </si>
  <si>
    <t>consmin.shanghai@gmail.com</t>
  </si>
  <si>
    <t>+86 138 1829 7473</t>
  </si>
  <si>
    <t>2208, The One Center</t>
  </si>
  <si>
    <t>Yincheng (c) Road</t>
  </si>
  <si>
    <t>200120</t>
  </si>
  <si>
    <t>Lisa</t>
  </si>
  <si>
    <t>Jia Tie</t>
  </si>
  <si>
    <t>Shanghai Office Representative</t>
  </si>
  <si>
    <t>sglisa2006@hotmail.com</t>
  </si>
  <si>
    <t>+21 5116 7160</t>
  </si>
  <si>
    <t>+21 5116 7116</t>
  </si>
  <si>
    <t>+65 9385 6819+86 136 3652 4339</t>
  </si>
  <si>
    <t>Jenny</t>
  </si>
  <si>
    <t>Tsai</t>
  </si>
  <si>
    <t>Shanghai Office Chief Representative</t>
  </si>
  <si>
    <t>sisitsai@hotmail.com</t>
  </si>
  <si>
    <t>+86 139 0290 9513</t>
  </si>
  <si>
    <t>Cooperative Mineral Resources</t>
  </si>
  <si>
    <t>Emily Project</t>
  </si>
  <si>
    <t>http://www.cooperativemineralresources.com/content/contact-us</t>
  </si>
  <si>
    <t>Manganesos Atacama</t>
  </si>
  <si>
    <t>Coquimbo</t>
  </si>
  <si>
    <t>Core Metals Group</t>
  </si>
  <si>
    <t>324 1/2 Penco Road</t>
  </si>
  <si>
    <t>WV 26062</t>
  </si>
  <si>
    <t>Weirton</t>
  </si>
  <si>
    <t>Pedro</t>
  </si>
  <si>
    <t xml:space="preserve"> +44 (0) 203 129 2420</t>
  </si>
  <si>
    <t>Granha Ligas</t>
  </si>
  <si>
    <t>Corumbá</t>
  </si>
  <si>
    <t>in the central-western state of Mato Grosso do Sul. The plant’s production was suspended in March 2015 due to high energy costs, and was reestablished in mid-March 2016, at 33% of nameplate capacity of 2,000 tonnes of ferro-alloys per month.</t>
  </si>
  <si>
    <t>http://www.granhaligas.com.br/</t>
  </si>
  <si>
    <t>Corumbá, Mato Grosso do Sul State</t>
  </si>
  <si>
    <t>Manoel</t>
  </si>
  <si>
    <t>Ignacio</t>
  </si>
  <si>
    <t>manuelig@uol.com.br</t>
  </si>
  <si>
    <t>55 31 99884-1661</t>
  </si>
  <si>
    <t>João B.</t>
  </si>
  <si>
    <t>Frizzone</t>
  </si>
  <si>
    <t>joaofrizzone@sicbras.com.br</t>
  </si>
  <si>
    <t>Granha Ligas (Sicbras)</t>
  </si>
  <si>
    <t xml:space="preserve">capacity expansion plan. The plant is located in the central-western state of Mato Grosso do Sul. The reactivation of the plant, after a 1 year closure (March 2015 - March 2016) due to high energy costs, was possible due to fiscal incentives. In return, Granha Ligas has committed to generate local employment and to invest in the Corumbá plant so as to double its production by 2020. </t>
  </si>
  <si>
    <t>Cosmic Ferro Alloys Ltd</t>
  </si>
  <si>
    <t>"Sikkim Commerce House"</t>
  </si>
  <si>
    <t>4/1, Middleton Street, 4th Floor</t>
  </si>
  <si>
    <t>700 071</t>
  </si>
  <si>
    <t>+91 33 3057 6573</t>
  </si>
  <si>
    <t>Putul</t>
  </si>
  <si>
    <t>Lahiri</t>
  </si>
  <si>
    <t>Chief Sales &amp; Business Development</t>
  </si>
  <si>
    <t>cosmicgrp@yahoo.com</t>
  </si>
  <si>
    <t>cosmicgrp@hotmail.com</t>
  </si>
  <si>
    <t>+91 91633 30462 / +91 98318 73750</t>
  </si>
  <si>
    <t>+91 33 3057 6550</t>
  </si>
  <si>
    <t>Vijay</t>
  </si>
  <si>
    <t>The company has a plant in the District of Bankura</t>
  </si>
  <si>
    <t>Bankura, West Bengal</t>
  </si>
  <si>
    <t>CPM Group</t>
  </si>
  <si>
    <t>www.cpmgroup.com</t>
  </si>
  <si>
    <t>168 Seventh St., Suite 310</t>
  </si>
  <si>
    <t>NY 11215</t>
  </si>
  <si>
    <t>Catherine</t>
  </si>
  <si>
    <t>Cranfield University</t>
  </si>
  <si>
    <t>Institute of Environment and Health</t>
  </si>
  <si>
    <t>Bedfordshire</t>
  </si>
  <si>
    <t>MK43 0AL</t>
  </si>
  <si>
    <t>Cranfield</t>
  </si>
  <si>
    <t>Len</t>
  </si>
  <si>
    <t>Emeritus Professor</t>
  </si>
  <si>
    <t>len.levy@cranfield.ac.uk</t>
  </si>
  <si>
    <t>+44(0) 1234 758362/758300</t>
  </si>
  <si>
    <t>+44(0) 1234 758517</t>
  </si>
  <si>
    <t>CREC Material Co., Ltd.</t>
  </si>
  <si>
    <t>www.crecm.com</t>
  </si>
  <si>
    <t>Room 311, Building F, Hong He Plaza</t>
  </si>
  <si>
    <t>No. 28 Andingmen Dong Avenue</t>
  </si>
  <si>
    <t>100007</t>
  </si>
  <si>
    <t>+86 10 6348 7665</t>
  </si>
  <si>
    <t>Jiabin</t>
  </si>
  <si>
    <t>yangjb@crecm.com</t>
  </si>
  <si>
    <t>+86 13916371696</t>
  </si>
  <si>
    <t>+86 10 6348 5721</t>
  </si>
  <si>
    <t>Cathy</t>
  </si>
  <si>
    <t>Tian</t>
  </si>
  <si>
    <t>tianyy@crecm.com</t>
  </si>
  <si>
    <t>Bai</t>
  </si>
  <si>
    <t>+86 010 63487665</t>
  </si>
  <si>
    <t>+86 13910658973</t>
  </si>
  <si>
    <t>Chengjun</t>
  </si>
  <si>
    <t>zhucj@crecm.com</t>
  </si>
  <si>
    <t>+86 10 15711069847</t>
  </si>
  <si>
    <t>+86 10 63485721</t>
  </si>
  <si>
    <t>Lucie</t>
  </si>
  <si>
    <t>Cronimet Holding GmbH</t>
  </si>
  <si>
    <t>www.cronimet.de</t>
  </si>
  <si>
    <t>Postfach 210451</t>
  </si>
  <si>
    <t>76154</t>
  </si>
  <si>
    <t>Karlsruhe</t>
  </si>
  <si>
    <t>+49 (0)721 952250</t>
  </si>
  <si>
    <t>DE245688496</t>
  </si>
  <si>
    <t>Gudrun</t>
  </si>
  <si>
    <t>Kutscher</t>
  </si>
  <si>
    <t>REACH Compliance Manager</t>
  </si>
  <si>
    <t>kutscher.gudrun@cronimet.de</t>
  </si>
  <si>
    <t>+49 (6021) 44 26 118</t>
  </si>
  <si>
    <t>+49 172 84 89 168</t>
  </si>
  <si>
    <t>+49 (6021) 44 26 100</t>
  </si>
  <si>
    <t>Ursula</t>
  </si>
  <si>
    <t>+49 203 455 67 45</t>
  </si>
  <si>
    <t>+49 203 455 67 57</t>
  </si>
  <si>
    <t>+49 171 937 97 65</t>
  </si>
  <si>
    <t>CRU</t>
  </si>
  <si>
    <t>www.crugroup.com</t>
  </si>
  <si>
    <t>+1 610 738 6999</t>
  </si>
  <si>
    <t>GB564411355</t>
  </si>
  <si>
    <t>Dmitry</t>
  </si>
  <si>
    <t>Scott</t>
  </si>
  <si>
    <t>Dee</t>
  </si>
  <si>
    <t>Perera</t>
  </si>
  <si>
    <t>Consultant - Steel Making Raw Materials</t>
  </si>
  <si>
    <t>dee.perera@crugroup.com</t>
  </si>
  <si>
    <t>+44 207 903 2154</t>
  </si>
  <si>
    <t>+44 797 696 2494</t>
  </si>
  <si>
    <t>Dr.</t>
  </si>
  <si>
    <t>Butterworth</t>
  </si>
  <si>
    <t>Research Manager - Steel Raw Materials &amp; Steel Costs</t>
  </si>
  <si>
    <t>paul.butterworth@crugroup.com</t>
  </si>
  <si>
    <t>+44 20 7903 2203</t>
  </si>
  <si>
    <t>+44 20 7837 0976</t>
  </si>
  <si>
    <t>Ian</t>
  </si>
  <si>
    <t>Hiscock</t>
  </si>
  <si>
    <t>Senior Consultant - CRU Strategies</t>
  </si>
  <si>
    <t>ian.hiscock@crugroup.com</t>
  </si>
  <si>
    <t>+44 2079032244</t>
  </si>
  <si>
    <t>+44 7765170375</t>
  </si>
  <si>
    <t>Dorit</t>
  </si>
  <si>
    <t>Schulte</t>
  </si>
  <si>
    <t>dorit.schulte@crugroup.com</t>
  </si>
  <si>
    <t>+44 2079032172</t>
  </si>
  <si>
    <t>157 Columnus Ave</t>
  </si>
  <si>
    <t>Jorn</t>
  </si>
  <si>
    <t>de Linde</t>
  </si>
  <si>
    <t>Senior Vice President</t>
  </si>
  <si>
    <t>jorn.delinde@crugroup.com</t>
  </si>
  <si>
    <t>+1 610 436 8632</t>
  </si>
  <si>
    <t>+1 215 485 8055</t>
  </si>
  <si>
    <t>Goto</t>
  </si>
  <si>
    <t>+55 11 5051 8124</t>
  </si>
  <si>
    <t>+55 11 99726 4466</t>
  </si>
  <si>
    <t>CRU International Inc.</t>
  </si>
  <si>
    <t>CRU Analysis and Consulting (India) Private Limited</t>
  </si>
  <si>
    <t>Level 2, Kalpataru Synergy, Opp. Grand Hyatt</t>
  </si>
  <si>
    <t>Santa Cruz (East)</t>
  </si>
  <si>
    <t>400 055</t>
  </si>
  <si>
    <t>+91 22 3959 7395</t>
  </si>
  <si>
    <t>Gunjan</t>
  </si>
  <si>
    <t>Aggarwal</t>
  </si>
  <si>
    <t>gunjan.aggarwal@crugroup.com</t>
  </si>
  <si>
    <t>Da Southwestern Manganese</t>
  </si>
  <si>
    <t>Hurun Town, Jingxi City, Guangxi</t>
  </si>
  <si>
    <t>Qihua</t>
  </si>
  <si>
    <t>Dadi Cycle Development</t>
  </si>
  <si>
    <t>Pingluo County, Shizuishan City, Ningxia</t>
  </si>
  <si>
    <t>Wendy</t>
  </si>
  <si>
    <t>sales@nxdadi.com</t>
  </si>
  <si>
    <t>info@bosaiminerals.com.cn</t>
  </si>
  <si>
    <t>China - Guizhou</t>
  </si>
  <si>
    <t>3322788@qq.com</t>
  </si>
  <si>
    <t>Dameng Jingxi New Materials</t>
  </si>
  <si>
    <t>gxdmbgs@163.com</t>
  </si>
  <si>
    <t>Dameng &amp; Shanghai Qunxian</t>
  </si>
  <si>
    <t>Dameng Resources Limited</t>
  </si>
  <si>
    <t>Joint-venture btw Dameng &amp; Shanghai Qunxian</t>
  </si>
  <si>
    <t>508-509, Building #2, Yinghua International Plaza</t>
  </si>
  <si>
    <t>No. 2899 West Guangfu Road</t>
  </si>
  <si>
    <t>200062</t>
  </si>
  <si>
    <t>Deputy General Manager</t>
  </si>
  <si>
    <t>edward@qunxian.com</t>
  </si>
  <si>
    <t>Seung-Jong</t>
  </si>
  <si>
    <t>Lee</t>
  </si>
  <si>
    <t>sjlee@damengresources.com</t>
  </si>
  <si>
    <t>+86 21 62787955</t>
  </si>
  <si>
    <t>+86 21 62787731</t>
  </si>
  <si>
    <t>+852 67762310</t>
  </si>
  <si>
    <t>Junbao</t>
  </si>
  <si>
    <t>XIN</t>
  </si>
  <si>
    <t>Technical Marketing Manager</t>
  </si>
  <si>
    <t>xinjunbao@qunxian.com</t>
  </si>
  <si>
    <t>+86 ‭180 4736 1118</t>
  </si>
  <si>
    <t>0.25% phosphorous</t>
  </si>
  <si>
    <t>Simpac Metal Co., Ltd.</t>
  </si>
  <si>
    <t>Dangjin</t>
  </si>
  <si>
    <t xml:space="preserve">Dangjin, South Chungcheong Province, South Korea. </t>
  </si>
  <si>
    <t>Daoxian Hongyuan</t>
  </si>
  <si>
    <t>Yongzhou City, Hunan</t>
  </si>
  <si>
    <t>Data Rich 15</t>
  </si>
  <si>
    <t>www.datarich15.com</t>
  </si>
  <si>
    <t>Brisbane</t>
  </si>
  <si>
    <t>Kerrigan</t>
  </si>
  <si>
    <t>Rich</t>
  </si>
  <si>
    <t>kerrigan.rich@datarich15.com</t>
  </si>
  <si>
    <t>+61 448 268 480</t>
  </si>
  <si>
    <t>Mn3O4</t>
  </si>
  <si>
    <t>Daxin</t>
  </si>
  <si>
    <t>supplies the LMO batteries producers</t>
  </si>
  <si>
    <t>Xialei Town, Daxin County, Nanning, Guangxi</t>
  </si>
  <si>
    <t>carbonated (low grade)</t>
  </si>
  <si>
    <t>Plant started in 2008; Output of electrolytic manganese dioxide rose by 6.4% in 2017 to 29,600t from 27,800t in 2016</t>
  </si>
  <si>
    <t>Db Metal Co</t>
  </si>
  <si>
    <t>Db Metal Europe GmbH</t>
  </si>
  <si>
    <t>Ober der Roeth 4</t>
  </si>
  <si>
    <t>65824</t>
  </si>
  <si>
    <t>Schwalbach am Taunus</t>
  </si>
  <si>
    <t>DE274874959</t>
  </si>
  <si>
    <t>Jeremy</t>
  </si>
  <si>
    <t>Choi</t>
  </si>
  <si>
    <t>jeremy@dbmetal.co.kr</t>
  </si>
  <si>
    <t>DCM Alloys GmbH</t>
  </si>
  <si>
    <t>Fuerstenfeld</t>
  </si>
  <si>
    <t>+43 1 523 50 10 80</t>
  </si>
  <si>
    <t>ATU 67952012</t>
  </si>
  <si>
    <t>Gidwany</t>
  </si>
  <si>
    <t>DCM DECOmetal GmbH</t>
  </si>
  <si>
    <t>P.O. Box 261807</t>
  </si>
  <si>
    <t xml:space="preserve">Balaji </t>
  </si>
  <si>
    <t>Devanathan</t>
  </si>
  <si>
    <t>Director Middle East</t>
  </si>
  <si>
    <t>balaji.devanathan@dcm-vienna.com</t>
  </si>
  <si>
    <t>+971 (4) 359 2346</t>
  </si>
  <si>
    <t>+971 (50) 277 1001</t>
  </si>
  <si>
    <t>+971 (4) 359 2347</t>
  </si>
  <si>
    <t>Rm. 530</t>
  </si>
  <si>
    <t>310007</t>
  </si>
  <si>
    <t>Hangzhou</t>
  </si>
  <si>
    <t xml:space="preserve">BO </t>
  </si>
  <si>
    <t>Xue</t>
  </si>
  <si>
    <t>Chief representative</t>
  </si>
  <si>
    <t>bo.xue@dcm-china.com</t>
  </si>
  <si>
    <t>+86 (571) 8763 0686</t>
  </si>
  <si>
    <t>+86 13705715278</t>
  </si>
  <si>
    <t>+86 (571) 8763 0687</t>
  </si>
  <si>
    <t>ul. Janvarskogo Vosstanija, 44</t>
  </si>
  <si>
    <t>Kiev</t>
  </si>
  <si>
    <t xml:space="preserve">Sergei </t>
  </si>
  <si>
    <t>Nosov</t>
  </si>
  <si>
    <t>sergiy.nosov@dcm-vienna.com</t>
  </si>
  <si>
    <t>+380 (44) 254 4400</t>
  </si>
  <si>
    <t>+43 664 816 69 60</t>
  </si>
  <si>
    <t>+380 (44) 254 4243</t>
  </si>
  <si>
    <t>Changed name to AMCI DCM Resources GmbH in 2014</t>
  </si>
  <si>
    <t>Grazer Platz 5</t>
  </si>
  <si>
    <t>A-8280</t>
  </si>
  <si>
    <t>+43 (3382) 520 520</t>
  </si>
  <si>
    <t>ATU63932837</t>
  </si>
  <si>
    <t>Rohtraut</t>
  </si>
  <si>
    <t>Skatsche-Despisch</t>
  </si>
  <si>
    <t>rohtraut.skatsche-depisch@dcm-vienna.com</t>
  </si>
  <si>
    <t>+43 (3382) 55765</t>
  </si>
  <si>
    <t>beatrix.janisch@dcm-vienna.com</t>
  </si>
  <si>
    <t>+43 (3382) 52052</t>
  </si>
  <si>
    <t xml:space="preserve">Polina </t>
  </si>
  <si>
    <t>Egger</t>
  </si>
  <si>
    <t xml:space="preserve">Dawn </t>
  </si>
  <si>
    <t>March</t>
  </si>
  <si>
    <t>Assistant to Barry Gidwani</t>
  </si>
  <si>
    <t>dawn.march@dcm-vienna.com</t>
  </si>
  <si>
    <t>+43 (3382) 520 52 20</t>
  </si>
  <si>
    <t>+43 (3382) 557 65</t>
  </si>
  <si>
    <t>+43 (664) 2148823</t>
  </si>
  <si>
    <t>Anatoli</t>
  </si>
  <si>
    <t>Zaitsev</t>
  </si>
  <si>
    <t>anatoli.zaitsev@dcm-vienna.com</t>
  </si>
  <si>
    <t>+43 664 80520 525</t>
  </si>
  <si>
    <t>Debao Yonghongsheng</t>
  </si>
  <si>
    <t>Debao County, Baise City, Guangxi</t>
  </si>
  <si>
    <t>Deccan Ferro Alloys</t>
  </si>
  <si>
    <t>SiMn furnace</t>
  </si>
  <si>
    <t>Vamsi</t>
  </si>
  <si>
    <t>J R</t>
  </si>
  <si>
    <t>deccanferroalloys99@gmail.com</t>
  </si>
  <si>
    <t>91-891-2519099</t>
  </si>
  <si>
    <t>The company has a plant located in the District of Vizianagram</t>
  </si>
  <si>
    <t>Janachitanya Layout Rd, Chintalapalem, Andhra Pradesh 535183, India</t>
  </si>
  <si>
    <t>Deepak Ferro Alloys</t>
  </si>
  <si>
    <t>Urla Industrial Complex, Birgoan, Raipur, Chhattisgarh 492003, India</t>
  </si>
  <si>
    <t>Jagdish</t>
  </si>
  <si>
    <t>Juneja</t>
  </si>
  <si>
    <t>d_ferroalloys@yahoo.co.in</t>
  </si>
  <si>
    <t>the company has plant located in Raipur</t>
  </si>
  <si>
    <t>DeepGreen Resources Inc.</t>
  </si>
  <si>
    <t>http://www.deepgreenresources.com/</t>
  </si>
  <si>
    <t>Heydon</t>
  </si>
  <si>
    <t>Heydondjh@deepgreenresources.com</t>
  </si>
  <si>
    <t>2052</t>
  </si>
  <si>
    <t>Delta EMD</t>
  </si>
  <si>
    <t>The board announced in March 2014 that the company will discontinue its operations and liquidate its assets. This was approved by shareholders in May 2014 and the process is expected to be completed during 2015, with the final winding down and de-registration in due course. Production of electrolytic cells was discontinued during April 2015</t>
  </si>
  <si>
    <t>http://www.deltaemd.co.za/</t>
  </si>
  <si>
    <t>Box 2197</t>
  </si>
  <si>
    <t>1200</t>
  </si>
  <si>
    <t>Nelspruit</t>
  </si>
  <si>
    <t>+27 (13) 759 3500</t>
  </si>
  <si>
    <t>Baijnath</t>
  </si>
  <si>
    <t>pbaijnath@deltaemd.co.za</t>
  </si>
  <si>
    <t>+27 (13) 759 3508</t>
  </si>
  <si>
    <t>+27 (82) 902 8642</t>
  </si>
  <si>
    <t>+27 (13) 752 6002</t>
  </si>
  <si>
    <t>Susan</t>
  </si>
  <si>
    <t>Mahungele</t>
  </si>
  <si>
    <t>smahungele@deltaemd.co.za.</t>
  </si>
  <si>
    <t xml:space="preserve">Rochelle </t>
  </si>
  <si>
    <t>Labuschange</t>
  </si>
  <si>
    <t>Marketing Coordinator</t>
  </si>
  <si>
    <t>rlabuschagne@deltaemd.co.za</t>
  </si>
  <si>
    <t>+2713 (759) 3522</t>
  </si>
  <si>
    <t>+2782 (929) 1370</t>
  </si>
  <si>
    <t>Demeka</t>
  </si>
  <si>
    <t>Demeka Madencilik</t>
  </si>
  <si>
    <t>The plant is located in Musa Beyli</t>
  </si>
  <si>
    <t>www.demekamaden.com</t>
  </si>
  <si>
    <t>Eskibüyükdere Cad. Ayazago Yolu Uzeri</t>
  </si>
  <si>
    <t>No. 9 Iz Plaza Giz Kat: 17 Maslak</t>
  </si>
  <si>
    <t>+90 212 290 7140</t>
  </si>
  <si>
    <t>Nebi</t>
  </si>
  <si>
    <t>KUŞKAN</t>
  </si>
  <si>
    <t>nebi.kuskan@demekamaden.com</t>
  </si>
  <si>
    <t>Denham Capital Management</t>
  </si>
  <si>
    <t>http://www.denhamcapital.com/</t>
  </si>
  <si>
    <t>Brettenham House, 7th Floor</t>
  </si>
  <si>
    <t>Lancaster Place</t>
  </si>
  <si>
    <t>WC2E 7EN</t>
  </si>
  <si>
    <t>+44 20 7420 6700</t>
  </si>
  <si>
    <t>GB938 3308 10</t>
  </si>
  <si>
    <t>Adalbert</t>
  </si>
  <si>
    <t>Koth</t>
  </si>
  <si>
    <t>bert.koth@denhamcapital.com</t>
  </si>
  <si>
    <t>Depark Ravji Patel</t>
  </si>
  <si>
    <t>Kenya</t>
  </si>
  <si>
    <t>3°32'16"S 39°42'53"E</t>
  </si>
  <si>
    <t>Department of Mineral Resources</t>
  </si>
  <si>
    <t>www.dmr.gov.za</t>
  </si>
  <si>
    <t>70 Meintjles Street</t>
  </si>
  <si>
    <t>Private Bag X59, Sunnyside</t>
  </si>
  <si>
    <t>0001</t>
  </si>
  <si>
    <t>Pretoria</t>
  </si>
  <si>
    <t>Sqhelo</t>
  </si>
  <si>
    <t>Ntshobane</t>
  </si>
  <si>
    <t>Chief Mineral Economist: Ferrous Minerals</t>
  </si>
  <si>
    <t>sqhelo.ntshobane@dmr.gov.za</t>
  </si>
  <si>
    <t>+27 124443989</t>
  </si>
  <si>
    <t>+27 799183968</t>
  </si>
  <si>
    <t>+27 12 444 3004</t>
  </si>
  <si>
    <t>+27 86 710 1434</t>
  </si>
  <si>
    <t>+27 82 449 8650</t>
  </si>
  <si>
    <t>Devanand Chauragade</t>
  </si>
  <si>
    <t>independant journalist</t>
  </si>
  <si>
    <t>Devanand</t>
  </si>
  <si>
    <t>Chauragade</t>
  </si>
  <si>
    <t>Dexinxiang</t>
  </si>
  <si>
    <t>Shizuishan City, Ningxia</t>
  </si>
  <si>
    <t>sales@nxjinxiang.com</t>
  </si>
  <si>
    <t>Zambia</t>
  </si>
  <si>
    <t xml:space="preserve">(formerly Taurian Manganese) Planning a $150 M investment to build a manganese smelter in the Serenje District, Zambia. Initial output of 250,000 t/y. </t>
  </si>
  <si>
    <t xml:space="preserve">Planning a $150 M investment to build a manganese smelter in the Serenje District, Zambia. Initial output of 250,000 t/y. </t>
  </si>
  <si>
    <t>Diacomm Alloys Ltd.</t>
  </si>
  <si>
    <t>16 Queen's Gate Terrace</t>
  </si>
  <si>
    <t>SW7 5PF</t>
  </si>
  <si>
    <t>Kaveh</t>
  </si>
  <si>
    <t>Mahdavi</t>
  </si>
  <si>
    <t>kaveh@diacommalloys.com</t>
  </si>
  <si>
    <t>+44 207 584 2660</t>
  </si>
  <si>
    <t>+44 7799667779</t>
  </si>
  <si>
    <t>+44 207 284 2660</t>
  </si>
  <si>
    <t>Brahm Group</t>
  </si>
  <si>
    <t>Dimension Steel &amp; Alloys</t>
  </si>
  <si>
    <t>Mittal</t>
  </si>
  <si>
    <t>m.mittal@gmail.com</t>
  </si>
  <si>
    <t xml:space="preserve">The proposed project is awaiting environmental clearance before construction can begin. The Union Ministry of Environment and Forest’s expert appraisal committee is expected to consider the plant's approval on 28 January 2016. In addition, the company is planning a manganese ore sinter plant with 330,000 t/yr capacity and a 60MW captive power plant in Bankura. </t>
  </si>
  <si>
    <t>A two-phased capacity expansion: two furnaces 12 MV each in H1 2015 and 3 furnaces 12 MVA each in 2016</t>
  </si>
  <si>
    <t>The production units at Meghalaya largely cater to the domestic market. The production unit at Bankura - West Bengal is a 100% export oriented unit (EOU). The unit started its operation in the year 2010 and in a short span of time it is one amongst the active players in India with regard to export of Silico Manganese (Grade : 65-15). Our focus on stringent quality measures and timely delivery has resulted in establishing a proven track record amongst leading international buyers. The unit at West Bengal exports its products to Europe, Japan, China and Middle East. Due to the high quality of our ferro alloys, they are used by steel manufacturers which cater directly to the aviation, ammunition and motor industries.</t>
  </si>
  <si>
    <t>Dimension Steel &amp; Alloys Pvt. Ltd.</t>
  </si>
  <si>
    <t>25B, Camac Street</t>
  </si>
  <si>
    <t>Camac Court, 6B, 6th Floor</t>
  </si>
  <si>
    <t>700016</t>
  </si>
  <si>
    <t>Raman</t>
  </si>
  <si>
    <t>Chowdhury</t>
  </si>
  <si>
    <t>+91 33 22833421</t>
  </si>
  <si>
    <t>+91 98370203065</t>
  </si>
  <si>
    <t>+91 9831023065</t>
  </si>
  <si>
    <t>semi-carbonated</t>
  </si>
  <si>
    <t>Diro Resources</t>
  </si>
  <si>
    <t>manganese and iron-ore junior in Kathu, in the Northern Cape; in business rescue in 2016, operations stopped since June 2016. Afrimat has acquired a 60pc share in Northern Cape-based Diro Manganese and Diro Iron Ore in October 2016. Diro has proven iron ore reserves of 5.6mn t and 1.3mn t of fine ore stocks, and had debts of about R483mn ($33.35mn). About R50mn is being set aside in the total purchase price to re-commission and resume operations, Afrimat said. Diro Iron Ore and Diro Manganese each mine iron ore, he said. Diro Manganese had mined manganese in the past, but switched to exclusively mine iron as the geology on site dictated it was more economical to do so. Afrimat has an intention to explore and refine reserve at the property, and will only extract manganese if it is economical to do so, he said. Afrimat Limited is a black empowered open-pit mining company providing construction materials and industrial minerals.</t>
  </si>
  <si>
    <t>Distribucion de Polishing Refractarios y Ceramica S.L.</t>
  </si>
  <si>
    <t>Avenida de Brasil, 23 5A</t>
  </si>
  <si>
    <t>28020</t>
  </si>
  <si>
    <t>ESB84848076</t>
  </si>
  <si>
    <t>Raul</t>
  </si>
  <si>
    <t>Barrios</t>
  </si>
  <si>
    <t>r.barrios@telefonica.net</t>
  </si>
  <si>
    <t>comercial@dprc.eu</t>
  </si>
  <si>
    <t>+34 686 88 00 29</t>
  </si>
  <si>
    <t>+34 686 880029</t>
  </si>
  <si>
    <t>+34 91 7703695</t>
  </si>
  <si>
    <t>DJJ/Nucor</t>
  </si>
  <si>
    <t xml:space="preserve">Brokerage ,recycling and transportation .Nucor is the largest purchaser of ferrous scrap in North America, with total scrap purchases of 22.8 million tons in 2007.  Nucor and affiliates are manufacturers of steel products, with operating facilities primarily in the U.S. and Canada. </t>
  </si>
  <si>
    <t>Luke</t>
  </si>
  <si>
    <t>Reinhart</t>
  </si>
  <si>
    <t>luke.reinhart@djj.com</t>
  </si>
  <si>
    <t>Thierry</t>
  </si>
  <si>
    <t>Dong'an Antai</t>
  </si>
  <si>
    <t>Dongfang Mining</t>
  </si>
  <si>
    <t xml:space="preserve">Mainly sale in domestic market.
</t>
  </si>
  <si>
    <t>Canglong</t>
  </si>
  <si>
    <t>Dongfang Resource Development Company</t>
  </si>
  <si>
    <t>China - Shanxi</t>
  </si>
  <si>
    <t>China's largest private-sector high-carbon ferro-manganese alloy producer. Based in Inner Mongolia. September 2016: has idled a furnace for maintenance amid rising costs and tight ore supply at China's main ports.</t>
  </si>
  <si>
    <t>1108 Fenghui Building</t>
  </si>
  <si>
    <t>Hedong East Street</t>
  </si>
  <si>
    <t>043200</t>
  </si>
  <si>
    <t>Yuncheng</t>
  </si>
  <si>
    <t>Yuping</t>
  </si>
  <si>
    <t>yp.zhang@dongfangferroalloy.com</t>
  </si>
  <si>
    <t>+86 359 5795989</t>
  </si>
  <si>
    <t>+86 13453998699</t>
  </si>
  <si>
    <t>+86 359 5795992</t>
  </si>
  <si>
    <t>Yongmin</t>
  </si>
  <si>
    <t>rock wool</t>
  </si>
  <si>
    <t>produced from slag and waste gas recycling (not only SiMn slag, but any kind of slag, including ferrochrome)</t>
  </si>
  <si>
    <t>for insulation purposes in the construction industry, and fire-proofing of material, among other applications. Plant costs around 25-30 Million RMB for initial investment. Production for each line would be 2300-2500tons/month. In the past, there was no strict policy toward slag disposal. Nowadays, due to stricter environmental policy, plants start to think about slag treatment and economic benefit. While some old plants don’t have available space for construction, and some don’t have capital for that. According to Puyuan’s opinion, the profit is not as good as before. Since the consumption of this rock wool is limited while supply is increasing (12-2018)</t>
  </si>
  <si>
    <t>ultra low carbon and phosphorous (ULPC): 0.05% phosphorous</t>
  </si>
  <si>
    <t>Db Metal</t>
  </si>
  <si>
    <t>Donghae</t>
  </si>
  <si>
    <t xml:space="preserve">The company produces and supplies refined ferroalloys to steel producers worldwide. It offers ferroalloys, such as high carbon ferromanganese, medium/low carbon ferromanganese, silicomanganese, and low carbon silicomanganese; and specialized products, such as ultra-low phosphorus carbon ferromanganese, low nitrogen medium/low carbon ferromanganese, and low boron silicomanganese. </t>
  </si>
  <si>
    <t>http://www.dongbu-metal.co.kr/eng/company/pla_internal.asp</t>
  </si>
  <si>
    <t>Kim</t>
  </si>
  <si>
    <t>bongjo7@dongbu.com</t>
  </si>
  <si>
    <t>+82 2 3484 1604</t>
  </si>
  <si>
    <t>+82 2 553 4105</t>
  </si>
  <si>
    <t>+82 10 9188 6822</t>
  </si>
  <si>
    <t>Young Jun</t>
  </si>
  <si>
    <t>Seo</t>
  </si>
  <si>
    <t>yjsuh10@dbgroup.co.kr</t>
  </si>
  <si>
    <t>Jong Shik</t>
  </si>
  <si>
    <t>Hwang</t>
  </si>
  <si>
    <t>Vice President/Sales Business Officer</t>
  </si>
  <si>
    <t>jshwang@dongbu.com</t>
  </si>
  <si>
    <t>82 2 3484 1890</t>
  </si>
  <si>
    <t>82 2 553 4105</t>
  </si>
  <si>
    <t>82 10 9069 6142</t>
  </si>
  <si>
    <t>Seong Moon</t>
  </si>
  <si>
    <t>Jo</t>
  </si>
  <si>
    <t>smjo@dongbu.com</t>
  </si>
  <si>
    <t>+82 (2) 3484 1852</t>
  </si>
  <si>
    <t>+82 (2) 562 7762</t>
  </si>
  <si>
    <t>+82 (10) 9219 8125</t>
  </si>
  <si>
    <t>Chan Soo</t>
  </si>
  <si>
    <t>Park</t>
  </si>
  <si>
    <t>+82 (2) 3484 1854</t>
  </si>
  <si>
    <t>+82 (2) 553 4105</t>
  </si>
  <si>
    <t>+82 (10) 2737 6822</t>
  </si>
  <si>
    <t xml:space="preserve">Yang-Rok </t>
  </si>
  <si>
    <t>Oh</t>
  </si>
  <si>
    <t>jeremy@dongbu.com</t>
  </si>
  <si>
    <t>+82 (2) 3484 1827</t>
  </si>
  <si>
    <t>+82 (16) 9757 9713</t>
  </si>
  <si>
    <t>Boo Cheon</t>
  </si>
  <si>
    <t>Senior Vice President / Marketing &amp; Sales</t>
  </si>
  <si>
    <t>bcchoi2@dongbu.com</t>
  </si>
  <si>
    <t>Dong Sik</t>
  </si>
  <si>
    <t>Min</t>
  </si>
  <si>
    <t>Executive Vice President</t>
  </si>
  <si>
    <t>dsmin@dongbu.com</t>
  </si>
  <si>
    <t>dsmin@dongbuchem.com</t>
  </si>
  <si>
    <t>+82 2 (3484) 1827</t>
  </si>
  <si>
    <t>Hong Yong</t>
  </si>
  <si>
    <t>Chung</t>
  </si>
  <si>
    <t>President (CEO)</t>
  </si>
  <si>
    <t>hychung@dongbu.com</t>
  </si>
  <si>
    <t>82 2 3484 1948</t>
  </si>
  <si>
    <t>Ki Hak</t>
  </si>
  <si>
    <t>khim@dbgroup.co.kr</t>
  </si>
  <si>
    <t>17, Sutgol-gil, Donghae-si, Gangwon-do, Korea</t>
  </si>
  <si>
    <t>Dounan Manganese Industry</t>
  </si>
  <si>
    <t>DSR Industries</t>
  </si>
  <si>
    <t>Indian private-sector company DSR Industries hopes to build a ferro-alloy plant in Bankura, West Bengal. The firm aims to produce 52,765 t/yr of ferro-manganese, or 35,180 t/yr of silico-manganese and 17,380t/yr of ferro-silicon, from the complex. It expects to meet the site's maximum power demand of 28MW from local utility Damodar Valley. The project is in the initial stages. DSR has prepared a pre-feasibility report on the plant and applied to India's environment ministry to begin an environmental impact assessment. It expects to complete the project within six months of securing all necessary clearances, including an environmental certificate.</t>
  </si>
  <si>
    <t>23°28'35.77"N 87°10'11.12"E</t>
  </si>
  <si>
    <t>Rana</t>
  </si>
  <si>
    <t>dsrindustries2008@gmail.com</t>
  </si>
  <si>
    <t>Dushan Hengxing</t>
  </si>
  <si>
    <t>Dushan County, Qiannanzhou, Guizhou</t>
  </si>
  <si>
    <t>Dushan Jinmeng</t>
  </si>
  <si>
    <t>DYNASTY Mining Financing and Trading Ltd</t>
  </si>
  <si>
    <t>www.dynastymining.us</t>
  </si>
  <si>
    <t>+90 216 5406132</t>
  </si>
  <si>
    <t>Earthstone Metals Group</t>
  </si>
  <si>
    <t>Pankaj</t>
  </si>
  <si>
    <t>Shah</t>
  </si>
  <si>
    <t>Vuslat</t>
  </si>
  <si>
    <t>Bayoglu</t>
  </si>
  <si>
    <t>Sitatunga’s Chairman and Managing Director at Menar Capital</t>
  </si>
  <si>
    <t>info@sitatunga.com</t>
  </si>
  <si>
    <t xml:space="preserve">Arne </t>
  </si>
  <si>
    <t>Hansen</t>
  </si>
  <si>
    <t>Managing Director Sitatunga Resources</t>
  </si>
  <si>
    <t>+27 11 783 7996</t>
  </si>
  <si>
    <t>Eckert Seamans Cherin &amp; Mellott, LLC</t>
  </si>
  <si>
    <t>Attorney to S.H. Bell Company</t>
  </si>
  <si>
    <t>644 Alpha Drive</t>
  </si>
  <si>
    <t>PO Box 11495</t>
  </si>
  <si>
    <t>15238</t>
  </si>
  <si>
    <t>Pittsburgh, PA</t>
  </si>
  <si>
    <t>Scott R.</t>
  </si>
  <si>
    <t>Dismukes</t>
  </si>
  <si>
    <t>Attorney</t>
  </si>
  <si>
    <t>sdismukes@eckertseamans.com</t>
  </si>
  <si>
    <t>+1 412 566 1998</t>
  </si>
  <si>
    <t>+1 412 417 1279</t>
  </si>
  <si>
    <t>+412 566 6099</t>
  </si>
  <si>
    <t>Economist Intelligence Unit</t>
  </si>
  <si>
    <t>20 Cabot Square</t>
  </si>
  <si>
    <t>E14 4QW</t>
  </si>
  <si>
    <t>+44 20 7576 8263</t>
  </si>
  <si>
    <t>Robert</t>
  </si>
  <si>
    <t>Ward</t>
  </si>
  <si>
    <t>Editorial Director</t>
  </si>
  <si>
    <t>robertward@eiu.com</t>
  </si>
  <si>
    <t>+44 20 7576 8263 (direct)</t>
  </si>
  <si>
    <t>+44 (8725) 620259</t>
  </si>
  <si>
    <t>Remy</t>
  </si>
  <si>
    <t>Diamont-Ross</t>
  </si>
  <si>
    <t>remydiamontross@eiu.com</t>
  </si>
  <si>
    <t>+86 13818595632</t>
  </si>
  <si>
    <t>Electroligas</t>
  </si>
  <si>
    <t>Mines and consumes its own ore for Ferro Manganese production</t>
  </si>
  <si>
    <t>Estrada da Usina KM 03. Zona Rural São Gotardo, Minas Gerais, Brazil</t>
  </si>
  <si>
    <t>contato@eletroligas.com.br</t>
  </si>
  <si>
    <t>Electrometalúrgica Andina</t>
  </si>
  <si>
    <t>?</t>
  </si>
  <si>
    <t>ACM Corporation</t>
  </si>
  <si>
    <t>Element Commodities</t>
  </si>
  <si>
    <t>Unit 2807, South Tower, Concordia Plaza</t>
  </si>
  <si>
    <t>1 Science Museum Rd</t>
  </si>
  <si>
    <t>Gregor</t>
  </si>
  <si>
    <t>Theiser</t>
  </si>
  <si>
    <t>gregor@elementcommodities.com</t>
  </si>
  <si>
    <t>+852 2620 6530</t>
  </si>
  <si>
    <t>www.elementcommodities.com</t>
  </si>
  <si>
    <t>16th Floor St. John's Building</t>
  </si>
  <si>
    <t>33 Garden Road, Central</t>
  </si>
  <si>
    <t>Elkem AS</t>
  </si>
  <si>
    <t>Norway</t>
  </si>
  <si>
    <t>www.elkem.com</t>
  </si>
  <si>
    <t>Hoffsveien 65 B</t>
  </si>
  <si>
    <t>P.O. Box 5211 Majostuen</t>
  </si>
  <si>
    <t>0303</t>
  </si>
  <si>
    <t>Oslo</t>
  </si>
  <si>
    <t>NO977297621</t>
  </si>
  <si>
    <t>Ottar</t>
  </si>
  <si>
    <t>Laerum</t>
  </si>
  <si>
    <t>Sourcing Director</t>
  </si>
  <si>
    <t>ottar.larum@elkem.no</t>
  </si>
  <si>
    <t>+4738017508</t>
  </si>
  <si>
    <t>+4738014970</t>
  </si>
  <si>
    <t>Elkem as., Silicon Materials</t>
  </si>
  <si>
    <t>Fiskaaveien 100
P.O. Box 8126 Vaagsbygd
NO-4675 Kristiansand 
Norway</t>
  </si>
  <si>
    <t>0213</t>
  </si>
  <si>
    <t>+47 38017500</t>
  </si>
  <si>
    <t>NO911382008MVA</t>
  </si>
  <si>
    <t>Elkem South Asia Pvt. Ltd.</t>
  </si>
  <si>
    <t>307/308 - B Wing, BSEL Tech Park, 3rd Floor</t>
  </si>
  <si>
    <t>Sector - 30 A, Vashi</t>
  </si>
  <si>
    <t>400 075</t>
  </si>
  <si>
    <t>Navi Mumbai</t>
  </si>
  <si>
    <t>Elyon Trading and Investments</t>
  </si>
  <si>
    <t>Tanzania</t>
  </si>
  <si>
    <t xml:space="preserve">trading company for Tanzania. Trading of Copper , Gold , Zinc , Cobalt , Manganese and Coltan.
</t>
  </si>
  <si>
    <t>Senator</t>
  </si>
  <si>
    <t>Matemu</t>
  </si>
  <si>
    <t>Marketing &amp; Logistics Manager</t>
  </si>
  <si>
    <t>senatormatemu@gmail.com</t>
  </si>
  <si>
    <t>Arrow Minerals</t>
  </si>
  <si>
    <t>Emang Manganese</t>
  </si>
  <si>
    <t>Postmasburg</t>
  </si>
  <si>
    <t>http://arrowminerals.com.au/</t>
  </si>
  <si>
    <t>info@segueresources.com</t>
  </si>
  <si>
    <t>Crow Wing Power</t>
  </si>
  <si>
    <t>Trial mining of manganese ore at USA’s Emily deposit, about 1 billion tonnes (up to 70% Mn). In case of successful pilot production, the company will need about two years more to obtain all required licences and will commence commercial production of the ore afterwards</t>
  </si>
  <si>
    <t>http://cooperativemineralresources.com/</t>
  </si>
  <si>
    <t>kinzer@cwpower.com</t>
  </si>
  <si>
    <t>Project abandonned because lixiviation impossible on site. JV of Cooperative Mineral Resources, Star Minerals and Octopus Technologies in Minnesota: Cooperative Mineral Resources will provide manganese ore to the JV to produce batteries; the joint venture is scheduled to be signed and sealed by the end of February 2015</t>
  </si>
  <si>
    <t>EMS and Company Limited</t>
  </si>
  <si>
    <t>MMC's agent in Japan</t>
  </si>
  <si>
    <t>Astana, pr. Kabanbay Batyra 30, of. 318</t>
  </si>
  <si>
    <t xml:space="preserve">010000 </t>
  </si>
  <si>
    <t>Astana</t>
  </si>
  <si>
    <t>+7 (7172) 59 22 35</t>
  </si>
  <si>
    <t xml:space="preserve">Igor </t>
  </si>
  <si>
    <t>Ferkho</t>
  </si>
  <si>
    <t>Product Manager</t>
  </si>
  <si>
    <t>iferkho@kz.enrc.com</t>
  </si>
  <si>
    <t>+7 701 900 6862</t>
  </si>
  <si>
    <t>+7 (7172) 59 21 25</t>
  </si>
  <si>
    <t>Tatiana</t>
  </si>
  <si>
    <t>Bacher</t>
  </si>
  <si>
    <t>tatiana.bacher@enrc.com</t>
  </si>
  <si>
    <t>+41 43 499 41 19</t>
  </si>
  <si>
    <t>+41 79 450 70 97</t>
  </si>
  <si>
    <t>+41 43 499 41 99</t>
  </si>
  <si>
    <t xml:space="preserve">Oleg </t>
  </si>
  <si>
    <t>Chernyshev</t>
  </si>
  <si>
    <t>Quality Assurance Manager</t>
  </si>
  <si>
    <t>ochernyshev@enrc.com</t>
  </si>
  <si>
    <t>+41 (43) 499 41 15</t>
  </si>
  <si>
    <t>+41 (43) 499 41 99</t>
  </si>
  <si>
    <t xml:space="preserve">Marilena </t>
  </si>
  <si>
    <t>Galatello</t>
  </si>
  <si>
    <t>mgalatello@enrc.com</t>
  </si>
  <si>
    <t>+41 (43) 499 41 11</t>
  </si>
  <si>
    <t>+41 (79) 500 01 00</t>
  </si>
  <si>
    <t xml:space="preserve">Dmitriy </t>
  </si>
  <si>
    <t>Ostrovskiy</t>
  </si>
  <si>
    <t>Head of Sales Department</t>
  </si>
  <si>
    <t>dostrovskiy@enrc.com</t>
  </si>
  <si>
    <t>+7 (495) 9833104</t>
  </si>
  <si>
    <t>+7 (495) 9833102</t>
  </si>
  <si>
    <t>Pershin</t>
  </si>
  <si>
    <t>Secretary to Chairman of the Board</t>
  </si>
  <si>
    <t>+7 (3272) 930210</t>
  </si>
  <si>
    <t>+7 (3272) 939034</t>
  </si>
  <si>
    <t>Valeriy</t>
  </si>
  <si>
    <t>Belyayev</t>
  </si>
  <si>
    <t>vbelyayev@kz.enrc.com</t>
  </si>
  <si>
    <t>+7 (7172) 59 22 36</t>
  </si>
  <si>
    <t xml:space="preserve">Rustamzhan </t>
  </si>
  <si>
    <t>Tashmatov</t>
  </si>
  <si>
    <t>buch4zhgok@nursat.kz</t>
  </si>
  <si>
    <t>ENRC Manganese (Pty) Ltd</t>
  </si>
  <si>
    <t>The Reserve, 54 Melville Road</t>
  </si>
  <si>
    <t>Illovo Sandton</t>
  </si>
  <si>
    <t>Wezi</t>
  </si>
  <si>
    <t>Banda</t>
  </si>
  <si>
    <t>wezi.banda@enrc.co.za</t>
  </si>
  <si>
    <t>+27 114786600</t>
  </si>
  <si>
    <t>+27 824912271</t>
  </si>
  <si>
    <t>+27 114478270</t>
  </si>
  <si>
    <t>Axel</t>
  </si>
  <si>
    <t>ENRC Marketing AG</t>
  </si>
  <si>
    <t>Balz Zimmermann Strasse 7</t>
  </si>
  <si>
    <t>CH-8302</t>
  </si>
  <si>
    <t>Kloten</t>
  </si>
  <si>
    <t xml:space="preserve">Mark </t>
  </si>
  <si>
    <t>Midgley</t>
  </si>
  <si>
    <t>Vice President, Strategy &amp; Development</t>
  </si>
  <si>
    <t>mmidgley@enrc.com</t>
  </si>
  <si>
    <t>+41 (43) 499 41 85</t>
  </si>
  <si>
    <t>+41 (79) 204 02 06</t>
  </si>
  <si>
    <t>Lana</t>
  </si>
  <si>
    <t>Uddgren</t>
  </si>
  <si>
    <t>Quality Officer</t>
  </si>
  <si>
    <t>lana.uddgren@enrc.com</t>
  </si>
  <si>
    <t>+41 (0)43 499 41 80</t>
  </si>
  <si>
    <t>+41 (0)43 499 41 99</t>
  </si>
  <si>
    <t>+41 79 754 49 91</t>
  </si>
  <si>
    <t>Vladyslav</t>
  </si>
  <si>
    <t>Samarskyi</t>
  </si>
  <si>
    <t>Sales Manager Ferroalloys</t>
  </si>
  <si>
    <t>vladyslav.samarskyi@enrc.com</t>
  </si>
  <si>
    <t>+41 43 4994138</t>
  </si>
  <si>
    <t>+41 434994199</t>
  </si>
  <si>
    <t>+41 795987704</t>
  </si>
  <si>
    <t>Dmitriy</t>
  </si>
  <si>
    <t>Pastour</t>
  </si>
  <si>
    <t>dmitriy.pastour@enrc.com</t>
  </si>
  <si>
    <t>Alex</t>
  </si>
  <si>
    <t>Tattersall</t>
  </si>
  <si>
    <t>alex.tattersall@enrc.com</t>
  </si>
  <si>
    <t>+41 (0)43 499 41 57</t>
  </si>
  <si>
    <t>+41 (0)79 831 60 75</t>
  </si>
  <si>
    <t>Efremova str. 12, bld 2, 6 floor</t>
  </si>
  <si>
    <t>119048</t>
  </si>
  <si>
    <t>Envigo CRS Limited</t>
  </si>
  <si>
    <t>www.envigo.com</t>
  </si>
  <si>
    <t>Wooley Road</t>
  </si>
  <si>
    <t>Huntington</t>
  </si>
  <si>
    <t>PE28 4HS</t>
  </si>
  <si>
    <t>Alconbury</t>
  </si>
  <si>
    <t>+44 (0)1332 794640</t>
  </si>
  <si>
    <t>GB 425 5070 72</t>
  </si>
  <si>
    <t>Cheryl</t>
  </si>
  <si>
    <t>Business Development Director</t>
  </si>
  <si>
    <t>cheryl.fowkes@envigo.com</t>
  </si>
  <si>
    <t>+44 (0)7867 457716</t>
  </si>
  <si>
    <t>Øyesletta 61, 4484 Øyestranda, Norway</t>
  </si>
  <si>
    <t>Eramet Canada Inc.</t>
  </si>
  <si>
    <t>4190 South Service Road</t>
  </si>
  <si>
    <t>Burlington</t>
  </si>
  <si>
    <t>L7L 4X5</t>
  </si>
  <si>
    <t>Ontario</t>
  </si>
  <si>
    <t>CS 63205</t>
  </si>
  <si>
    <t>75015</t>
  </si>
  <si>
    <t>FR74424947935</t>
  </si>
  <si>
    <t>Desportes</t>
  </si>
  <si>
    <t>Senior Vice-President Commercial Nickel &amp; Manganese Divisions</t>
  </si>
  <si>
    <t>paul.desportes@erametgroup.com</t>
  </si>
  <si>
    <t>+33 1 45 38 42 08</t>
  </si>
  <si>
    <t>+33 6 74 89 48 13</t>
  </si>
  <si>
    <t>+33 1 53 91 24 57</t>
  </si>
  <si>
    <t>+1 740 376 5914</t>
  </si>
  <si>
    <t>Frédéric</t>
  </si>
  <si>
    <t>Gaidou</t>
  </si>
  <si>
    <t>frederic.gaidou@erametgroup.com</t>
  </si>
  <si>
    <t>+33 1 45 38 62 56</t>
  </si>
  <si>
    <t>+33 1 45 38 63 80</t>
  </si>
  <si>
    <t>+33 6 63 97 39 29</t>
  </si>
  <si>
    <t>Marie-Axelle</t>
  </si>
  <si>
    <t>Gautier</t>
  </si>
  <si>
    <t>Group Vice President Public Affairs</t>
  </si>
  <si>
    <t>marie-axelle.gautier@erametgroup.com</t>
  </si>
  <si>
    <t>+33 145383801</t>
  </si>
  <si>
    <t>Trelut</t>
  </si>
  <si>
    <t>Vice-President, Corporate Business Development</t>
  </si>
  <si>
    <t>vincent.trelut@erametgroup.com</t>
  </si>
  <si>
    <t>01 45 38 42 78</t>
  </si>
  <si>
    <t>01 45 38 41 50</t>
  </si>
  <si>
    <t>06 79 37 95 55</t>
  </si>
  <si>
    <t>Anne</t>
  </si>
  <si>
    <t>Pons-Renouf</t>
  </si>
  <si>
    <t>Coordinateur Environnement Industriel Groupe</t>
  </si>
  <si>
    <t>anne.pons-renouf@erametgroup.com</t>
  </si>
  <si>
    <t>Tissot-Colle</t>
  </si>
  <si>
    <t>Executive VP Communications and Sustainable Development</t>
  </si>
  <si>
    <t>catherine.tissot-colle@erametgroup.com</t>
  </si>
  <si>
    <t>+33 1 45 38 41 17</t>
  </si>
  <si>
    <t>+33 1 45 38 42 22</t>
  </si>
  <si>
    <t>+33 6 73 99 70 23</t>
  </si>
  <si>
    <t>Philippe</t>
  </si>
  <si>
    <t>Gundermann</t>
  </si>
  <si>
    <t>Vice-President Strategy, Business Development &amp; Innovation</t>
  </si>
  <si>
    <t>philippe.gundermann@erametgroup.com</t>
  </si>
  <si>
    <t>+33 1 45 38 42 78</t>
  </si>
  <si>
    <t>+33 1 45 38 41 50</t>
  </si>
  <si>
    <t>+33 6 76 21 32 49</t>
  </si>
  <si>
    <t>Dufay</t>
  </si>
  <si>
    <t>Environment - Industrial Risks - Product Stewardship Vice-President</t>
  </si>
  <si>
    <t>samuel.dufay@erametgroup.com</t>
  </si>
  <si>
    <t>+33 1 45 38 37 29</t>
  </si>
  <si>
    <t>+33 6 47 93 64 89</t>
  </si>
  <si>
    <t>Eramet Comilog (Shanghai) Trading Ltd</t>
  </si>
  <si>
    <t>Room 03-05, 17F, Tower A, Baoland Plaza</t>
  </si>
  <si>
    <t>No. 688 Dalian Road, Yangpu</t>
  </si>
  <si>
    <t>200082</t>
  </si>
  <si>
    <t>Chan</t>
  </si>
  <si>
    <t>+852 (2529) 3199</t>
  </si>
  <si>
    <t>+852 (2527) 8747</t>
  </si>
  <si>
    <t>+86 21 61006160</t>
  </si>
  <si>
    <t>Yao</t>
  </si>
  <si>
    <t>Manganese Alloy Key Account Manager</t>
  </si>
  <si>
    <t>sam.yao@eramet-china.com</t>
  </si>
  <si>
    <t>+8621 61006161-6002</t>
  </si>
  <si>
    <t>+86 18621565777</t>
  </si>
  <si>
    <t>Roger</t>
  </si>
  <si>
    <t>Deputy Vice President, Ore Sales</t>
  </si>
  <si>
    <t>roger.wang@eramet-comilog.com</t>
  </si>
  <si>
    <t>+33 1 45 38 62 85</t>
  </si>
  <si>
    <t>+33 6 73 51 28 37</t>
  </si>
  <si>
    <t>Joseph S.</t>
  </si>
  <si>
    <t>Chang</t>
  </si>
  <si>
    <t>joseph.chang@eramet-china.com</t>
  </si>
  <si>
    <t>+852 (90) 90 17 11 /+861 390 198 1399</t>
  </si>
  <si>
    <t>Cezard</t>
  </si>
  <si>
    <t>martin.cezard@erametgroup.com</t>
  </si>
  <si>
    <t>+86 21 61006161</t>
  </si>
  <si>
    <t>+86 13671536388</t>
  </si>
  <si>
    <t xml:space="preserve">Billy </t>
  </si>
  <si>
    <t>Du</t>
  </si>
  <si>
    <t>Sales and Marketing Vice Manager</t>
  </si>
  <si>
    <t>billy.du@eramet-china.com</t>
  </si>
  <si>
    <t>+86 (771) 2500993</t>
  </si>
  <si>
    <t>+86 (771) 2500980</t>
  </si>
  <si>
    <t>+86 13907714006</t>
  </si>
  <si>
    <t>Laurent</t>
  </si>
  <si>
    <t>Montcoutie</t>
  </si>
  <si>
    <t>laurent.montcoutie@eramet-china.com</t>
  </si>
  <si>
    <t>+86 185 0166 2916</t>
  </si>
  <si>
    <t>Kan</t>
  </si>
  <si>
    <t>kan.li@eramet-china.com</t>
  </si>
  <si>
    <t>+86 136 61924278</t>
  </si>
  <si>
    <t>Erdos Xijin Kuangye</t>
  </si>
  <si>
    <t>Erdos EJM</t>
  </si>
  <si>
    <t>Qipanjing Industrial Park</t>
  </si>
  <si>
    <t>Etuoke Banner</t>
  </si>
  <si>
    <t>16064</t>
  </si>
  <si>
    <t>Ordos City, Inner Mongolia</t>
  </si>
  <si>
    <t>+86 (477) 6486106</t>
  </si>
  <si>
    <t>Xiaodong</t>
  </si>
  <si>
    <t>erdos@chinaerdos.cn</t>
  </si>
  <si>
    <t>Erdos is the parent company of Inner Mongolia Erdos Power &amp; Metallurgy Group – the world’s largest ferro-silicon producer: private company located in Inner Mongolia: produced 1.4292mn t of ferro-silicon and 427,600t of silico-manganese in 2016, up by 106,400t and 60,200t respectively against a year earlier. The rise in Erdos' output was in response to higher spot prices as Beijing launched capacity reduction measures and new environmental checks in the industry. This forced many producers to shut down or reduce production in 2016.</t>
  </si>
  <si>
    <t>erdostech@chinaerdos.com</t>
  </si>
  <si>
    <t>Eskom</t>
  </si>
  <si>
    <t>Gauteng</t>
  </si>
  <si>
    <t>4740101508</t>
  </si>
  <si>
    <t>Mara</t>
  </si>
  <si>
    <t>Senior Market Analyst (Ferro Alloys)</t>
  </si>
  <si>
    <t>mara.smith@eskom.co.za</t>
  </si>
  <si>
    <t>+27 12 4214871</t>
  </si>
  <si>
    <t>+27 82 8212236</t>
  </si>
  <si>
    <t>+27 86 539 8730</t>
  </si>
  <si>
    <t>Meridian Mining</t>
  </si>
  <si>
    <t>http://meridianmining.co/</t>
  </si>
  <si>
    <t>34-38% in Matto Grosso mine, 40-44%Mn in Goias mine (both open pit)</t>
  </si>
  <si>
    <t>Estrategia Minera Extractiva</t>
  </si>
  <si>
    <t>they say they have a few Mn mining concessions in Mexico, but apparently they do not have a valid mining licence (2018); plan to increase capacity to 300,000 mtpy, and produce EMM in Mexico</t>
  </si>
  <si>
    <t>Jacobo</t>
  </si>
  <si>
    <t>Aguirre Bouhadana</t>
  </si>
  <si>
    <t>jacoboag1823@gmail.com</t>
  </si>
  <si>
    <t>mines have been closed for a few years, but there is a plan to restart them</t>
  </si>
  <si>
    <t>Euro Asia Group</t>
  </si>
  <si>
    <t>Roberto</t>
  </si>
  <si>
    <t>Bianchini</t>
  </si>
  <si>
    <t>robertobianchini@gmail.com</t>
  </si>
  <si>
    <t>Euro Inox</t>
  </si>
  <si>
    <t>www.euro-inox.org</t>
  </si>
  <si>
    <t>Diamant Building</t>
  </si>
  <si>
    <t xml:space="preserve"> Bd. A. Reyers 80</t>
  </si>
  <si>
    <t>1030</t>
  </si>
  <si>
    <t>Brussels</t>
  </si>
  <si>
    <t>+32 2 706 82 66</t>
  </si>
  <si>
    <t>Pauly</t>
  </si>
  <si>
    <t>thomas.pauly@euro-inox.org</t>
  </si>
  <si>
    <t>+32 2 706 82 65</t>
  </si>
  <si>
    <t>+32 2 706 82 69</t>
  </si>
  <si>
    <t>Euro Manganese Inc.</t>
  </si>
  <si>
    <t>marco@mn25.ca</t>
  </si>
  <si>
    <t>+1 604 889 6858</t>
  </si>
  <si>
    <t>Sun</t>
  </si>
  <si>
    <t>Wenling</t>
  </si>
  <si>
    <t>Strategic Advisor, China</t>
  </si>
  <si>
    <t>sun.wenling@mn25.ca</t>
  </si>
  <si>
    <t>+39 3400919400</t>
  </si>
  <si>
    <t>Euroalliages</t>
  </si>
  <si>
    <t>www.euroalliages.com</t>
  </si>
  <si>
    <t>Avenue de Broqueville 12</t>
  </si>
  <si>
    <t>B-1150</t>
  </si>
  <si>
    <t>BE 0448 969 547</t>
  </si>
  <si>
    <t>Ines</t>
  </si>
  <si>
    <t>Van Lierde</t>
  </si>
  <si>
    <t>vanlierde@euroalliages.be</t>
  </si>
  <si>
    <t>+32 2 775 63 02</t>
  </si>
  <si>
    <t>+32 475 89 21 35</t>
  </si>
  <si>
    <t>+32 2 775 63 03</t>
  </si>
  <si>
    <t>Conty</t>
  </si>
  <si>
    <t>Assistant to InÃ¨s Van Lierde</t>
  </si>
  <si>
    <t>conty@euroalliages.be</t>
  </si>
  <si>
    <t>+32 2 775 63 01</t>
  </si>
  <si>
    <t>+32 2 775 63 08</t>
  </si>
  <si>
    <t>+32 485 806 229</t>
  </si>
  <si>
    <t>Euromangan AD</t>
  </si>
  <si>
    <t>Bulgaria</t>
  </si>
  <si>
    <t>http://www.euromangan.com/</t>
  </si>
  <si>
    <t>43°24'59.9"N 28°00'31.5"E</t>
  </si>
  <si>
    <t>Wellings</t>
  </si>
  <si>
    <t>euromangan@abv.bg</t>
  </si>
  <si>
    <t>15, Quai de l'Ile, 3-me</t>
  </si>
  <si>
    <t>1204</t>
  </si>
  <si>
    <t>Geneva</t>
  </si>
  <si>
    <t>Vitaly</t>
  </si>
  <si>
    <t>Sokolenko</t>
  </si>
  <si>
    <t>Member of the Board</t>
  </si>
  <si>
    <t>vitalysokolenko@gmail.com</t>
  </si>
  <si>
    <t>+41 22310 83 58</t>
  </si>
  <si>
    <t>+41 78 790 82 63</t>
  </si>
  <si>
    <t>+41 22310 1310</t>
  </si>
  <si>
    <t>Liudmyla</t>
  </si>
  <si>
    <t>l.sokolenkoua@gmail.com</t>
  </si>
  <si>
    <t>Eurometaux</t>
  </si>
  <si>
    <t>www.eurometaux.eu</t>
  </si>
  <si>
    <t>Avenue de Broqueville 12B</t>
  </si>
  <si>
    <t>Bruxelles</t>
  </si>
  <si>
    <t>+32 2 775 63 11</t>
  </si>
  <si>
    <t>BE0421833204</t>
  </si>
  <si>
    <t>Guy</t>
  </si>
  <si>
    <t>Thiran</t>
  </si>
  <si>
    <t>thiran@eurometaux.com</t>
  </si>
  <si>
    <t>+32.2.775.63.27</t>
  </si>
  <si>
    <t>Assistant</t>
  </si>
  <si>
    <t>EHSAssistant@eurometaux.be</t>
  </si>
  <si>
    <t>+ 32.2.779 05 23</t>
  </si>
  <si>
    <t>Annick</t>
  </si>
  <si>
    <t>Carpentier</t>
  </si>
  <si>
    <t>Director EHS Eurometaux</t>
  </si>
  <si>
    <t>carpentier@eurometaux.be</t>
  </si>
  <si>
    <t>+32.2.775.63.14</t>
  </si>
  <si>
    <t>Araceli</t>
  </si>
  <si>
    <t>Zorrilla Quinza</t>
  </si>
  <si>
    <t>Environment Project Manager</t>
  </si>
  <si>
    <t>zorrilla@eurometaux.be</t>
  </si>
  <si>
    <t>+32 2 775 63 84</t>
  </si>
  <si>
    <t>+32 2 779 05 23</t>
  </si>
  <si>
    <t>European Precious Metals Federation</t>
  </si>
  <si>
    <t>Precious Metals &amp; Rhenium Consortium</t>
  </si>
  <si>
    <t>www.epmf.be</t>
  </si>
  <si>
    <t>1150</t>
  </si>
  <si>
    <t>+32 2 761 01 00</t>
  </si>
  <si>
    <t>Capon</t>
  </si>
  <si>
    <t>France.capon@epmf.be</t>
  </si>
  <si>
    <t>Energizer Holdings</t>
  </si>
  <si>
    <t>Eveready</t>
  </si>
  <si>
    <t>http://www.energizerholdings.com/</t>
  </si>
  <si>
    <t>Alan</t>
  </si>
  <si>
    <t>Hoskins</t>
  </si>
  <si>
    <t>CEO Energizer Holdings</t>
  </si>
  <si>
    <t>alanr.hoskins@energizer.com</t>
  </si>
  <si>
    <t xml:space="preserve">Excalibur Mining &amp; Pinto Minerals </t>
  </si>
  <si>
    <t>Excalibur Mining &amp; Pinto Minerals</t>
  </si>
  <si>
    <t>an early stage producing manganese deposit in Zambia previously owned by Maybach Mining (Mining Zambia). it has two new prime leases in Zambia with high grade manganese ore, ranging from 40-60pc and viable for immediate production. Mining works started on site in September 2014, with first phase monthly production ranging from 500-2,000t per month. Final phase will see monthly production at 10,000t, using mechanised methods</t>
  </si>
  <si>
    <t>Mkushi, Zambia</t>
  </si>
  <si>
    <t>Bajada</t>
  </si>
  <si>
    <t>abajada@gcpcapital.com</t>
  </si>
  <si>
    <t>Vinod</t>
  </si>
  <si>
    <t>Tambi</t>
  </si>
  <si>
    <t>Exclusive Services Group</t>
  </si>
  <si>
    <t>Lebanon</t>
  </si>
  <si>
    <t>www.exclusiveservicesgroup.net</t>
  </si>
  <si>
    <t>Dbayeh, Bldg 955-A</t>
  </si>
  <si>
    <t>2nd Floor</t>
  </si>
  <si>
    <t>Beirut</t>
  </si>
  <si>
    <t>Lara</t>
  </si>
  <si>
    <t>Ghanem</t>
  </si>
  <si>
    <t>Operations Supervisor</t>
  </si>
  <si>
    <t>info@exclusiveservicesgroup.net</t>
  </si>
  <si>
    <t>+961 3 765 954</t>
  </si>
  <si>
    <t>+961 3 879 649</t>
  </si>
  <si>
    <t>+961 71 384 969</t>
  </si>
  <si>
    <t>Exponent</t>
  </si>
  <si>
    <t>1800 Diagonal Road, Suite 500</t>
  </si>
  <si>
    <t>22314</t>
  </si>
  <si>
    <t>Alexandria, VA</t>
  </si>
  <si>
    <t>William L.</t>
  </si>
  <si>
    <t>Goodfellow</t>
  </si>
  <si>
    <t>Principal Scientist and Practice Director</t>
  </si>
  <si>
    <t>wgoodfellow@exponent.com</t>
  </si>
  <si>
    <t>+1 571 227 7220</t>
  </si>
  <si>
    <t>+1 717 891 9907</t>
  </si>
  <si>
    <t>Eyethu Sonke Mining Limited</t>
  </si>
  <si>
    <t>1st Floor, Block A, The Colosseum Office park</t>
  </si>
  <si>
    <t>14 Bwinjimfumu Road, Rhodes Park</t>
  </si>
  <si>
    <t>Lusaka</t>
  </si>
  <si>
    <t>Munyaradzi Cedric</t>
  </si>
  <si>
    <t>Muronda</t>
  </si>
  <si>
    <t>Group Chief Executive Officer</t>
  </si>
  <si>
    <t>cedric@macmahon.co.za</t>
  </si>
  <si>
    <t xml:space="preserve"> +260 96 648 9702</t>
  </si>
  <si>
    <t>F.W. Hempel Metallurgical GmbH</t>
  </si>
  <si>
    <t>Leopoldstr. 16</t>
  </si>
  <si>
    <t>D-40211 Düsseldorf</t>
  </si>
  <si>
    <t>DE815040247</t>
  </si>
  <si>
    <t>A. Martin</t>
  </si>
  <si>
    <t>Stepper</t>
  </si>
  <si>
    <t>REACH Manager</t>
  </si>
  <si>
    <t>M.Stepper@metallurgical.de</t>
  </si>
  <si>
    <t>+49 (0) 208 62055 337</t>
  </si>
  <si>
    <t>+49 (0) 173 7400728</t>
  </si>
  <si>
    <t>+49 (0) 208 62055 20337</t>
  </si>
  <si>
    <t>Abadan Ferroalloy</t>
  </si>
  <si>
    <t>Fariab</t>
  </si>
  <si>
    <t>Iran</t>
  </si>
  <si>
    <t>Fariab, Iran</t>
  </si>
  <si>
    <t>Fedem</t>
  </si>
  <si>
    <t>Fédération des Minerais, Minéraux Industriels 
et Métaux Non Ferreux</t>
  </si>
  <si>
    <t>17, rue de l’Amiral Hamelin</t>
  </si>
  <si>
    <t>75783</t>
  </si>
  <si>
    <t>Paris Cedex 16</t>
  </si>
  <si>
    <t>01 40 76 44 59</t>
  </si>
  <si>
    <t>Gachet</t>
  </si>
  <si>
    <t>Assistante de Claire de LANGERON</t>
  </si>
  <si>
    <t>catherine.gachet@fedem.fr</t>
  </si>
  <si>
    <t>+33 (0)1 40 76 44 59</t>
  </si>
  <si>
    <t>+33 (0)1 45 63 61 54</t>
  </si>
  <si>
    <t>01 40 76 44 52</t>
  </si>
  <si>
    <t>Federation of Indian Mineral Industries (FIMI)</t>
  </si>
  <si>
    <t>www.fedmin.com</t>
  </si>
  <si>
    <t>FIMI HOUSE, B-311, Okhala Industrial Area</t>
  </si>
  <si>
    <t>Phase-I</t>
  </si>
  <si>
    <t>110 020</t>
  </si>
  <si>
    <t>New Delhi</t>
  </si>
  <si>
    <t>+91 011 26814597</t>
  </si>
  <si>
    <t>Pramod</t>
  </si>
  <si>
    <t>Tyagi</t>
  </si>
  <si>
    <t>Assistant Secretary General</t>
  </si>
  <si>
    <t>fimi@fedmin.com</t>
  </si>
  <si>
    <t>+91 011 26814597 ext. 108</t>
  </si>
  <si>
    <t>+91 011 26814592</t>
  </si>
  <si>
    <t>+91 9818236455</t>
  </si>
  <si>
    <t>+91 011 26814594</t>
  </si>
  <si>
    <t>R.K.</t>
  </si>
  <si>
    <t>Sharma</t>
  </si>
  <si>
    <t>rksfimi@yahoo.com</t>
  </si>
  <si>
    <t>+91 11 26814596</t>
  </si>
  <si>
    <t>+91 11 26814591</t>
  </si>
  <si>
    <t>+91 9810702747</t>
  </si>
  <si>
    <t>Georgian American Alloys</t>
  </si>
  <si>
    <t>Felman Production</t>
  </si>
  <si>
    <t>in West Virginia (3 SiMn furances: 24, 27 and 51 MVA). Felman restarted operations in September 2015 after shutting output in June 2013, citing increasing production costs and weak market conditions. Felman Production products are shipped to steelmakers across North and South America through its sister company Felman Trading, an international ferro-alloys trading company. In Feb 2015, Felman Production has said it has temporarily shut down one of its two operational electric arc furnaces for maintenance and upgrades. The temporary shutdown will allow Felman to improve production efficiency and environmental compliance, it said in a statement. The furnace was to be restarted in May 2015, but it remains idled in 2016 due to depressed market conditions. No plans to restart the 2 idled furnaces in 2017.</t>
  </si>
  <si>
    <t>www.gaalloys.com</t>
  </si>
  <si>
    <t>4513 Graham Station Rd, Letart, WV 25253, USA</t>
  </si>
  <si>
    <t>Felman Production, LLC</t>
  </si>
  <si>
    <t>4442 Graham Station Road</t>
  </si>
  <si>
    <t>WV 25253</t>
  </si>
  <si>
    <t>Letart</t>
  </si>
  <si>
    <t>+1 305 357 4422</t>
  </si>
  <si>
    <t>Sergiy</t>
  </si>
  <si>
    <t>Protashchuk</t>
  </si>
  <si>
    <t>Senior Manager - Raw Materials</t>
  </si>
  <si>
    <t>sp@felmanproduction.com</t>
  </si>
  <si>
    <t>+1 304 812 0807</t>
  </si>
  <si>
    <t>+1 305 375 7561</t>
  </si>
  <si>
    <t>Felman Trading, Inc.</t>
  </si>
  <si>
    <t>www.felmantrading.com</t>
  </si>
  <si>
    <t>200 S. Biscayne Blvd</t>
  </si>
  <si>
    <t>Suite 5500</t>
  </si>
  <si>
    <t>FL 33131</t>
  </si>
  <si>
    <t>Miami</t>
  </si>
  <si>
    <t>Fengyu Ferroalloy</t>
  </si>
  <si>
    <t>in Inner Mongolia, private-sector producer, has 7 furnaces. The company has raised its monthly SiMn output to 10,000t/month in July 2016, up from 5,000t in June, when the company incurred heavy losses because of falling alloy prices and higher ore prices.</t>
  </si>
  <si>
    <t>Fengzhen, Wulanchabu, Inner Mongolia</t>
  </si>
  <si>
    <t>Fengzhen Guo'an Ferroalloy</t>
  </si>
  <si>
    <t>Feral</t>
  </si>
  <si>
    <t>Romania</t>
  </si>
  <si>
    <t>production stopped in 2012, restarted in Q1 2016 but from dumps</t>
  </si>
  <si>
    <t>Ferland Co. Ltd.</t>
  </si>
  <si>
    <t>5/7 Sabaneev most str. Ap. 11</t>
  </si>
  <si>
    <t>65082</t>
  </si>
  <si>
    <t>Odessa</t>
  </si>
  <si>
    <t>+38048 777 87 23</t>
  </si>
  <si>
    <t>+38 050 316 39 32</t>
  </si>
  <si>
    <t>+38 048 777 87 23</t>
  </si>
  <si>
    <t>Ferlig</t>
  </si>
  <si>
    <t>in the Southeast of Brazil</t>
  </si>
  <si>
    <t>Fermar</t>
  </si>
  <si>
    <t>ROD. PA 150, KM. 422, LOTES 1, 2 E, MARABA PA 68506-670 BRAZIL</t>
  </si>
  <si>
    <t>Fermavi</t>
  </si>
  <si>
    <t>sell to the agriculture sector (animal feed and fertilizers); Mn oxide (60%, 58%, 55%Mn)</t>
  </si>
  <si>
    <t>http://www.fermavi.com.br/</t>
  </si>
  <si>
    <t>Rua José Thomaz Lara, 445 - Parque Rinaldo, Varginha - MG, 37036-010, Brazil</t>
  </si>
  <si>
    <t>Edmilson</t>
  </si>
  <si>
    <t>Cazelato</t>
  </si>
  <si>
    <t>cazelato@fermavi.com.br</t>
  </si>
  <si>
    <t>fermavi@fermavi.com.br</t>
  </si>
  <si>
    <t>Atlas Iron</t>
  </si>
  <si>
    <t>Ferraus</t>
  </si>
  <si>
    <t>Enachedong deposit, drilling is in progress, reserves are expected at 5-10 mt</t>
  </si>
  <si>
    <t>http://www.atlasiron.com.au/site/content/</t>
  </si>
  <si>
    <t>Cliff</t>
  </si>
  <si>
    <t>Lawrenson</t>
  </si>
  <si>
    <t>atlas@atlasiron.com.au</t>
  </si>
  <si>
    <t>27/28 Eastcastle Street</t>
  </si>
  <si>
    <t>W1W 8DH</t>
  </si>
  <si>
    <t>Dave</t>
  </si>
  <si>
    <t>Reeves</t>
  </si>
  <si>
    <t>dave@kerasplc.com</t>
  </si>
  <si>
    <t>Russell</t>
  </si>
  <si>
    <t>Lamming</t>
  </si>
  <si>
    <t>russell@kerasplc.com</t>
  </si>
  <si>
    <t>Togo</t>
  </si>
  <si>
    <t>Facor Group</t>
  </si>
  <si>
    <t>Ferro Alloys Corporation - FACOR</t>
  </si>
  <si>
    <t xml:space="preserve">http://www.facorgroup.in </t>
  </si>
  <si>
    <t>Manganese House, Harbour Approach Road,
Visakhapatnam - 530 001</t>
  </si>
  <si>
    <t>Manoj</t>
  </si>
  <si>
    <t>sureshes@facorgroup.in</t>
  </si>
  <si>
    <t>Ferro Alloys Corporation (FACL)</t>
  </si>
  <si>
    <t>FACL's mining division markets bulk manganese ore to foreign customers, operating three large-scale mines</t>
  </si>
  <si>
    <t>http://www.faclzambia.com/</t>
  </si>
  <si>
    <t>Kabwe, South Africa</t>
  </si>
  <si>
    <t>info@faclzambia.com</t>
  </si>
  <si>
    <t>Kabwe, central Zambia. FACL, which suspended operations in December 2015 because of high electricity tariffs and low market prices, has managed to secure lower power costs to its plant as of March 2016, and targets production restart in April. The company has installed a 6.5MA submerged (electric) arc furnace, equipped with pan-casting facilities for slag and tramp free trapping.</t>
  </si>
  <si>
    <t>14°28'26.2"S 28°26'18.9"E</t>
  </si>
  <si>
    <t>Kabwe, central Zambia. FACL, which suspended operations in December 2015 because of high electricity tariffs and low market prices, has managed to secure lower power costs to its plant as of March 2016, and restarted production in April 2016. The company has installed a 6.5MA submerged (electric) arc furnace, equipped with pan-casting facilities for slag and tramp free trapping.</t>
  </si>
  <si>
    <t>Paseo de la Castellana, 259 D</t>
  </si>
  <si>
    <t>Planta 49 Torre Espacio</t>
  </si>
  <si>
    <t>28046</t>
  </si>
  <si>
    <t>+34 (91) 590 32 45 /34</t>
  </si>
  <si>
    <t>ESA80420516</t>
  </si>
  <si>
    <t>+34 (91) 563 91 07</t>
  </si>
  <si>
    <t>Norma</t>
  </si>
  <si>
    <t>Cristina</t>
  </si>
  <si>
    <t>Rodriguez Fdez.-Regatillo</t>
  </si>
  <si>
    <t>Head of Quality and Laboratory</t>
  </si>
  <si>
    <t>crodri@ferroatlantica.es</t>
  </si>
  <si>
    <t>+34 942 517 112</t>
  </si>
  <si>
    <t>+34 942 559 901</t>
  </si>
  <si>
    <t>Alary</t>
  </si>
  <si>
    <t>Vice President Procurement &amp; Logistics</t>
  </si>
  <si>
    <t>thierry.alary@ferroglobe.com</t>
  </si>
  <si>
    <t>+34 91 590 35 17</t>
  </si>
  <si>
    <t>+34 91 561 72 97</t>
  </si>
  <si>
    <t>+34 62 817 02 00</t>
  </si>
  <si>
    <t xml:space="preserve">Antonio </t>
  </si>
  <si>
    <t>Salinas</t>
  </si>
  <si>
    <t>Sales</t>
  </si>
  <si>
    <t>asalinas@ferroglobe.com</t>
  </si>
  <si>
    <t>+34 (91) 590 32 45</t>
  </si>
  <si>
    <t>+34 (661) 98 51 60</t>
  </si>
  <si>
    <t>Juan-Carlos</t>
  </si>
  <si>
    <t>Sanchez Recio</t>
  </si>
  <si>
    <t>General Production Director</t>
  </si>
  <si>
    <t>jcsrecio@ferroatlantica.es</t>
  </si>
  <si>
    <t>+34 91 590 32 57</t>
  </si>
  <si>
    <t>+34 91 562 82 27</t>
  </si>
  <si>
    <t>+34 609403959</t>
  </si>
  <si>
    <t>Ivan</t>
  </si>
  <si>
    <t>Bastida Lopez</t>
  </si>
  <si>
    <t>Raw Materials Purchasing Manager</t>
  </si>
  <si>
    <t>ivan.bastida@ferroatlantica.es</t>
  </si>
  <si>
    <t>+34 91 590 34 94</t>
  </si>
  <si>
    <t>+34 638132689</t>
  </si>
  <si>
    <t>Alberto</t>
  </si>
  <si>
    <t>Fuentes</t>
  </si>
  <si>
    <t>Director, Boo Factory</t>
  </si>
  <si>
    <t>mruiz@ferroatlantica.es</t>
  </si>
  <si>
    <t>+34 942517109</t>
  </si>
  <si>
    <t>+34 699015871</t>
  </si>
  <si>
    <t>73000</t>
  </si>
  <si>
    <t>2nd Floor West, Lansdowne House</t>
  </si>
  <si>
    <t>57 Berkeley Square</t>
  </si>
  <si>
    <t>W1J 6ER</t>
  </si>
  <si>
    <t>+44 203 129 2420</t>
  </si>
  <si>
    <t>GB 229 9952 52</t>
  </si>
  <si>
    <t>+34 91-562.82.87</t>
  </si>
  <si>
    <t>Ferroglobe Manganèse France</t>
  </si>
  <si>
    <t>Port 3242 Route de l'Ecluse de Mardyck</t>
  </si>
  <si>
    <t>BP 60181</t>
  </si>
  <si>
    <t>59792</t>
  </si>
  <si>
    <t>Grande-Synthe</t>
  </si>
  <si>
    <t>Loget</t>
  </si>
  <si>
    <t>Bertrand</t>
  </si>
  <si>
    <t>Director of the plant</t>
  </si>
  <si>
    <t>bertrand.loget@ferroglobe.com</t>
  </si>
  <si>
    <t>François</t>
  </si>
  <si>
    <t>03 28 29 56 53</t>
  </si>
  <si>
    <t>03 28 27 45 85</t>
  </si>
  <si>
    <t>06 08 78 08 19</t>
  </si>
  <si>
    <t>Ferrometals</t>
  </si>
  <si>
    <t>www.ferrometals.net</t>
  </si>
  <si>
    <t>Level 44 Grosvenor Place</t>
  </si>
  <si>
    <t>225 George Street</t>
  </si>
  <si>
    <t>Anthony</t>
  </si>
  <si>
    <t>Julien</t>
  </si>
  <si>
    <t>ajulien@ferrometals.net</t>
  </si>
  <si>
    <t>+61 2 8243 2900</t>
  </si>
  <si>
    <t>+61 447 573 071</t>
  </si>
  <si>
    <t>Ferropem</t>
  </si>
  <si>
    <t>517 Avenue de la Boisse</t>
  </si>
  <si>
    <t>Chambéry</t>
  </si>
  <si>
    <t>FR33 642 005 177</t>
  </si>
  <si>
    <t>Ana Isabel</t>
  </si>
  <si>
    <t>Caballero Marcos</t>
  </si>
  <si>
    <t>Secretaria de Consejero Delegado</t>
  </si>
  <si>
    <t>ana.caballero@ferroatlantica.es</t>
  </si>
  <si>
    <t>+34 91.590.35.06</t>
  </si>
  <si>
    <t>FerroVen</t>
  </si>
  <si>
    <t>Venezuela</t>
  </si>
  <si>
    <t>Fertiliga</t>
  </si>
  <si>
    <t>In the Southeast of Brazil</t>
  </si>
  <si>
    <t>in the North of Brazil</t>
  </si>
  <si>
    <t>Schifferstraße 200</t>
  </si>
  <si>
    <t>D-47059</t>
  </si>
  <si>
    <t>Duisburg</t>
  </si>
  <si>
    <t>(+49) 203 / 30007-121</t>
  </si>
  <si>
    <t>DE119555131</t>
  </si>
  <si>
    <t>Mr</t>
  </si>
  <si>
    <t>Prim</t>
  </si>
  <si>
    <t>MD</t>
  </si>
  <si>
    <t>+49 203 30 00 7 0</t>
  </si>
  <si>
    <t>Fesil Sales S.A.</t>
  </si>
  <si>
    <t>www.fesil-sales.com</t>
  </si>
  <si>
    <t>469, Route de Thionville</t>
  </si>
  <si>
    <t>L-5887</t>
  </si>
  <si>
    <t>Alzingen</t>
  </si>
  <si>
    <t>LU18680179</t>
  </si>
  <si>
    <t>Financial Times</t>
  </si>
  <si>
    <t>One Southwark Bridge</t>
  </si>
  <si>
    <t>SE1 9HL</t>
  </si>
  <si>
    <t>Kynge</t>
  </si>
  <si>
    <t>Emerging Markets Editor</t>
  </si>
  <si>
    <t>James.kynge@ft.com</t>
  </si>
  <si>
    <t>+44 (0) 20 7873 4878</t>
  </si>
  <si>
    <t>Florest Vale</t>
  </si>
  <si>
    <t>Fraser Mc Gill</t>
  </si>
  <si>
    <t>We are conducting research on Mn beneficiation, with a specific focus on submerged arc furnaces. Fraser McGill is a Johannesburg-based company, providing independent advisory services to junior and mid-tier companies in the mining and minerals sector.</t>
  </si>
  <si>
    <t>Cobus</t>
  </si>
  <si>
    <t>cobus.fraser@frasermcgill.com</t>
  </si>
  <si>
    <t>The Pivot, Block E - First Floor</t>
  </si>
  <si>
    <t>1 Montecasino Boulevard, Fourways</t>
  </si>
  <si>
    <t>2191</t>
  </si>
  <si>
    <t>+27 11 011 9031</t>
  </si>
  <si>
    <t>+27 82 658 4773</t>
  </si>
  <si>
    <t>Fraunhofer Institute for Solar Energy Systems ISE</t>
  </si>
  <si>
    <t>Dep. Electrical Energy Storage ELS</t>
  </si>
  <si>
    <t>www.ise.fraunhofer.de</t>
  </si>
  <si>
    <t>Heidenhofstrasse 2</t>
  </si>
  <si>
    <t>Freiburg</t>
  </si>
  <si>
    <t xml:space="preserve">Oliver </t>
  </si>
  <si>
    <t>Fitz</t>
  </si>
  <si>
    <t>Researcher</t>
  </si>
  <si>
    <t xml:space="preserve">oliver.fitz@ise.fraunhofer.de </t>
  </si>
  <si>
    <t>49 761 4588-5435</t>
  </si>
  <si>
    <t>Frost &amp; Sullivan</t>
  </si>
  <si>
    <t>www.frost.com</t>
  </si>
  <si>
    <t>First Floor, Maitland II, River Park</t>
  </si>
  <si>
    <t>Liesbeek Parkway, Mowbray</t>
  </si>
  <si>
    <t>7700</t>
  </si>
  <si>
    <t>Cornelis</t>
  </si>
  <si>
    <t>van der Waal</t>
  </si>
  <si>
    <t>Head of Energy for Africa</t>
  </si>
  <si>
    <t>martine.gross@frost.com</t>
  </si>
  <si>
    <t>+27 21 680 3260</t>
  </si>
  <si>
    <t>+27 82 224 7018</t>
  </si>
  <si>
    <t>+27 21 680 3296</t>
  </si>
  <si>
    <t>Samantha</t>
  </si>
  <si>
    <t>samantha.james@frost.com</t>
  </si>
  <si>
    <t>+27 (0)21 680 3574</t>
  </si>
  <si>
    <t>+27 (0)79 403 2411</t>
  </si>
  <si>
    <t>+27 (0)21 680 3296</t>
  </si>
  <si>
    <t>Fullcomex trading</t>
  </si>
  <si>
    <t>www.fullcomex.com</t>
  </si>
  <si>
    <t>Rua Leopoldo Couto de Magalhães Jr, 110, 5°</t>
  </si>
  <si>
    <t>04542.000</t>
  </si>
  <si>
    <t>+55 (11) 2935.2728</t>
  </si>
  <si>
    <t>Bernardo</t>
  </si>
  <si>
    <t>Roester de Castro e Silva</t>
  </si>
  <si>
    <t>bernardo@fullcomex.com</t>
  </si>
  <si>
    <t>+55 11 2935 2728</t>
  </si>
  <si>
    <t>+55 11 99145 8002</t>
  </si>
  <si>
    <t>Tania Maria</t>
  </si>
  <si>
    <t>Nogueira Santos</t>
  </si>
  <si>
    <t>Secretary/Presidency</t>
  </si>
  <si>
    <t>tania@fullcomex.com</t>
  </si>
  <si>
    <t>+55 11 2935 2728 r. 204</t>
  </si>
  <si>
    <t>Fusi Silver Smelting Company</t>
  </si>
  <si>
    <t>Galmet SpA</t>
  </si>
  <si>
    <t>Via Corsica 9/11 Sc. A</t>
  </si>
  <si>
    <t>16128</t>
  </si>
  <si>
    <t>Genova</t>
  </si>
  <si>
    <t>IT01798760995</t>
  </si>
  <si>
    <t>Giampaolo</t>
  </si>
  <si>
    <t>Guiducci</t>
  </si>
  <si>
    <t>g.guiducci@galmet.it</t>
  </si>
  <si>
    <t>+39 0108604539</t>
  </si>
  <si>
    <t>+39 3358300397</t>
  </si>
  <si>
    <t>+39 0108603606</t>
  </si>
  <si>
    <t>Gamcore Zambia Limited</t>
  </si>
  <si>
    <t>Plot  No. 6392, Long acres Saturnia House</t>
  </si>
  <si>
    <t>P.O.Box 32232</t>
  </si>
  <si>
    <t>Lussaka</t>
  </si>
  <si>
    <t>Mahesh</t>
  </si>
  <si>
    <t>Kulkarni</t>
  </si>
  <si>
    <t>gamcore15@gmail.com</t>
  </si>
  <si>
    <t>Gaoxing Yejin</t>
  </si>
  <si>
    <t>Garrot-Chaillac</t>
  </si>
  <si>
    <t>Exploitation au Maroc</t>
  </si>
  <si>
    <t>145 impasse John Locke</t>
  </si>
  <si>
    <t>CS 30000</t>
  </si>
  <si>
    <t>34473</t>
  </si>
  <si>
    <t>Pérols cedex</t>
  </si>
  <si>
    <t>+33 (0) 4 67 60 64 85</t>
  </si>
  <si>
    <t>Bruno</t>
  </si>
  <si>
    <t>Rosso</t>
  </si>
  <si>
    <t>b-rosso@garrot-chaillac.com</t>
  </si>
  <si>
    <t>+33 (0) 6 09 84 52 77</t>
  </si>
  <si>
    <t>+33 (0) 4 67 60 59 94</t>
  </si>
  <si>
    <t>www.bfcl.in</t>
  </si>
  <si>
    <t>Main Road</t>
  </si>
  <si>
    <t>834 001</t>
  </si>
  <si>
    <t>Ranchi</t>
  </si>
  <si>
    <t xml:space="preserve"> 065 1-2202699</t>
  </si>
  <si>
    <t>+91 651 2202699</t>
  </si>
  <si>
    <t>+91 9934012651</t>
  </si>
  <si>
    <t>General Nice (Tianjin) Industry Co., Ltd.</t>
  </si>
  <si>
    <t>23rd International Development Bldg</t>
  </si>
  <si>
    <t>Teda</t>
  </si>
  <si>
    <t>300457</t>
  </si>
  <si>
    <t>Tianjin</t>
  </si>
  <si>
    <t>Xiaoxi</t>
  </si>
  <si>
    <t>xuxiaoxi@generalnice.com.cn</t>
  </si>
  <si>
    <t>+86 22 2532 7633</t>
  </si>
  <si>
    <t>+86 186 2274 9377</t>
  </si>
  <si>
    <t>+86 22 6620 2319</t>
  </si>
  <si>
    <t>http://www.geofirm.co.ke/aboutus</t>
  </si>
  <si>
    <t>Georgian Alloys Group</t>
  </si>
  <si>
    <t>Expansion plans: double capacity in 2016: 2 more electric arc furnaces will be commissionned at the end of 2015 in the same building, total capacity will then be around 24,000 mtpy of SiMn. The company will mostly sell to Russia (they expect a rise in demand for SiMn ahead of the 2018 Fifa World Cup) and to the USA.</t>
  </si>
  <si>
    <t>http://www.georgianalloysgroup.com/index.php</t>
  </si>
  <si>
    <t>Yuriy</t>
  </si>
  <si>
    <t>Balaban</t>
  </si>
  <si>
    <t>General Director</t>
  </si>
  <si>
    <t>y.y.balaban@gmail.com</t>
  </si>
  <si>
    <t>in Rustavi, 30km from Tbilisi</t>
  </si>
  <si>
    <t>Georgian Alloys Group Ltd.</t>
  </si>
  <si>
    <t>David Gareji Str. No. 38</t>
  </si>
  <si>
    <t>3704</t>
  </si>
  <si>
    <t>Rustavi</t>
  </si>
  <si>
    <t>Vitaliy</t>
  </si>
  <si>
    <t>Gapotchenko</t>
  </si>
  <si>
    <t>gapotchenko.v@gmail.com</t>
  </si>
  <si>
    <t>Yuliana</t>
  </si>
  <si>
    <t>Zapara</t>
  </si>
  <si>
    <t>zapara.yu@gmail.com</t>
  </si>
  <si>
    <t>Georgian Manganese LLC - Chiatura</t>
  </si>
  <si>
    <t>in Georgia's Imereti region. estimated reserves of 239 million tonnes of manganese ore grading around 26%Mn. Georgian Manganese's product is sold internationally via a distribution network that includes GAA-owned Felman Trading Inc. The Chiatura facility has the capacity to produce about 261,000 tpy of manganese ore and 400,000 tpy of manganese concentrate, according to GAA's website.</t>
  </si>
  <si>
    <t>Chiatura</t>
  </si>
  <si>
    <t>Imereti region</t>
  </si>
  <si>
    <t>Merab</t>
  </si>
  <si>
    <t>Lominadze</t>
  </si>
  <si>
    <t>m.lominadze@gaalloys.com</t>
  </si>
  <si>
    <t>Georgian Manganese LLC - Zestafoni</t>
  </si>
  <si>
    <t>9 Sakarkhno Street</t>
  </si>
  <si>
    <t>Zestafoni</t>
  </si>
  <si>
    <t>2010</t>
  </si>
  <si>
    <t>Geovic Mining Corp</t>
  </si>
  <si>
    <t>Cameroon</t>
  </si>
  <si>
    <t>ghill@geovic.net</t>
  </si>
  <si>
    <t>Gerdau Long Steel North America</t>
  </si>
  <si>
    <t>P.O. Box 31328</t>
  </si>
  <si>
    <t>33631</t>
  </si>
  <si>
    <t>Tampa</t>
  </si>
  <si>
    <t>Luis A.</t>
  </si>
  <si>
    <t>Nieves</t>
  </si>
  <si>
    <t>Director Environment</t>
  </si>
  <si>
    <t>luis.nieves@gerdau.com</t>
  </si>
  <si>
    <t>+1 813 207 2200</t>
  </si>
  <si>
    <t>+1 813 503 1619</t>
  </si>
  <si>
    <t>Cleber</t>
  </si>
  <si>
    <t>Tschopp</t>
  </si>
  <si>
    <t>mark.tschopp@gerdau.com</t>
  </si>
  <si>
    <t>German Mineral Resources Agency at the BGR</t>
  </si>
  <si>
    <t>The German Mineral Resources Agency (DERA) is the national information and consultancy platform for mineral raw materials.</t>
  </si>
  <si>
    <t>Osbahr</t>
  </si>
  <si>
    <t>Senior Geologist</t>
  </si>
  <si>
    <t>inga.osbahr@bgr.de</t>
  </si>
  <si>
    <t>Wilhelmstrasse 25-30</t>
  </si>
  <si>
    <t>13593</t>
  </si>
  <si>
    <t>Berlin</t>
  </si>
  <si>
    <t>DE811289832</t>
  </si>
  <si>
    <t>+49 3036993203</t>
  </si>
  <si>
    <t>GfE-MIR Alloys &amp; Minerals SA (Pty) Ltd</t>
  </si>
  <si>
    <t>Russel</t>
  </si>
  <si>
    <t>Symons</t>
  </si>
  <si>
    <t>russel.symons@gfe-mir.co.za</t>
  </si>
  <si>
    <t>+27 (0)11 740 1034</t>
  </si>
  <si>
    <t>+27 (0) 87 940 9440</t>
  </si>
  <si>
    <t>+27 (0)83 658 9798</t>
  </si>
  <si>
    <t>GfE-MIR GmbH</t>
  </si>
  <si>
    <t>Berliner Allee 51-53</t>
  </si>
  <si>
    <t>D-40212</t>
  </si>
  <si>
    <t>Düsseldorf</t>
  </si>
  <si>
    <t>+49 211 866 0885</t>
  </si>
  <si>
    <t>DE813908028</t>
  </si>
  <si>
    <t>Joachim</t>
  </si>
  <si>
    <t>Schmitt</t>
  </si>
  <si>
    <t>Dipl.-Ing (TH), Foundry Service</t>
  </si>
  <si>
    <t>joachim.schmitt@gfe-duesseldorf.de</t>
  </si>
  <si>
    <t>+49 (0)211 866 08 85</t>
  </si>
  <si>
    <t>+49 (0)151 1144 4143</t>
  </si>
  <si>
    <t>+49 (0)211 866 0818</t>
  </si>
  <si>
    <t>Ghalsasi Group</t>
  </si>
  <si>
    <t>www.ghalsasigroup.com</t>
  </si>
  <si>
    <t>J-21, M.I.D.C., Bhosari</t>
  </si>
  <si>
    <t>411026</t>
  </si>
  <si>
    <t>Pune</t>
  </si>
  <si>
    <t>+91 20 25662039*40</t>
  </si>
  <si>
    <t>Rajendra</t>
  </si>
  <si>
    <t>Sane</t>
  </si>
  <si>
    <t>rajendra.sane@ghalsasigroup.com</t>
  </si>
  <si>
    <t>+91 20 25662039/40</t>
  </si>
  <si>
    <t>+91 93712 10643</t>
  </si>
  <si>
    <t>+91 20 25662138</t>
  </si>
  <si>
    <t>Tushar</t>
  </si>
  <si>
    <t>Ghana Manganese - Nsuta</t>
  </si>
  <si>
    <t>Ghana</t>
  </si>
  <si>
    <t>Girija Alloy and Power</t>
  </si>
  <si>
    <t>at Peddapuram in southern Andhra Pradesh state. has received approval to conduct an environmental impact study on its plans to raise manganese alloy output. Girija Alloy plans to install four furnaces at its existing plant to increase its silico-manganese capacity to 157,000 t/yr from 72,000 t/yr and ferro-manganese capacity to 156,000 t/yr from 36,000 t/yr or produce about 85,000 t/yr of ferro-chrome. The company would use these four new furnaces to produce silico-manganese, ferro-manganese and ferro-chrome as required by the market. Girija Alloy would source the additional power required for the existing and proposed expansion project from its 108MW power plant. The company plans to complete the expansion plan in 12 months from the date of receipt of environmental clearance from the environment ministry and consent to establish from Andhra Pradesh state pollution control board.</t>
  </si>
  <si>
    <t>Shri</t>
  </si>
  <si>
    <t>CHINTALAPATI SANYASI RAJU</t>
  </si>
  <si>
    <t>girijapower@gmail.com</t>
  </si>
  <si>
    <t>rajudgp@gmail.com</t>
  </si>
  <si>
    <t>S.No - 153 &amp;v 162,ADB Road, PEDDAPURAM, 
East Godabavari Dist,A.P,</t>
  </si>
  <si>
    <t>S.No - 153 &amp;v 162,ADB Road, PEDDAPURAM, East Godabavari Dist,A.P,</t>
  </si>
  <si>
    <t>Giyani Metals Corp.</t>
  </si>
  <si>
    <t>http://giyanimetals.com/</t>
  </si>
  <si>
    <t>277 Lakeshore Road East Suite #403</t>
  </si>
  <si>
    <t>ON L6J 6J3</t>
  </si>
  <si>
    <t>Oakville</t>
  </si>
  <si>
    <t>+1 289 837 0066</t>
  </si>
  <si>
    <t>Wajd</t>
  </si>
  <si>
    <t>Boubou</t>
  </si>
  <si>
    <t>wboubou@giyanimetals.com</t>
  </si>
  <si>
    <t>Orosur Mining</t>
  </si>
  <si>
    <t>Gladiator Resources</t>
  </si>
  <si>
    <t>Uruguay</t>
  </si>
  <si>
    <t>Isla Cristalina Belt</t>
  </si>
  <si>
    <t>info@orosur.ca</t>
  </si>
  <si>
    <t>Glencore International AG</t>
  </si>
  <si>
    <t>Glencore (Beijing) Trading Co. Ltd.</t>
  </si>
  <si>
    <t>Unit 2201, 22 Floor, Tower B, Jiaming Center</t>
  </si>
  <si>
    <t>No. 27 East Third Ring Road North Chaoyang District</t>
  </si>
  <si>
    <t>paul.peng@glencore.com</t>
  </si>
  <si>
    <t>+86 13810054979</t>
  </si>
  <si>
    <t>+86 10 6586 8269</t>
  </si>
  <si>
    <t>Glencore India Pvt. Ltd.</t>
  </si>
  <si>
    <t>90 Jorbagh</t>
  </si>
  <si>
    <t>1100 03</t>
  </si>
  <si>
    <t xml:space="preserve">Lalit </t>
  </si>
  <si>
    <t>Kumar</t>
  </si>
  <si>
    <t>President - Metals</t>
  </si>
  <si>
    <t>lalit.kumar@glencore.co.uk</t>
  </si>
  <si>
    <t>Xstrata Alloys Rhovan</t>
  </si>
  <si>
    <t>P.O. Box 3620</t>
  </si>
  <si>
    <t>0250</t>
  </si>
  <si>
    <t>Brits</t>
  </si>
  <si>
    <t>Ruan</t>
  </si>
  <si>
    <t>Van Schalkwyk</t>
  </si>
  <si>
    <t>Ruan.Schalkwyk@glencore.com</t>
  </si>
  <si>
    <t>+41 41 709 2390</t>
  </si>
  <si>
    <t>+41 79 819 8235</t>
  </si>
  <si>
    <t>+41 41 709 27 80</t>
  </si>
  <si>
    <t>Maria Pia</t>
  </si>
  <si>
    <t>Schiavone</t>
  </si>
  <si>
    <t>mariapia.schiavone@glencore.com</t>
  </si>
  <si>
    <t>+41417092809</t>
  </si>
  <si>
    <t>Baarermattstrasse 3</t>
  </si>
  <si>
    <t>PO Box 1363</t>
  </si>
  <si>
    <t>CH-6341</t>
  </si>
  <si>
    <t>Baar</t>
  </si>
  <si>
    <t>+41 (41) 709 2000</t>
  </si>
  <si>
    <t>CH214878</t>
  </si>
  <si>
    <t>+41 41 7092000</t>
  </si>
  <si>
    <t xml:space="preserve">Robert </t>
  </si>
  <si>
    <t>Franco</t>
  </si>
  <si>
    <t>robert.franco@glencore.com</t>
  </si>
  <si>
    <t>+41 (41) 709 2780</t>
  </si>
  <si>
    <t xml:space="preserve">David </t>
  </si>
  <si>
    <t>Chitrin</t>
  </si>
  <si>
    <t>david.chitrin@glencore.com</t>
  </si>
  <si>
    <t>41 41 709 30 00</t>
  </si>
  <si>
    <t>41 76 502 56 11</t>
  </si>
  <si>
    <t>Marcus</t>
  </si>
  <si>
    <t>Borgensten</t>
  </si>
  <si>
    <t>Marcus.Borgensten@glencore.com</t>
  </si>
  <si>
    <t>Christian</t>
  </si>
  <si>
    <t>Wolfensberger</t>
  </si>
  <si>
    <t>christian.wolfensberger@glencore.com</t>
  </si>
  <si>
    <t>+41 (41) 709 29 91</t>
  </si>
  <si>
    <t>+41 (41) 709 27 80</t>
  </si>
  <si>
    <t>Philip</t>
  </si>
  <si>
    <t>Potgieter</t>
  </si>
  <si>
    <t>philip.potgieter@glencore.com</t>
  </si>
  <si>
    <t xml:space="preserve">Stuart </t>
  </si>
  <si>
    <t>Cutler</t>
  </si>
  <si>
    <t>stuart.cutler@glencore.com</t>
  </si>
  <si>
    <t>+41 (41) 709 2000 (standard)</t>
  </si>
  <si>
    <t>+41 (41) 709 2353 (direct)</t>
  </si>
  <si>
    <t>+41 (41) 709 3000</t>
  </si>
  <si>
    <t>+41 (79) 343 5090</t>
  </si>
  <si>
    <t xml:space="preserve">Cassian </t>
  </si>
  <si>
    <t>Battistini</t>
  </si>
  <si>
    <t>cassian.battistini@glencore.com</t>
  </si>
  <si>
    <t>41 41 709 20 00</t>
  </si>
  <si>
    <t>41 79 939 27 44</t>
  </si>
  <si>
    <t xml:space="preserve">Bill </t>
  </si>
  <si>
    <t>Barrett</t>
  </si>
  <si>
    <t>Chief Operations Officer</t>
  </si>
  <si>
    <t>bill.barrett@glencore.com</t>
  </si>
  <si>
    <t>+41 41 709 20 00</t>
  </si>
  <si>
    <t>+41 79 8 764 280</t>
  </si>
  <si>
    <t>Glencore International Import B.V.</t>
  </si>
  <si>
    <t>Netherlands</t>
  </si>
  <si>
    <t>P.O. Box 1120</t>
  </si>
  <si>
    <t>3000</t>
  </si>
  <si>
    <t>BC Rotterdam</t>
  </si>
  <si>
    <t>Glencore Ltd.</t>
  </si>
  <si>
    <t>301 Tresser Blvd.</t>
  </si>
  <si>
    <t>CT 06901</t>
  </si>
  <si>
    <t>Stamford</t>
  </si>
  <si>
    <t>Glencore Manganese France SAS</t>
  </si>
  <si>
    <t>Port 3242 - Route de l'Ecluse de Mardyck</t>
  </si>
  <si>
    <t>FR56378288989</t>
  </si>
  <si>
    <t>Global Bulk Logistics GmbH</t>
  </si>
  <si>
    <t>Krabbenkamp 14-18</t>
  </si>
  <si>
    <t>47138</t>
  </si>
  <si>
    <t>Helmut</t>
  </si>
  <si>
    <t>Kellermann</t>
  </si>
  <si>
    <t>h.kellermann@globalbulk.de</t>
  </si>
  <si>
    <t>+49 203 45659 111</t>
  </si>
  <si>
    <t>+49 172 292 5040</t>
  </si>
  <si>
    <t>+49 203 45659 249</t>
  </si>
  <si>
    <t>Globe</t>
  </si>
  <si>
    <t>can produce SiMn but is producing FeSi 75 instead (as of Oct 2018)</t>
  </si>
  <si>
    <t>Globe Metals and Mining Ltd.</t>
  </si>
  <si>
    <t>Level 1, Suite 2, 16 Ord. St.</t>
  </si>
  <si>
    <t>West Perth, WA</t>
  </si>
  <si>
    <t>Marc</t>
  </si>
  <si>
    <t>Steffens</t>
  </si>
  <si>
    <t>Principal Engineer</t>
  </si>
  <si>
    <t>marc.steffens@globemm.com</t>
  </si>
  <si>
    <t>marc_steffens@hotmail.com</t>
  </si>
  <si>
    <t>+61 89 3270708</t>
  </si>
  <si>
    <t>+61 422280316</t>
  </si>
  <si>
    <t>+61 893270700</t>
  </si>
  <si>
    <t xml:space="preserve">Globe Speciality Metals </t>
  </si>
  <si>
    <t>Nigeria</t>
  </si>
  <si>
    <t>Globex Mining Enterprises</t>
  </si>
  <si>
    <t>Houlton Woodstock property</t>
  </si>
  <si>
    <t>info@globexmining.com</t>
  </si>
  <si>
    <t>Godavari/Godawari Power &amp; Ispat</t>
  </si>
  <si>
    <t>manganese-alloy plant at Raipur, Chhattisgarh: expansion project to be completed by 2020 (double capacity to reach 33,000mtpy)</t>
  </si>
  <si>
    <t>Siltara, Raipur</t>
  </si>
  <si>
    <t>contact@gpil.in</t>
  </si>
  <si>
    <t>Godawari Power &amp; Ispat</t>
  </si>
  <si>
    <t>http://www.hiraferroalloys.com/ Indian private-sector firm Godawari Power and Ispat plans to double production capacity at its manganese-alloy plant at Raipur, Chhattisgarh, to 33,000 t/yr. The company will install another furnace to produce an additional 16,500 t/yr of manganese-alloy. A captive power plant will provide the plant's electricity requirement after the expansion. The company expects to complete the project within 10-12 months after receiving the clearance and other regulatory approvals.</t>
  </si>
  <si>
    <t>www.godawaripowerispat.com</t>
  </si>
  <si>
    <t>B. L.</t>
  </si>
  <si>
    <t>blagrawal@gpil.in</t>
  </si>
  <si>
    <t>Hu</t>
  </si>
  <si>
    <t>Golder Associates Africa (Pty) Ltd</t>
  </si>
  <si>
    <t>group of consulting companies specialising in ground engineering and environmental services</t>
  </si>
  <si>
    <t>www.golder.com</t>
  </si>
  <si>
    <t>PO Box 6001, Halfway House</t>
  </si>
  <si>
    <t>Building 1, Magwa Crescent West, Waterfall City</t>
  </si>
  <si>
    <t>1685</t>
  </si>
  <si>
    <t>Midrand</t>
  </si>
  <si>
    <t>Ilse</t>
  </si>
  <si>
    <t>Snyman</t>
  </si>
  <si>
    <t>Soil Scientist</t>
  </si>
  <si>
    <t>ilsnyman@golder.co.za</t>
  </si>
  <si>
    <t>+27 (11) 254 4800</t>
  </si>
  <si>
    <t>+27 72 237 9214</t>
  </si>
  <si>
    <t>+27 (12) 364 4001</t>
  </si>
  <si>
    <t>Gomez Palacio</t>
  </si>
  <si>
    <t>production suspended from July 2015 to July 2016 due to competition from cheap imports, especially from India.</t>
  </si>
  <si>
    <t>GoodEarth</t>
  </si>
  <si>
    <t>GoodEarth AgroChem - Brahamanwada Unit</t>
  </si>
  <si>
    <t>Located in Brahamanwada Village, Nagpur District (Maharashtra State), this facility commenced production in 2006. The unit is managed by group concern GoodEarth AgroChem Pvt. Ltd. and can churn out 9600 MTPA of Manganese Oxide. The unit also produces Manganese Dioxide for various applications. The facility is FAMI-QS certified by BVQI and ISO 9001:2015 certified by SGS.</t>
  </si>
  <si>
    <t>Plot No. 51, Mauza, Brahmanwada Dist: Nagpur 441501 Maharashtra, India</t>
  </si>
  <si>
    <t>Located in Brahamanwada Village, Nagpur District (Maharashtra State), this facility commenced production in 2006. The unit is managed by group concern GoodEarth AgroChem Pvt. Ltd. and produces Manganese Dioxide for various applications. The facility is FAMI-QS certified by BVQI and ISO 9001:2015 certified by SGS.</t>
  </si>
  <si>
    <t>GoodEarth AgroChem - Saoner Unit</t>
  </si>
  <si>
    <t>Located in Saoner M.I.D.C. (Maharashtra State), this facility was commissioned in 2015. This unit, the only of its kind in India, employs a rotary calciner and a highly automated process flow for manufacturing Manganese Oxide. The facility is managed by group concern GoodEarth AgroChem Pvt. Ltd. and has a production capacity of 12,000 MTPA of Manganese Oxide. The facility also produces Manganese Dioxide in powder form for industrial use (Potassium Permanganate, Para Anisic Aldehyde etc.), and in granular form for water treatment. The facility is FAMI-QS certified by BVQI and ISO 9001:2015 certified by SGS.</t>
  </si>
  <si>
    <t>MIDC, Plot No. B1, Bhopal Highway Road, Hetisurla, Saoner 441 107, Nagpur, Maharashtra, India</t>
  </si>
  <si>
    <t>GoodEarth AgroChem - Sarigam Unit</t>
  </si>
  <si>
    <t>Located in Sarigam G.I.D.C. (Gujarat State), this unit was commissioned in 2006, and expansion was carried out in 2009. The current production capacity of Manganese Sulphate Solution is 30,000 MTPA. The unit is managed by group concern GoodEarth AgroChem Pvt. Ltd. All of this production goes into the Indian agricultural industry, to produce MANCOZEB</t>
  </si>
  <si>
    <t>GoodEarth AgroChem Pvt Ltd</t>
  </si>
  <si>
    <t>www.goodearthindia.in</t>
  </si>
  <si>
    <t>Budhraja Centre, Opp. Liberty Cinema</t>
  </si>
  <si>
    <t>Sadar</t>
  </si>
  <si>
    <t>440001</t>
  </si>
  <si>
    <t>GoodEarth MinChem - Jhagadia Unit</t>
  </si>
  <si>
    <t>Located in Jhagadia G.I.D.C. (Gujarat State), this unit commenced production in 2016. The unit is managed by group concern GoodEarth MinChem Pvt. Ltd. and has a capacity of 60,000 MTPA of Manganese Sulphate Solution; all of this production goes into the Indian agricultural industry, to produce MANCOZEB</t>
  </si>
  <si>
    <t>GoodRock ChemWorks - Blackrock Calciner</t>
  </si>
  <si>
    <t>acquired by GoodEarth in 2014 and is now managed by group concern GoodRock ChemWorks Pty. Ltd. This state-of-the-art facility enjoys a highly strategic location in the Kalahari basin, in Northern Cape, South Africa; widely regarded as the largest and richest Manganese Ore deposit in the world. Production capacity for Manganese Oxide is 40,000 MTPA. The unit is FAMI-QS and ISO 9001 certified by BVQI. The facility also produces and exports milled as well as granular Manganese Ore for various industrial applications.</t>
  </si>
  <si>
    <t>granular ore</t>
  </si>
  <si>
    <t>Hotazel, Kalahari manganese field, Northern Cape Province</t>
  </si>
  <si>
    <t>GoodRock ChemWorks Pty Ltd</t>
  </si>
  <si>
    <t>www.goodrock.co.za</t>
  </si>
  <si>
    <t>267 Nchwaning Road, Black Rock</t>
  </si>
  <si>
    <t>PO Box 305</t>
  </si>
  <si>
    <t>8491</t>
  </si>
  <si>
    <t>Santoy N/C</t>
  </si>
  <si>
    <t>+27 53 751 2014/15</t>
  </si>
  <si>
    <t>Rahul</t>
  </si>
  <si>
    <t>GP Kundargi</t>
  </si>
  <si>
    <t>GP</t>
  </si>
  <si>
    <t>Kundargi</t>
  </si>
  <si>
    <t>gpkundargi@gmail.com</t>
  </si>
  <si>
    <t>GR Mineral and Industries</t>
  </si>
  <si>
    <t>Plot No 92, Phase II Ind. Area Siltara, Raipur</t>
  </si>
  <si>
    <t>Ramesh Kumar</t>
  </si>
  <si>
    <t>admin@grgroupindia.com</t>
  </si>
  <si>
    <t>Gradient Corporation</t>
  </si>
  <si>
    <t>www.gradientcorp.com</t>
  </si>
  <si>
    <t>20 University Road</t>
  </si>
  <si>
    <t>MA 02138</t>
  </si>
  <si>
    <t>Cambridge</t>
  </si>
  <si>
    <t>+1 617 395 5000</t>
  </si>
  <si>
    <t>Senior Health Scientist</t>
  </si>
  <si>
    <t>lbailey@gradientcorp.com</t>
  </si>
  <si>
    <t>+1 802 989 7050</t>
  </si>
  <si>
    <t>GrafTech International Holdings Inc.</t>
  </si>
  <si>
    <t>www.graftech.com</t>
  </si>
  <si>
    <t>791 Santa Fe Pike</t>
  </si>
  <si>
    <t>TN 38401</t>
  </si>
  <si>
    <t>Columbia</t>
  </si>
  <si>
    <t>+1 931 380 4315</t>
  </si>
  <si>
    <t>Peter L.</t>
  </si>
  <si>
    <t>Duncanson</t>
  </si>
  <si>
    <t>Sales Director - UCAR Refractory Systems</t>
  </si>
  <si>
    <t>peter.duncan@graftech.com</t>
  </si>
  <si>
    <t>+1 615 668 4635</t>
  </si>
  <si>
    <t>+1 253 498 7474</t>
  </si>
  <si>
    <t>GRAL GmbH</t>
  </si>
  <si>
    <t>Hansastr. 10</t>
  </si>
  <si>
    <t>D-41460</t>
  </si>
  <si>
    <t>Neuss</t>
  </si>
  <si>
    <t>+49 2131 2684 511</t>
  </si>
  <si>
    <t>DE 812206857</t>
  </si>
  <si>
    <t>Worlf</t>
  </si>
  <si>
    <t>wolf@hoesch-granules.com</t>
  </si>
  <si>
    <t>Vienna</t>
  </si>
  <si>
    <t>Kuala Lumpur</t>
  </si>
  <si>
    <t>Sandra</t>
  </si>
  <si>
    <t>Grassi (Electroaleaciones de Argentina)</t>
  </si>
  <si>
    <t>In 2003 the company was the only producer of Manganese alloys in Argentina with 2 of the 5 furnaces operating, it was  shutdown in 2012; the principal clients were Argentinian tubes producers.</t>
  </si>
  <si>
    <t>5636 San Rafael - El Nihuil Mendoza - Argentina</t>
  </si>
  <si>
    <t>Sergio</t>
  </si>
  <si>
    <t>Taselli</t>
  </si>
  <si>
    <t>Grindrod Freight Services</t>
  </si>
  <si>
    <t>www.grindrod.co.za</t>
  </si>
  <si>
    <t>7th Floor Grindrod House</t>
  </si>
  <si>
    <t>108 Margaret Mncadi Avenue - PO Box 1</t>
  </si>
  <si>
    <t>4000</t>
  </si>
  <si>
    <t>+27 31 302 7147</t>
  </si>
  <si>
    <t>Craig</t>
  </si>
  <si>
    <t>Clulow</t>
  </si>
  <si>
    <t>Executive - Capital Projects</t>
  </si>
  <si>
    <t>craigc@grindrod.co.za</t>
  </si>
  <si>
    <t>+27 (0)73 221 3032</t>
  </si>
  <si>
    <t>+27 (0)31 307 7144</t>
  </si>
  <si>
    <t>Groote Eylandt Mining Company (GEMCO)</t>
  </si>
  <si>
    <t>South32 owns a 60% interest in this open-pit manganese mine in the Northern Territory; run-of-mine reserve of 82 mn mt grading 44.8% manganese. It also declared a mineral sands reserve of 7.6 mn mt grading 40% manganese</t>
  </si>
  <si>
    <t>13°58'53.5"S 136°26'43.8"E</t>
  </si>
  <si>
    <t>Gruas GH Mexico, S.A. de C.V.</t>
  </si>
  <si>
    <t>www.ghsa.com.mx</t>
  </si>
  <si>
    <t>Retorno 1 # 28 fracc. Agroindustria La Cruz</t>
  </si>
  <si>
    <t>76240</t>
  </si>
  <si>
    <t>El Marques, Querétaro</t>
  </si>
  <si>
    <t>Pere Garcia</t>
  </si>
  <si>
    <t>Ventura</t>
  </si>
  <si>
    <t>Director General</t>
  </si>
  <si>
    <t>pgarcia@ghsa.com</t>
  </si>
  <si>
    <t>+52 1442 277 54 37</t>
  </si>
  <si>
    <t>+52 442 322 94 56</t>
  </si>
  <si>
    <t>GSN Ferroalloys</t>
  </si>
  <si>
    <t>India - Telangana</t>
  </si>
  <si>
    <t>Secundarabad, Telangana</t>
  </si>
  <si>
    <t>Narsing</t>
  </si>
  <si>
    <t>Rao Gorak</t>
  </si>
  <si>
    <t>GTM</t>
  </si>
  <si>
    <t xml:space="preserve"> Village of Argveta, Imereti region of Georgia.</t>
  </si>
  <si>
    <t>gtmgroup@list.ru</t>
  </si>
  <si>
    <t>Guangxi Dameng</t>
  </si>
  <si>
    <t>Guangxi Dameng Manganese Industry (CITIC's partner)</t>
  </si>
  <si>
    <t>Nanning City, China</t>
  </si>
  <si>
    <t>Zhi Wei</t>
  </si>
  <si>
    <t>Director, General Manager</t>
  </si>
  <si>
    <t>czw@cgxdm.com</t>
  </si>
  <si>
    <t>Guangxi Dameng Manganese Industry Group Co., Ltd</t>
  </si>
  <si>
    <t>CITIC Dameng Tower, No  18 Zhujin Road</t>
  </si>
  <si>
    <t>530028</t>
  </si>
  <si>
    <t>Nanning, Guangxi</t>
  </si>
  <si>
    <t>Director, General Manager, Deputy Party Secretary</t>
  </si>
  <si>
    <t>+86 771 4828298</t>
  </si>
  <si>
    <t>+86 18775312898</t>
  </si>
  <si>
    <t>+86 71 4828258</t>
  </si>
  <si>
    <t>Guangxi Ferroalloy</t>
  </si>
  <si>
    <t>former Guangxi Bayi</t>
  </si>
  <si>
    <t>Fenghuang Town, Laibin City, Guangxi</t>
  </si>
  <si>
    <t>gxthj6689888@163.com</t>
  </si>
  <si>
    <t>Guangxi Jianghang International Trade Co Ltd</t>
  </si>
  <si>
    <t>Room 3-1708 Hangyang International City</t>
  </si>
  <si>
    <t>No. 131 Minzu Ave</t>
  </si>
  <si>
    <t>530022</t>
  </si>
  <si>
    <t>Nanning</t>
  </si>
  <si>
    <t>+86 (771) 2805666</t>
  </si>
  <si>
    <t xml:space="preserve">He </t>
  </si>
  <si>
    <t>Chengjian</t>
  </si>
  <si>
    <t>Assistant to General Manager</t>
  </si>
  <si>
    <t>+86 (771) 5816579</t>
  </si>
  <si>
    <t>+86 (771) 5816576</t>
  </si>
  <si>
    <t>Guangxi Nanning Gui-run Manganese Industry Co., Ltd.</t>
  </si>
  <si>
    <t>Room 1801 18/F Qinghu Building</t>
  </si>
  <si>
    <t>No. 36 Zhuxi Avenue</t>
  </si>
  <si>
    <t>530021</t>
  </si>
  <si>
    <t>Guangxi nanning</t>
  </si>
  <si>
    <t>+86 771 5670998</t>
  </si>
  <si>
    <t>LIU</t>
  </si>
  <si>
    <t>Guobao</t>
  </si>
  <si>
    <t>Chairman of the Board</t>
  </si>
  <si>
    <t>liuguobao@suton.com.cn</t>
  </si>
  <si>
    <t>+86 13977151999</t>
  </si>
  <si>
    <t>Guangxi Powerwin International Trade Co., Ltd.</t>
  </si>
  <si>
    <t>www.powerwin.com.cn</t>
  </si>
  <si>
    <t>Room 1615, Tower 2, Admiral City</t>
  </si>
  <si>
    <t>No. 131 Minzu Bldv</t>
  </si>
  <si>
    <t>+86 771 5557773</t>
  </si>
  <si>
    <t>Lin</t>
  </si>
  <si>
    <t>Manager - International Trade Department</t>
  </si>
  <si>
    <t>powerwin@21cn.com</t>
  </si>
  <si>
    <t>+86 13367802227</t>
  </si>
  <si>
    <t>+86 771 5526052</t>
  </si>
  <si>
    <t>Guangxi Steel Raw Material Trading Co., Ltd.</t>
  </si>
  <si>
    <t>Second Floor, No. 35, A District</t>
  </si>
  <si>
    <t>Binjiang Vila, Xianhu Development Zone, Qingxiu District</t>
  </si>
  <si>
    <t>530000</t>
  </si>
  <si>
    <t>+86-771-571 1716</t>
  </si>
  <si>
    <t>Chenbin</t>
  </si>
  <si>
    <t>Cao</t>
  </si>
  <si>
    <t>gxgangziyuan@163.com</t>
  </si>
  <si>
    <t>+86 771 5711716</t>
  </si>
  <si>
    <t>+86 15277101655</t>
  </si>
  <si>
    <t>Wenwen</t>
  </si>
  <si>
    <t>gxgangziyuan_tina@163.com</t>
  </si>
  <si>
    <t>Guangxi Xin-manganese International Trading Co., Ltd.</t>
  </si>
  <si>
    <t>Guangxi Xin-Manganese Group Co., Ltd.</t>
  </si>
  <si>
    <t>Xicheng Street</t>
  </si>
  <si>
    <t>Taocheng Town</t>
  </si>
  <si>
    <t>532300</t>
  </si>
  <si>
    <t>Daxin County</t>
  </si>
  <si>
    <t xml:space="preserve">Yan </t>
  </si>
  <si>
    <t>Zhijun</t>
  </si>
  <si>
    <t>yanjun-jun@xin-manganese.com</t>
  </si>
  <si>
    <t>86 771 3629771</t>
  </si>
  <si>
    <t>86 13707814570</t>
  </si>
  <si>
    <t>86 771 3632998</t>
  </si>
  <si>
    <t>Building B4, Zongbu Road No. 1</t>
  </si>
  <si>
    <t>530007</t>
  </si>
  <si>
    <t>lulu-huang@xin-manganese.com</t>
  </si>
  <si>
    <t>+86 (0) 771 3633206</t>
  </si>
  <si>
    <t>+86 (0) 771 3633205</t>
  </si>
  <si>
    <t>+86 13978893033</t>
  </si>
  <si>
    <t>HuaDong</t>
  </si>
  <si>
    <t>handsomealex9@hotmail.com</t>
  </si>
  <si>
    <t>Guigang Dahua</t>
  </si>
  <si>
    <t>Guigang City, Guangxi</t>
  </si>
  <si>
    <t>Guangxi Guikang New Materials Co., Ltd.</t>
  </si>
  <si>
    <t>Guikang New Materials Co., Ltd.</t>
  </si>
  <si>
    <t>Former Eramet plant; Plans to build 2*6.3MVA refined furnaces</t>
  </si>
  <si>
    <t>www.guikangmaterials.com</t>
  </si>
  <si>
    <t>No. 1 Guikang Road, Sanjie Town</t>
  </si>
  <si>
    <t>Lingchuan County</t>
  </si>
  <si>
    <t>Guilin City, Guangxi</t>
  </si>
  <si>
    <t>Jian</t>
  </si>
  <si>
    <t>zhoujian@guikangmaterials.com</t>
  </si>
  <si>
    <t>+86 0733 6839108</t>
  </si>
  <si>
    <t>+86 15021319936</t>
  </si>
  <si>
    <t>Gu</t>
  </si>
  <si>
    <t>+86 773 6839000</t>
  </si>
  <si>
    <t>sinter</t>
  </si>
  <si>
    <t>Former Eramet plant; 24m2 sinter plant</t>
  </si>
  <si>
    <t>Former Eramet plant; 4* 25.5MVA EAFs total, 2 currently used for HC FeMn production</t>
  </si>
  <si>
    <t>Former Eramet plant; 4* 25.5MVA EAFs total, 2 currently used for SiMn production</t>
  </si>
  <si>
    <t>Guiliu Chemical</t>
  </si>
  <si>
    <t>expansion plans to start new LMO-grade 3,000 mtpy line</t>
  </si>
  <si>
    <t>No. 35 Xiangyan Rd, Luorong Town, Yufeng District, Liuzhou City, Guangxi</t>
  </si>
  <si>
    <t>http://www.glhemd.cn/index.php?m=content&amp;c=index&amp;a=lists&amp;catid=68</t>
  </si>
  <si>
    <t>Guizhou Chanhen Chemical Corporation</t>
  </si>
  <si>
    <t>phosphorus chemical industry</t>
  </si>
  <si>
    <t>www.chanphos.com</t>
  </si>
  <si>
    <t>Longchang Town, Fuquan City</t>
  </si>
  <si>
    <t>Guizhou Province</t>
  </si>
  <si>
    <t>550599</t>
  </si>
  <si>
    <t>Chian</t>
  </si>
  <si>
    <t>Sheng An</t>
  </si>
  <si>
    <t>gclsa1026@163.com</t>
  </si>
  <si>
    <t>Guizhou Jinhe Smelt Company Limited</t>
  </si>
  <si>
    <t>producing silicon manganese and other manganese alloys</t>
  </si>
  <si>
    <t>FL26, Bldg 2, Century Commercial Centre</t>
  </si>
  <si>
    <t>South Jinyang Road</t>
  </si>
  <si>
    <t>550081</t>
  </si>
  <si>
    <t>Guiyang, Guizhou</t>
  </si>
  <si>
    <t>Lu</t>
  </si>
  <si>
    <t>Bin</t>
  </si>
  <si>
    <t>bin.lu@gzjinhe.net</t>
  </si>
  <si>
    <t>+86 851 8439 1221 ext. 819</t>
  </si>
  <si>
    <t>+86 138 851 47191</t>
  </si>
  <si>
    <t>Guizhou Manganese Mineral Goup Co., Ltd.</t>
  </si>
  <si>
    <t>annual production of electrolytic manganese is around 30 - 50 thousands per year, and in the coming three years we plan to increase the annual production to 250 thousands</t>
  </si>
  <si>
    <t>Tongren</t>
  </si>
  <si>
    <t>Ruilin</t>
  </si>
  <si>
    <t>Vice-Director of Engineering Technology Centre</t>
  </si>
  <si>
    <t>823853636@qq.com</t>
  </si>
  <si>
    <t>Southwest Energy and Mineral</t>
  </si>
  <si>
    <t>Guizhou Mineral Manganese</t>
  </si>
  <si>
    <t>SPIC Guizhou Jinyuan Suiyang Industrial Co. Ltd.</t>
  </si>
  <si>
    <t>Guizhou Zunyi Suiyang</t>
  </si>
  <si>
    <t>low carbon</t>
  </si>
  <si>
    <t>Gujarat Mineral Development</t>
  </si>
  <si>
    <t>The company has a mine located in the District of Panchmahals Vadodara</t>
  </si>
  <si>
    <t>http://www.gmdcltd.com/about-gmdc/md-desk.aspx</t>
  </si>
  <si>
    <t>Panchmahals Vadodara, Gujarat</t>
  </si>
  <si>
    <t>Shri A L</t>
  </si>
  <si>
    <t>Thakor</t>
  </si>
  <si>
    <t>tech@gmdcltd.com</t>
  </si>
  <si>
    <t>50-56% Mn ore at Kefa and Belu deposits in Western Timor</t>
  </si>
  <si>
    <t>Gulf Minerals Corporation (GMC)</t>
  </si>
  <si>
    <t>http://gulfmanganese.com/</t>
  </si>
  <si>
    <t>Hamish</t>
  </si>
  <si>
    <t>Bohannan</t>
  </si>
  <si>
    <t>61 8 9367 9228</t>
  </si>
  <si>
    <t>Leonard</t>
  </si>
  <si>
    <t>Math</t>
  </si>
  <si>
    <t>Company Secretary</t>
  </si>
  <si>
    <t>lmath@gulfmanganese.com</t>
  </si>
  <si>
    <t>Allen</t>
  </si>
  <si>
    <t>Gulf Manganese Corporation Limited</t>
  </si>
  <si>
    <t>www.gulfmanganese.com</t>
  </si>
  <si>
    <t>T2/152 Great Eastern Highway</t>
  </si>
  <si>
    <t>WA 6104</t>
  </si>
  <si>
    <t>Ascot</t>
  </si>
  <si>
    <t>Managing Director &amp; CEO</t>
  </si>
  <si>
    <t>hbohannan@gulfmanganese.org</t>
  </si>
  <si>
    <t>Gulf, an Australian registered company headquartered in Perth, investigates the potential manganese prospects it has already identified in the Tethyan Metallogenic Belt</t>
  </si>
  <si>
    <t>Gulf Mining Group (GMG)</t>
  </si>
  <si>
    <t>Oman mining and mineral processing company Gulf Mining Group (GMG) is planning to start high-carbon ferro-manganese production in 2017. The project is dependent on new electricity supply capacity currently being generated by state-owned Majan Electricity Company in the Sohar area in the north coast of Oman. GMG has further ambitions to boost the level of ferro-manganese production, but no firm plans and depending on the availability of electricity supply (the company; Sept 2016). Output will be supplied to ThyssenKrupp in Germany.</t>
  </si>
  <si>
    <t>https://www.gulfmining.com/products-services/</t>
  </si>
  <si>
    <t>Abdulla Sulaiman</t>
  </si>
  <si>
    <t>Al Hadi</t>
  </si>
  <si>
    <t>admin@gulfmining.com</t>
  </si>
  <si>
    <t>Sanjay</t>
  </si>
  <si>
    <t>The company has proven reserves of 1.5-2mn t. The company currently sells manganese ore output to Bahrain, India and a few cargoes to China.</t>
  </si>
  <si>
    <t>Muscat Oman</t>
  </si>
  <si>
    <t>Gumgaon</t>
  </si>
  <si>
    <t>Gunvor Singapore</t>
  </si>
  <si>
    <t>12 Marina Boulevard</t>
  </si>
  <si>
    <t>MBFC Tower 3 #35-02</t>
  </si>
  <si>
    <t>018982</t>
  </si>
  <si>
    <t>Brett</t>
  </si>
  <si>
    <t>Suann</t>
  </si>
  <si>
    <t>Iron Ore Trading Manager</t>
  </si>
  <si>
    <t>brett.suann@gunvortrade.sg</t>
  </si>
  <si>
    <t>+65 6496 9900</t>
  </si>
  <si>
    <t>+65 9150 6210</t>
  </si>
  <si>
    <t>+65 6496 9901</t>
  </si>
  <si>
    <t>Irene</t>
  </si>
  <si>
    <t>Lim</t>
  </si>
  <si>
    <t>irene.lim@gunvortrade.sg</t>
  </si>
  <si>
    <t>(65) 6505 9930</t>
  </si>
  <si>
    <t>(65) 6496 9901</t>
  </si>
  <si>
    <t>Ross</t>
  </si>
  <si>
    <t>Sabberton</t>
  </si>
  <si>
    <t>+65 6704 9054</t>
  </si>
  <si>
    <t>+65 9172 0032</t>
  </si>
  <si>
    <t>Yao Yuan</t>
  </si>
  <si>
    <t>Industrial Metals Trader</t>
  </si>
  <si>
    <t>sam.yao@gunvortrade.cn</t>
  </si>
  <si>
    <t>+86 185 16687781</t>
  </si>
  <si>
    <t>Bosai Minerals Group</t>
  </si>
  <si>
    <t>Guyana Manganese Incorporated (GMI) - Matthews Ridge</t>
  </si>
  <si>
    <t>www.cqbosai.com</t>
  </si>
  <si>
    <t>Xiaohua</t>
  </si>
  <si>
    <t>Zhua</t>
  </si>
  <si>
    <t>Gwangyang</t>
  </si>
  <si>
    <t xml:space="preserve">http://www.posco.com/homepage/docs/eng5/jsp/support/qa/s91f1010010l.jsp?news_cat_num=1&amp;news_parent_num=1; </t>
  </si>
  <si>
    <t>Gwangyang, South Jeolla Province</t>
  </si>
  <si>
    <t>+82 2 3457 0484</t>
  </si>
  <si>
    <t>Jun Hyeong</t>
  </si>
  <si>
    <t>Goh</t>
  </si>
  <si>
    <t>jgoh@posri.re.kr</t>
  </si>
  <si>
    <t>+82 2 3457 8262</t>
  </si>
  <si>
    <t>+82 10 7193 6724</t>
  </si>
  <si>
    <t>+82 2 3452 8072</t>
  </si>
  <si>
    <t>Jong Sub</t>
  </si>
  <si>
    <t>jonglee2@posco.com</t>
  </si>
  <si>
    <t>+82 2 34570141</t>
  </si>
  <si>
    <t>+82 10 6536 6420</t>
  </si>
  <si>
    <t>Sang Beom</t>
  </si>
  <si>
    <t>Cho</t>
  </si>
  <si>
    <t>sangbeom@posco.com</t>
  </si>
  <si>
    <t>+82 2 3457 1925</t>
  </si>
  <si>
    <t>+82 10 9322 0730</t>
  </si>
  <si>
    <t>Yu Kyung</t>
  </si>
  <si>
    <t>+82 10 9396 1638</t>
  </si>
  <si>
    <t>JongWook</t>
  </si>
  <si>
    <t>+82 2 3457 1293</t>
  </si>
  <si>
    <t>+82 10 9744 8945</t>
  </si>
  <si>
    <t>Jung-woo</t>
  </si>
  <si>
    <t>jhoh@posco.com</t>
  </si>
  <si>
    <t>http://www.posco.com/homepage/docs/eng5/jsp/support/qa/s91f1010010l.jsp?news_cat_num=1&amp;news_parent_num=1</t>
  </si>
  <si>
    <t>Electrosteel Castings</t>
  </si>
  <si>
    <t>Haldia</t>
  </si>
  <si>
    <t>01/2017: Indian ductile iron pipe manufacturer Electrosteel Castings is awaiting environmental clearance for a proposed ferro-alloy plant in Haldia, eastern West Bengal state. Electrosteel Castings has prepared the required environmental impact assessment for the plant, which would have two submerged arc furnace with a combined production capacity of 34,690 t/yr of ferro-manganese, or 24,650 t/yr of silico-manganese, or 9,480 t/yr of saleable ferro-silicon. India's environment, forests and climate change ministry ministry accepted the firm's proposal on 17 January and an appraisal committee will decide whether to grant clearance for the ferro-alloy project at a 2 February meeting. Electrosteel Castings plans to build and commission the plant within 18 months of receiving environmental approval from the ministry and consent from West Bengal's pollution control board.</t>
  </si>
  <si>
    <t>INNXT</t>
  </si>
  <si>
    <t>Haldia Steels</t>
  </si>
  <si>
    <t>Haldia, West Bengal</t>
  </si>
  <si>
    <t>haldiasteels@innxt.com</t>
  </si>
  <si>
    <t>Hanwa Co., Ltd.</t>
  </si>
  <si>
    <t>www.hanwa.co.jp</t>
  </si>
  <si>
    <t>7th Floor, 55 Strand</t>
  </si>
  <si>
    <t>WC2N 5LS</t>
  </si>
  <si>
    <t>+44 (0)20 7839 4448</t>
  </si>
  <si>
    <t>GB242221216</t>
  </si>
  <si>
    <t>Takeshi</t>
  </si>
  <si>
    <t>Amano</t>
  </si>
  <si>
    <t>Corporate Officer, Nonferrous Metals Dept., Worldwide Resources Development</t>
  </si>
  <si>
    <t>amanob@hanwa.co.jp</t>
  </si>
  <si>
    <t>+81 3 3544 2192</t>
  </si>
  <si>
    <t>+81 80 3133 5991</t>
  </si>
  <si>
    <t>+81 3 3544 2119</t>
  </si>
  <si>
    <t>Takuya</t>
  </si>
  <si>
    <t>METALS &amp; ALLOYS DEPT. SECTION No.1</t>
  </si>
  <si>
    <t>goto-takuya@hanwa.co.jp</t>
  </si>
  <si>
    <t>+81 3 3544 2313</t>
  </si>
  <si>
    <t>+81 90 2736 7884</t>
  </si>
  <si>
    <t>Yukiharu (Harry)</t>
  </si>
  <si>
    <t>Negishi</t>
  </si>
  <si>
    <t>+81 3 3544 1957</t>
  </si>
  <si>
    <t>Kojima</t>
  </si>
  <si>
    <t>Yukiya</t>
  </si>
  <si>
    <t>Metals &amp; Alloys Dept. Sect. 2, Ferro Alloys Team</t>
  </si>
  <si>
    <t>kojima-yukiya@hanwa.co.jp</t>
  </si>
  <si>
    <t>+81 3 3544 2452</t>
  </si>
  <si>
    <t>+81 3 3544 2495</t>
  </si>
  <si>
    <t>Metals &amp; Alloys Dept.</t>
  </si>
  <si>
    <t>1-13-1 Tsukiji, Chuo-ku</t>
  </si>
  <si>
    <t>104-8429</t>
  </si>
  <si>
    <t>Takeuchi</t>
  </si>
  <si>
    <t>Yuta</t>
  </si>
  <si>
    <t>General Manager - Metals &amp; Alloys Dept.</t>
  </si>
  <si>
    <t>takeuchi-yuta@hanwa.co.jp</t>
  </si>
  <si>
    <t>+81 80 1104 6305</t>
  </si>
  <si>
    <t>Hanwa Europe B.V.</t>
  </si>
  <si>
    <t>www.hanwa.co.jp/hanwa_nl</t>
  </si>
  <si>
    <t>WTC Tower-A 11F</t>
  </si>
  <si>
    <t>Strawinskylaan 1111</t>
  </si>
  <si>
    <t>1077XX</t>
  </si>
  <si>
    <t>Amsterdam</t>
  </si>
  <si>
    <t>Harcan Engineering Co., Ltd.</t>
  </si>
  <si>
    <t>www.harcan.com.cn</t>
  </si>
  <si>
    <t>26 Floor, SFECO Mansion</t>
  </si>
  <si>
    <t>681# Xiaomuqiao Rd, Xuhui District</t>
  </si>
  <si>
    <t>200032</t>
  </si>
  <si>
    <t>cb@harcan.com.cn</t>
  </si>
  <si>
    <t>+86 21 6013 8003</t>
  </si>
  <si>
    <t>+86 138 1688 3438</t>
  </si>
  <si>
    <t>Jia</t>
  </si>
  <si>
    <t>+86 21 60138034</t>
  </si>
  <si>
    <t>+86 18516109171</t>
  </si>
  <si>
    <t>Jimmy</t>
  </si>
  <si>
    <t>Deputy Manager</t>
  </si>
  <si>
    <t>zjm@harcan.com.cn</t>
  </si>
  <si>
    <t>+86 21 60138033</t>
  </si>
  <si>
    <t>Hargreaves Raw Material Services GmbH</t>
  </si>
  <si>
    <t>http://www.hargreavesservices.eu/en/</t>
  </si>
  <si>
    <t>Böningerstrasse 29</t>
  </si>
  <si>
    <t>47051</t>
  </si>
  <si>
    <t>DE814705636</t>
  </si>
  <si>
    <t>Oliver</t>
  </si>
  <si>
    <t>Köster</t>
  </si>
  <si>
    <t>koester@hargreavesservices.de</t>
  </si>
  <si>
    <t>Harlan Laboratories</t>
  </si>
  <si>
    <t>Shardlow Business Park</t>
  </si>
  <si>
    <t>London Road</t>
  </si>
  <si>
    <t>DE72 2GD</t>
  </si>
  <si>
    <t>Shardlow</t>
  </si>
  <si>
    <t>Commercial Director, EU Chemicals</t>
  </si>
  <si>
    <t>rgsbrown@harlan.com</t>
  </si>
  <si>
    <t>+33 6 47 33 79 87</t>
  </si>
  <si>
    <t>Hascor International Group</t>
  </si>
  <si>
    <t>http://www.hascor.com/locations.aspx</t>
  </si>
  <si>
    <t>18834 Stone Oak Parkway Unit 103</t>
  </si>
  <si>
    <t>TX 78258</t>
  </si>
  <si>
    <t>San Antonio</t>
  </si>
  <si>
    <t>+1 210 225 6100</t>
  </si>
  <si>
    <t>Hasmit</t>
  </si>
  <si>
    <t>Popat</t>
  </si>
  <si>
    <t>hrp@hascor.com</t>
  </si>
  <si>
    <t>+1 210 225 6120</t>
  </si>
  <si>
    <t>+1 210 865 4439</t>
  </si>
  <si>
    <t>Buks</t>
  </si>
  <si>
    <t>Botes</t>
  </si>
  <si>
    <t>Sr Consultant - Director</t>
  </si>
  <si>
    <t>buks@hascor.com</t>
  </si>
  <si>
    <t>+1 832 206 8798</t>
  </si>
  <si>
    <t>+27 83 626 2639</t>
  </si>
  <si>
    <t>Hatch Africa</t>
  </si>
  <si>
    <t>Private Bag X20</t>
  </si>
  <si>
    <t>Gallo Manor</t>
  </si>
  <si>
    <t>Hendrik</t>
  </si>
  <si>
    <t>Bester</t>
  </si>
  <si>
    <t>Managing Director Rail</t>
  </si>
  <si>
    <t>henk.bester@hatch.co.za</t>
  </si>
  <si>
    <t>+27 11 239 5300</t>
  </si>
  <si>
    <t>+27 82 497 5256</t>
  </si>
  <si>
    <t>+27 11 612 9613</t>
  </si>
  <si>
    <t>Estelle</t>
  </si>
  <si>
    <t>Venter</t>
  </si>
  <si>
    <t>estelle.venter@hatch.co.za</t>
  </si>
  <si>
    <t>Hatch Ltd.</t>
  </si>
  <si>
    <t>www.hatch.ca</t>
  </si>
  <si>
    <t>2800 Speakman Drive</t>
  </si>
  <si>
    <t>L5K 2RL</t>
  </si>
  <si>
    <t>Mississauga ON</t>
  </si>
  <si>
    <t>+1 905 855 7600</t>
  </si>
  <si>
    <t>Matthew H.</t>
  </si>
  <si>
    <t>Cramer</t>
  </si>
  <si>
    <t>Manager, Ferroalloy Smelter Technologies</t>
  </si>
  <si>
    <t>mcramer@hatch.ca</t>
  </si>
  <si>
    <t>+1 905 403 4200 x7630</t>
  </si>
  <si>
    <t>+1 905 699 2214</t>
  </si>
  <si>
    <t>+1 905 855 7628</t>
  </si>
  <si>
    <t>42%Mn</t>
  </si>
  <si>
    <t>HC8</t>
  </si>
  <si>
    <t>Plans to produce 120.000mt (wet) per year. The average grade of ore is 42%. markets targeted: US</t>
  </si>
  <si>
    <t>Hekimhan Madencilik Ith. Ihr. San. Tic. A.S.</t>
  </si>
  <si>
    <t>http://www.hekimhanmadencilik.com.tr/</t>
  </si>
  <si>
    <t>Horasan Sok. No. 26 G.O.P.</t>
  </si>
  <si>
    <t>06700</t>
  </si>
  <si>
    <t>Ankara</t>
  </si>
  <si>
    <t>+90 312 447 17 00</t>
  </si>
  <si>
    <t>Devrim Yücel</t>
  </si>
  <si>
    <t>Özdamar</t>
  </si>
  <si>
    <t>Marketing and Sales Manager</t>
  </si>
  <si>
    <t>dozdamar@gmail.com</t>
  </si>
  <si>
    <t>dozdamar@hekimhanmadencilik.com.tr</t>
  </si>
  <si>
    <t>+90 542 848 45 07</t>
  </si>
  <si>
    <t>+90 312 446 24 80</t>
  </si>
  <si>
    <t>Henan Fang Yuan Carbon Group Co. Ltd</t>
  </si>
  <si>
    <t>http://www.furnacelining.com/FangYuan/Home.html</t>
  </si>
  <si>
    <t>North Industrial Cluster</t>
  </si>
  <si>
    <t>Lushan, Henan</t>
  </si>
  <si>
    <t>467300</t>
  </si>
  <si>
    <t>Ping Ding Shan</t>
  </si>
  <si>
    <t>+86 375 7172113</t>
  </si>
  <si>
    <t>Gao Lei</t>
  </si>
  <si>
    <t>Yuan</t>
  </si>
  <si>
    <t>International Market Director</t>
  </si>
  <si>
    <t>glydiana@126.com</t>
  </si>
  <si>
    <t>+86 15036889900</t>
  </si>
  <si>
    <t>Chief Engineer</t>
  </si>
  <si>
    <t>+86 375 717206</t>
  </si>
  <si>
    <t>+86 13721890815</t>
  </si>
  <si>
    <t>Jian Wei</t>
  </si>
  <si>
    <t>lijianwei1850@163.com</t>
  </si>
  <si>
    <t>+86 136 0762 2892</t>
  </si>
  <si>
    <t>Hengli</t>
  </si>
  <si>
    <t>Hengwang Manganese</t>
  </si>
  <si>
    <t>Guanwang Town, Xiushan County, Chongqing</t>
  </si>
  <si>
    <t>Zou</t>
  </si>
  <si>
    <t>Guozheng</t>
  </si>
  <si>
    <t>Hidalga</t>
  </si>
  <si>
    <t>Hidro Nitro - Monzon</t>
  </si>
  <si>
    <t>Hind Metals</t>
  </si>
  <si>
    <t>Kharag Prasad, Dhenkanal, Odisha 759001, India</t>
  </si>
  <si>
    <t>hindmetals@sify.com</t>
  </si>
  <si>
    <t>Hira Concast</t>
  </si>
  <si>
    <t>District of Burdwan</t>
  </si>
  <si>
    <t>Patni</t>
  </si>
  <si>
    <t>The company has a plant in the District of Burdwan</t>
  </si>
  <si>
    <t>Hira Electrosmelters</t>
  </si>
  <si>
    <t>Gulati</t>
  </si>
  <si>
    <t>kamalgulati3@gmail.com</t>
  </si>
  <si>
    <t xml:space="preserve">Vikas </t>
  </si>
  <si>
    <t xml:space="preserve">Agrawal </t>
  </si>
  <si>
    <t>vikasagrawal@hpslindia.com</t>
  </si>
  <si>
    <t>Hira Electrosmelters Ltd</t>
  </si>
  <si>
    <t>Plot No. 364-367</t>
  </si>
  <si>
    <t>APIC Growth Centre</t>
  </si>
  <si>
    <t>535558</t>
  </si>
  <si>
    <t>Bobbli</t>
  </si>
  <si>
    <t>+912228672463</t>
  </si>
  <si>
    <t>919820424741</t>
  </si>
  <si>
    <t>Hira Ferro Alloys</t>
  </si>
  <si>
    <t>Urla Industrial Complex, Raipur – 493221, Chhattisgarh, India</t>
  </si>
  <si>
    <t>Hira Power &amp; Steels Ltd.</t>
  </si>
  <si>
    <t>Urla Indl. Area</t>
  </si>
  <si>
    <t>Urla, Raipur, Chhattisgarh</t>
  </si>
  <si>
    <t>91 771 4082500</t>
  </si>
  <si>
    <t>Biju</t>
  </si>
  <si>
    <t>Varghese</t>
  </si>
  <si>
    <t>biju.v@hpslindia.co</t>
  </si>
  <si>
    <t>Höganäs AB</t>
  </si>
  <si>
    <t>manufacturer of metal powders</t>
  </si>
  <si>
    <t>www.hoganas.com</t>
  </si>
  <si>
    <t>SE-263 83</t>
  </si>
  <si>
    <t>Höganäs</t>
  </si>
  <si>
    <t>+46 42 33 80 00</t>
  </si>
  <si>
    <t>SE 5562 0496 9101</t>
  </si>
  <si>
    <t>Ingalill</t>
  </si>
  <si>
    <t>Nyberg</t>
  </si>
  <si>
    <t>Ingalill.Nyberg@hoganas.com</t>
  </si>
  <si>
    <t>Hongfeng Gongmao</t>
  </si>
  <si>
    <t>Hongjiang Manganese</t>
  </si>
  <si>
    <t>Anjiang Town, Hongjiang City, Hunan</t>
  </si>
  <si>
    <t>Honglida Ningyuan</t>
  </si>
  <si>
    <t>Hongshenda</t>
  </si>
  <si>
    <t>Huinong District, Shizuishan City, Ningxia</t>
  </si>
  <si>
    <t>Caroline</t>
  </si>
  <si>
    <t>HSEC Strategic Solutions</t>
  </si>
  <si>
    <t>www.stratsol.co.za</t>
  </si>
  <si>
    <t>PO Box 85526</t>
  </si>
  <si>
    <t>2029</t>
  </si>
  <si>
    <t>Emmarentia</t>
  </si>
  <si>
    <t>Riedawaan</t>
  </si>
  <si>
    <t>Pillay</t>
  </si>
  <si>
    <t>riedawaan@stratsol.co.za</t>
  </si>
  <si>
    <t>+27 84 556 2256</t>
  </si>
  <si>
    <t>Huade Tiancheng</t>
  </si>
  <si>
    <t>Huade Tiancheng Ferroalloys Co., Ltd</t>
  </si>
  <si>
    <t>Nov 2016: Huade Tiancheng signed the agreement with local government for the 200ktpy SiMn new project in Inner Mongolia. This project consists of four 33MVA closed EAFs, two 10MVA refining furnaces, one mineral wool production line with annual capacity of 100kt. The project will start construction from next April, total investment is around 540 million CNY.</t>
  </si>
  <si>
    <t>Changshun Town, Huade County</t>
  </si>
  <si>
    <t>Jingwu</t>
  </si>
  <si>
    <t>abc00076@163.com</t>
  </si>
  <si>
    <t>+86 (0)22 2698 0398</t>
  </si>
  <si>
    <t>+86 13920600076</t>
  </si>
  <si>
    <t>+86(0)22 2698 0030</t>
  </si>
  <si>
    <t>Huajin</t>
  </si>
  <si>
    <t>Yuncheng City, Shanxi</t>
  </si>
  <si>
    <t>Huangxing</t>
  </si>
  <si>
    <t>Huanyuan Yufeng Mining Industry</t>
  </si>
  <si>
    <t>Huayuan County, Xiangxi, Hunan</t>
  </si>
  <si>
    <t>Huanyuan Zhengxing Manganese</t>
  </si>
  <si>
    <t xml:space="preserve">Huanyuan Zhengxing Manganese </t>
  </si>
  <si>
    <t>Huaxing</t>
  </si>
  <si>
    <t>China - Gansu</t>
  </si>
  <si>
    <t>Linze County, Zhangye City, Gansu</t>
  </si>
  <si>
    <t>Huayuan Haoyu Chemicals</t>
  </si>
  <si>
    <t>Tuanjie Town, Huayuan County, Xiangxi, Hunan</t>
  </si>
  <si>
    <t>Huayuan Hengmin</t>
  </si>
  <si>
    <t>Qianzhou New delelopment Zone, Jishou City, Hunan</t>
  </si>
  <si>
    <t>He</t>
  </si>
  <si>
    <t>Hengfeng</t>
  </si>
  <si>
    <t>Huayuan Hongsheng</t>
  </si>
  <si>
    <t>Shi</t>
  </si>
  <si>
    <t>Chunfa</t>
  </si>
  <si>
    <t xml:space="preserve">Huayuan Xingyin Manganese </t>
  </si>
  <si>
    <t>Shiziqiao Village, Huayuan County,
Huayuan County, 416400
China</t>
  </si>
  <si>
    <t>0086-74372183</t>
  </si>
  <si>
    <t>www.hongxinjituan.com</t>
  </si>
  <si>
    <t>No. 128, Huancheng Middle Road</t>
  </si>
  <si>
    <t>443500</t>
  </si>
  <si>
    <t>Yinchang</t>
  </si>
  <si>
    <t>Ni</t>
  </si>
  <si>
    <t>Houan</t>
  </si>
  <si>
    <t>nihouan@qq.com</t>
  </si>
  <si>
    <t>nihouan@hotmail.com</t>
  </si>
  <si>
    <t>+86 717 5355555</t>
  </si>
  <si>
    <t>+86 717 5351138</t>
  </si>
  <si>
    <t>Huixing Changgou</t>
  </si>
  <si>
    <t xml:space="preserve">Zunyi City, Guizhou </t>
  </si>
  <si>
    <t>Huiyi</t>
  </si>
  <si>
    <t>Huinong County, Shizuishan City, Ningxia</t>
  </si>
  <si>
    <t xml:space="preserve">Hunan Benxin Smelt Co.,Ltd.
</t>
  </si>
  <si>
    <t>Huaihua, Hunan</t>
  </si>
  <si>
    <t>Hunan Troning Material Technology Co., Ltd</t>
  </si>
  <si>
    <t>C-5, Xieyuan Road, Ningxiang</t>
  </si>
  <si>
    <t>Hunan Province</t>
  </si>
  <si>
    <t>Changsha City</t>
  </si>
  <si>
    <t>+86-731-87828384</t>
  </si>
  <si>
    <t>Iris@troningtech.com</t>
  </si>
  <si>
    <t>Huta Laziska</t>
  </si>
  <si>
    <t>Poland</t>
  </si>
  <si>
    <t>stopped FeMn production since 2008, now they produce FeSi, but they could restart Mn alloys production easily because of their old furnaces able to smelt different alloys</t>
  </si>
  <si>
    <t>2008</t>
  </si>
  <si>
    <t>Hyundai Steel Plant</t>
  </si>
  <si>
    <t>https://www.hyundai-steel.com/en/index.hds</t>
  </si>
  <si>
    <t>15th Floor, West Tower Hyundai-kia Motors Bldg</t>
  </si>
  <si>
    <t>Yang-jaedong, Seochoku</t>
  </si>
  <si>
    <t>137-938</t>
  </si>
  <si>
    <t>+82 2 3464 6264</t>
  </si>
  <si>
    <t>Hoyun</t>
  </si>
  <si>
    <t>Manager, Raw Material Procurement Team</t>
  </si>
  <si>
    <t>hokim@hyundai-steel.com</t>
  </si>
  <si>
    <t>+82 10 9141 0844</t>
  </si>
  <si>
    <t>+82 2 3464 6320</t>
  </si>
  <si>
    <t>ICF International</t>
  </si>
  <si>
    <t>www.icfi.com</t>
  </si>
  <si>
    <t>9300 Lee Highway</t>
  </si>
  <si>
    <t>VA 22031-1207</t>
  </si>
  <si>
    <t>Fairfax</t>
  </si>
  <si>
    <t>+1 703 934 3000</t>
  </si>
  <si>
    <t>Seena</t>
  </si>
  <si>
    <t>sagarwal@icfi.com</t>
  </si>
  <si>
    <t>+1 703 934 3494</t>
  </si>
  <si>
    <t>+1 703 934 3530</t>
  </si>
  <si>
    <t>ICOMI - Blesstrade Inc.</t>
  </si>
  <si>
    <t>IESE Business School</t>
  </si>
  <si>
    <t>Andy</t>
  </si>
  <si>
    <t>Andrews</t>
  </si>
  <si>
    <t>Professor</t>
  </si>
  <si>
    <t>andrewsa@iafrica.com</t>
  </si>
  <si>
    <t>+27 11 8830584</t>
  </si>
  <si>
    <t>+27 602 5800</t>
  </si>
  <si>
    <t>+27 884 5704</t>
  </si>
  <si>
    <t>IFAPA</t>
  </si>
  <si>
    <t>jkchatterjee916@gmail.com</t>
  </si>
  <si>
    <t>IHS Energy</t>
  </si>
  <si>
    <t>1 Jianguomenwai Avenue</t>
  </si>
  <si>
    <t>China World Office 1, Suite 3001</t>
  </si>
  <si>
    <t>100004</t>
  </si>
  <si>
    <t>Xizhou</t>
  </si>
  <si>
    <t>Senior Director &amp; Head of China Energy</t>
  </si>
  <si>
    <t>xizhou.zhou@ihs.com</t>
  </si>
  <si>
    <t>+86 10 6533 4536</t>
  </si>
  <si>
    <t>+86 136 7118 4306</t>
  </si>
  <si>
    <t>Associate Director</t>
  </si>
  <si>
    <t>IHS Global SA</t>
  </si>
  <si>
    <t>24 Chemin de la Mairie</t>
  </si>
  <si>
    <t>Perly</t>
  </si>
  <si>
    <t>CH 1258</t>
  </si>
  <si>
    <t>CHE-107.744.007</t>
  </si>
  <si>
    <t>Pierre-Emmanuel</t>
  </si>
  <si>
    <t>Goffinet</t>
  </si>
  <si>
    <t>Director of Sales, EMEA; Maritime &amp; Trade</t>
  </si>
  <si>
    <t>pierre.goffinet@ihs.com</t>
  </si>
  <si>
    <t xml:space="preserve"> +41 22 8790450</t>
  </si>
  <si>
    <t>IHS Markit</t>
  </si>
  <si>
    <t>formerly GTIS</t>
  </si>
  <si>
    <t>Simon</t>
  </si>
  <si>
    <t>Mitchell</t>
  </si>
  <si>
    <t>simon.Mitchell@ihsmarkit.com</t>
  </si>
  <si>
    <t>IMA</t>
  </si>
  <si>
    <t>Zhunge'erqi, Ordos City, Inner Mongolia</t>
  </si>
  <si>
    <t>IMR Resources India Private Limited</t>
  </si>
  <si>
    <t>904, Windfall, Sahara Plaza Complex</t>
  </si>
  <si>
    <t>Andheri East</t>
  </si>
  <si>
    <t>Jayaswal</t>
  </si>
  <si>
    <t>Vice President (Ferro Alloys &amp; Minerals)</t>
  </si>
  <si>
    <t>sanjay.jayaswal@imr-resources.com</t>
  </si>
  <si>
    <t>Independant Consultant</t>
  </si>
  <si>
    <t>Aspe</t>
  </si>
  <si>
    <t>Former Secretary of Finance of Mexico</t>
  </si>
  <si>
    <t>Indotama Ferroalloy</t>
  </si>
  <si>
    <t>http://indotamafa.com/</t>
  </si>
  <si>
    <t>West Java close to Bandung, Indonesia</t>
  </si>
  <si>
    <t>Albert</t>
  </si>
  <si>
    <t>Jacobs</t>
  </si>
  <si>
    <t>indofa@hotmail.com</t>
  </si>
  <si>
    <t>INDSIL Group</t>
  </si>
  <si>
    <t>INDSIL Energy &amp; Electrochemical</t>
  </si>
  <si>
    <t>http://www.indsil.com/product-offering/</t>
  </si>
  <si>
    <t>S.</t>
  </si>
  <si>
    <t>Venkatraman</t>
  </si>
  <si>
    <t>venkatraman.s@indsil.com</t>
  </si>
  <si>
    <t xml:space="preserve">Vinod </t>
  </si>
  <si>
    <t>vinod@indsil.com</t>
  </si>
  <si>
    <t>Indsil Hydro Power and Manganese Limited</t>
  </si>
  <si>
    <t>Indsil House, T.V. Samy Road (West)</t>
  </si>
  <si>
    <t>R.S. Puram</t>
  </si>
  <si>
    <t>641 002</t>
  </si>
  <si>
    <t>Coimbatore - Tamilnadu</t>
  </si>
  <si>
    <t>+91 (422) 2554922</t>
  </si>
  <si>
    <t>Narsiman</t>
  </si>
  <si>
    <t>indsilho@indsil.com</t>
  </si>
  <si>
    <t>+91 (98942) 27000</t>
  </si>
  <si>
    <t>+91 (422) 2554925</t>
  </si>
  <si>
    <t>+91 (422) 2210922</t>
  </si>
  <si>
    <t>+91 (422) 2212924 (direct)</t>
  </si>
  <si>
    <t>+91 (422) 2210925</t>
  </si>
  <si>
    <t>+91 (98942) 32014</t>
  </si>
  <si>
    <t xml:space="preserve">S. </t>
  </si>
  <si>
    <t>Mahadevan</t>
  </si>
  <si>
    <t>Corporate Affairs</t>
  </si>
  <si>
    <t>mahadevan@indsil.com</t>
  </si>
  <si>
    <t>+91 (422) 4522904</t>
  </si>
  <si>
    <t>+91 (422) 4522925</t>
  </si>
  <si>
    <t>Head (Commercial)</t>
  </si>
  <si>
    <t>venkatraman@indsil.com</t>
  </si>
  <si>
    <t>+91 9655766444</t>
  </si>
  <si>
    <t>ultra low carbon, low carbon and medium carbon SiMn</t>
  </si>
  <si>
    <t>INDSIL Hydropower &amp; Mn</t>
  </si>
  <si>
    <t>India - Kerala</t>
  </si>
  <si>
    <t>plant was established in 1994. Stopped for a month in April 2015, due to the market situation. Maintenance work conducted during the closure, and the plant restarted production in May. The company is engaged in the generation of electricity from its captive hydro electric power plant in Kerala, India</t>
  </si>
  <si>
    <t>village pallapheri, post pallapheri, Palakkad, Kerala, 678007, India</t>
  </si>
  <si>
    <t>Garbham plant (leased from its Mahalakshmi Smelters unit) in the southeastern Indian province of Andhra Pradesh: the plant has been idled for 1 year in 2015-2016. The company has started producing silico-manganese at the plant in Nov. 2016. It will switch from producing silico-manganese to producing ferro-chrome in April or May 2017 (Argus).</t>
  </si>
  <si>
    <t>Inner Mongolia Chayouqianqi Mengfa Ferroalloy Co., Ltd</t>
  </si>
  <si>
    <t>Tianpishan Industrial Zone, Chayouqianqi</t>
  </si>
  <si>
    <t>012200</t>
  </si>
  <si>
    <t>Wulanchabu</t>
  </si>
  <si>
    <t>Guohong</t>
  </si>
  <si>
    <t>guohong@188.com</t>
  </si>
  <si>
    <t>+86 351 4162198</t>
  </si>
  <si>
    <t>+86 18601077999</t>
  </si>
  <si>
    <t>+86 351 4695115</t>
  </si>
  <si>
    <t>Jennifer</t>
  </si>
  <si>
    <t>Bao</t>
  </si>
  <si>
    <t>baoweiran@vip.163.com</t>
  </si>
  <si>
    <t>+86 18611707788</t>
  </si>
  <si>
    <t>Xinghua</t>
  </si>
  <si>
    <t>Administration Director</t>
  </si>
  <si>
    <t>yinxinghua@mffuture.com</t>
  </si>
  <si>
    <t>+86 (0)474 3902 808</t>
  </si>
  <si>
    <t>+86 (0)474 3901080</t>
  </si>
  <si>
    <t>Guangying</t>
  </si>
  <si>
    <t>guangying@mffuture.com</t>
  </si>
  <si>
    <t>+86 15924559932</t>
  </si>
  <si>
    <t>Dan</t>
  </si>
  <si>
    <t>dan.deng@mffuture.com</t>
  </si>
  <si>
    <t>+86 0474 3902808</t>
  </si>
  <si>
    <t>+86 186 0107 7999</t>
  </si>
  <si>
    <t>Chayouqianqi, Wulanchabu City, Inner Mongolia</t>
  </si>
  <si>
    <t>Inner Mongolia Ruihao New Material Technolog Co., Ltd</t>
  </si>
  <si>
    <t>West Park, Fuhua Industrial Park</t>
  </si>
  <si>
    <t>Fengzhen City</t>
  </si>
  <si>
    <t>012100</t>
  </si>
  <si>
    <t>yuanxiaohua1918@sina.com</t>
  </si>
  <si>
    <t>+86(0)474 3583099</t>
  </si>
  <si>
    <t>Inspectorate Griffith India Pvt. Ltd.</t>
  </si>
  <si>
    <t>www.inspectorate.co.in</t>
  </si>
  <si>
    <t>Vasundhara, 3rd Floor</t>
  </si>
  <si>
    <t>2/7, Sarat Bose Road</t>
  </si>
  <si>
    <t>700 020</t>
  </si>
  <si>
    <t>Kokata</t>
  </si>
  <si>
    <t>+91 33 2485 2902/8823-25</t>
  </si>
  <si>
    <t>Aniruddha</t>
  </si>
  <si>
    <t>Dutta</t>
  </si>
  <si>
    <t>Manager (M &amp; M)</t>
  </si>
  <si>
    <t>aniruddha.dutta@inspectorate.co.in</t>
  </si>
  <si>
    <t>+91 33 30516600 ext. 6648</t>
  </si>
  <si>
    <t>+91 98364 53533</t>
  </si>
  <si>
    <t>+91 33 2485 8826/8827</t>
  </si>
  <si>
    <t>Inter Alloys, S.L.</t>
  </si>
  <si>
    <t xml:space="preserve"> www.interalloys.es</t>
  </si>
  <si>
    <t>Portuetxe 47-3</t>
  </si>
  <si>
    <t>20018</t>
  </si>
  <si>
    <t>San Sebastian</t>
  </si>
  <si>
    <t>ESB20496147</t>
  </si>
  <si>
    <t>Pablo</t>
  </si>
  <si>
    <t>Munilla</t>
  </si>
  <si>
    <t>+34 94 3317666</t>
  </si>
  <si>
    <t>+34 609456721</t>
  </si>
  <si>
    <t>+34 94 3315115</t>
  </si>
  <si>
    <t>Elena</t>
  </si>
  <si>
    <t>Lasagabaster</t>
  </si>
  <si>
    <t>interalloys@interalloys.es</t>
  </si>
  <si>
    <t>Maria Jose</t>
  </si>
  <si>
    <t>Campanillas</t>
  </si>
  <si>
    <t>+34 943317666</t>
  </si>
  <si>
    <t>+34 686668387</t>
  </si>
  <si>
    <t>International Channel Shanghai (ICS)</t>
  </si>
  <si>
    <t>Lihuan</t>
  </si>
  <si>
    <t>Business Anchor</t>
  </si>
  <si>
    <t>lihuanwang@vip.163.com</t>
  </si>
  <si>
    <t>International Chromium Development Association</t>
  </si>
  <si>
    <t>Richard</t>
  </si>
  <si>
    <t>+33 (0)1 40 76 06 89</t>
  </si>
  <si>
    <t>International Council on Mining &amp; Metals (ICMM)</t>
  </si>
  <si>
    <t>info@icmm.com</t>
  </si>
  <si>
    <t>www.icmm.com</t>
  </si>
  <si>
    <t>35/38 Portman Square</t>
  </si>
  <si>
    <t>W1H 6LR</t>
  </si>
  <si>
    <t>+44 (0)20 7467 5070</t>
  </si>
  <si>
    <t>788 0326 04</t>
  </si>
  <si>
    <t>Duncan</t>
  </si>
  <si>
    <t>Robertson</t>
  </si>
  <si>
    <t>Director, Administration and Operations</t>
  </si>
  <si>
    <t>duncan.robertson@icmm.com</t>
  </si>
  <si>
    <t>+44 (0) 20 7467 5071</t>
  </si>
  <si>
    <t>Tom</t>
  </si>
  <si>
    <t>Butler</t>
  </si>
  <si>
    <t>tom.butler@icmm.com</t>
  </si>
  <si>
    <t>+44 (0)20 7467 5074</t>
  </si>
  <si>
    <t>+44 (0)7557 973430</t>
  </si>
  <si>
    <t>International Lead and Zinc Study Group</t>
  </si>
  <si>
    <t>Portugal</t>
  </si>
  <si>
    <t>Rua Almirante Barroso, 38 - 6th</t>
  </si>
  <si>
    <t>1000-013</t>
  </si>
  <si>
    <t>Lisboa</t>
  </si>
  <si>
    <t>+351 21 351 38 70</t>
  </si>
  <si>
    <t>Smale</t>
  </si>
  <si>
    <t>don_smale@ilzsg.org</t>
  </si>
  <si>
    <t>+351 21 351 38 73</t>
  </si>
  <si>
    <t>+351 21 352 40 35</t>
  </si>
  <si>
    <t>International Maritime Organization (IMO)</t>
  </si>
  <si>
    <t>www.imo.org</t>
  </si>
  <si>
    <t>4 Albert Embankment</t>
  </si>
  <si>
    <t>SE1 7SR</t>
  </si>
  <si>
    <t>Joseph N.</t>
  </si>
  <si>
    <t>Westwood-Booth</t>
  </si>
  <si>
    <t>Senior Deputy Director Maritime Safety Division</t>
  </si>
  <si>
    <t>jwbooth@imo.org</t>
  </si>
  <si>
    <t>+44 (0)20 7735 7611</t>
  </si>
  <si>
    <t>+44 (0)20 7587 3118</t>
  </si>
  <si>
    <t>+44 (0)20 7587 3210</t>
  </si>
  <si>
    <t>Winbow</t>
  </si>
  <si>
    <t>Assistant Secretary-General Director, Maritime Safety Division</t>
  </si>
  <si>
    <t>awinbow@imo.org</t>
  </si>
  <si>
    <t>+44 (0)20 7587 3215</t>
  </si>
  <si>
    <t>Hiroyuki</t>
  </si>
  <si>
    <t>Yamada</t>
  </si>
  <si>
    <t>Head, Cargoes and GBS Maritime Safety Division</t>
  </si>
  <si>
    <t>hyamada@imo.org</t>
  </si>
  <si>
    <t>+44 (0)20 7463 4229</t>
  </si>
  <si>
    <t>Alfredo</t>
  </si>
  <si>
    <t>Parroquin-Ohlson</t>
  </si>
  <si>
    <t>Technical Officer</t>
  </si>
  <si>
    <t>apohlson@imo.org</t>
  </si>
  <si>
    <t>+44 (0)20 7587 3114</t>
  </si>
  <si>
    <t>+44 20 7871 1580</t>
  </si>
  <si>
    <t>Tim</t>
  </si>
  <si>
    <t>Outteridge</t>
  </si>
  <si>
    <t>toutteridge@imoa.info</t>
  </si>
  <si>
    <t>+44 20 7871 1581</t>
  </si>
  <si>
    <t>+44 20 8994 6067</t>
  </si>
  <si>
    <t>Nicole</t>
  </si>
  <si>
    <t>Kinsman</t>
  </si>
  <si>
    <t>Technical Director</t>
  </si>
  <si>
    <t>nkinsman@imoa.info</t>
  </si>
  <si>
    <t>+41 44 910 9786</t>
  </si>
  <si>
    <t>+41 44 910 9787</t>
  </si>
  <si>
    <t>International Stainless Steel Forum (ISSF)</t>
  </si>
  <si>
    <t>www.worldstainless.org</t>
  </si>
  <si>
    <t>Rue Colonel Bourg 120</t>
  </si>
  <si>
    <t>B-1140</t>
  </si>
  <si>
    <t>+32 2 702 89 16</t>
  </si>
  <si>
    <t>Kaumanns</t>
  </si>
  <si>
    <t>Director, Economics and Statistics, &amp; Long Products</t>
  </si>
  <si>
    <t>kaumanns@issf.org</t>
  </si>
  <si>
    <t>+32 2 702 89 10</t>
  </si>
  <si>
    <t>+49 160 9916 6296</t>
  </si>
  <si>
    <t>+32 2 702 89 12</t>
  </si>
  <si>
    <t>Pascal</t>
  </si>
  <si>
    <t>Payet-Gaspard</t>
  </si>
  <si>
    <t>payetgaspard@issf.org</t>
  </si>
  <si>
    <t>+33 6 07 61 63 13</t>
  </si>
  <si>
    <t>John</t>
  </si>
  <si>
    <t>Rowe</t>
  </si>
  <si>
    <t>john.rowe@issf.org</t>
  </si>
  <si>
    <t>+32 471 28 38 09</t>
  </si>
  <si>
    <t>Bernard</t>
  </si>
  <si>
    <t>Héritier</t>
  </si>
  <si>
    <t>Market Development Manager, Long Products</t>
  </si>
  <si>
    <t>heritier@issf.org</t>
  </si>
  <si>
    <t>+32 2 702 89 08</t>
  </si>
  <si>
    <t>+33 6 14 08 37 57</t>
  </si>
  <si>
    <t>Takehito</t>
  </si>
  <si>
    <t>Nazuka</t>
  </si>
  <si>
    <t>Health and Environment Manager</t>
  </si>
  <si>
    <t>nazuka@issf.org</t>
  </si>
  <si>
    <t>+32 2 702 81 80</t>
  </si>
  <si>
    <t>Toshiaki</t>
  </si>
  <si>
    <t>Miyamoto</t>
  </si>
  <si>
    <t>Market Development and Sustainability Manager</t>
  </si>
  <si>
    <t>miyamoto@issf.org</t>
  </si>
  <si>
    <t>+32 2 702 89 38</t>
  </si>
  <si>
    <t>Claes</t>
  </si>
  <si>
    <t>Administration and Communications Manager</t>
  </si>
  <si>
    <t>claes@issf.org</t>
  </si>
  <si>
    <t>+32 2 702 89 15</t>
  </si>
  <si>
    <t>International Zinc Association</t>
  </si>
  <si>
    <t>Room 636, Jing An Iv De Building</t>
  </si>
  <si>
    <t>No. 1189 West Wu Ding Road, Jing An District</t>
  </si>
  <si>
    <t>200042</t>
  </si>
  <si>
    <t>+86 21 3223 1689</t>
  </si>
  <si>
    <t>Annette</t>
  </si>
  <si>
    <t>Shanghai Representative Office</t>
  </si>
  <si>
    <t>annettehuang@vip.163.com</t>
  </si>
  <si>
    <t>+86 21 3223 1685</t>
  </si>
  <si>
    <t>www.zinc.org</t>
  </si>
  <si>
    <t>1822 E NC Highway 54</t>
  </si>
  <si>
    <t>Suite 120</t>
  </si>
  <si>
    <t>NC 27713</t>
  </si>
  <si>
    <t>Durham</t>
  </si>
  <si>
    <t>+1 919 287 1875</t>
  </si>
  <si>
    <t>Green</t>
  </si>
  <si>
    <t>Director – Environment, Health &amp; Sustainability</t>
  </si>
  <si>
    <t>agreen@zinc.org</t>
  </si>
  <si>
    <t>+1 919 361 1957</t>
  </si>
  <si>
    <t>IPM Italiana Prodotti Minerali</t>
  </si>
  <si>
    <t>IPM Commodities Pvt. Ltd.</t>
  </si>
  <si>
    <t>"Macmet House" 3rd Floor</t>
  </si>
  <si>
    <t>10B, O.C. Ganguly Sarani</t>
  </si>
  <si>
    <t>+91 33 2285 0460</t>
  </si>
  <si>
    <t>Prabal</t>
  </si>
  <si>
    <t>Sengupta</t>
  </si>
  <si>
    <t>p.sengupta@ipromin.it</t>
  </si>
  <si>
    <t>+91 98300 46757</t>
  </si>
  <si>
    <t>+91 9830046757</t>
  </si>
  <si>
    <t>+91 3322850460</t>
  </si>
  <si>
    <t>Pradip</t>
  </si>
  <si>
    <t>Chatterjee</t>
  </si>
  <si>
    <t>p.chatterjee@impromin.it</t>
  </si>
  <si>
    <t>p.chatterjee@minmet.mc</t>
  </si>
  <si>
    <t>+91 33 2282 0303</t>
  </si>
  <si>
    <t>+91 98300 46714</t>
  </si>
  <si>
    <t>Piazza S. Maria in Via Lata, 11-1</t>
  </si>
  <si>
    <t>+39 010 564654</t>
  </si>
  <si>
    <t>IT00305240103</t>
  </si>
  <si>
    <t xml:space="preserve">Riccardo </t>
  </si>
  <si>
    <t>Banchieri</t>
  </si>
  <si>
    <t>General Manager Deputy Chairman</t>
  </si>
  <si>
    <t>r.banchieri@ipromin.it</t>
  </si>
  <si>
    <t>ipm@ipromin.it</t>
  </si>
  <si>
    <t>39 010 564654</t>
  </si>
  <si>
    <t>39 010 581347</t>
  </si>
  <si>
    <t>Cassine</t>
  </si>
  <si>
    <t>Financial Manager</t>
  </si>
  <si>
    <t>m.cassine@ipromin.it</t>
  </si>
  <si>
    <t>+39 010 581347</t>
  </si>
  <si>
    <t>China - Shaanxi</t>
  </si>
  <si>
    <t>chem2@top-pharmchem.com</t>
  </si>
  <si>
    <t>www.iskychem.com</t>
  </si>
  <si>
    <t>Frank</t>
  </si>
  <si>
    <t>International Sourcing Manager</t>
  </si>
  <si>
    <t>fzhou@iskychem.com</t>
  </si>
  <si>
    <t>0086-731-84411500 ext.872</t>
  </si>
  <si>
    <t>0086-18684547082</t>
  </si>
  <si>
    <t>0086-731-84411519 ext 0</t>
  </si>
  <si>
    <t>Tracy</t>
  </si>
  <si>
    <t>tliu@iskychem.com</t>
  </si>
  <si>
    <t>production of HC ferromanganese and silicomanganese</t>
  </si>
  <si>
    <t>Via Gramsci, 184</t>
  </si>
  <si>
    <t>Bagnolo - Mella</t>
  </si>
  <si>
    <t>25021</t>
  </si>
  <si>
    <t>Brescia</t>
  </si>
  <si>
    <t>IT00550360986</t>
  </si>
  <si>
    <t>Flavio</t>
  </si>
  <si>
    <t>Guerini</t>
  </si>
  <si>
    <t>flavioguerini@italghisa.com</t>
  </si>
  <si>
    <t>info@italghisa.com</t>
  </si>
  <si>
    <t>+39 030 6820978</t>
  </si>
  <si>
    <t>335 1307353</t>
  </si>
  <si>
    <t>+39 030 6820818</t>
  </si>
  <si>
    <t>Maringa</t>
  </si>
  <si>
    <t>Itapeva</t>
  </si>
  <si>
    <t>http://www.grupomaringa.com.br/ferroliga.asp</t>
  </si>
  <si>
    <t>Maringa Ferro Ligas SA</t>
  </si>
  <si>
    <t>http://www.grupomaringa.com.br/</t>
  </si>
  <si>
    <t>Rua Joaquim Floriano, 466/601</t>
  </si>
  <si>
    <t>04534-002</t>
  </si>
  <si>
    <t>Luis</t>
  </si>
  <si>
    <t>Pessoa</t>
  </si>
  <si>
    <t>Commercial Director &amp; Supply Chain</t>
  </si>
  <si>
    <t>luis.pessoa@grupomaringa.com.br</t>
  </si>
  <si>
    <t>+55 11 2114 0213</t>
  </si>
  <si>
    <t>+55 11 95029 3707</t>
  </si>
  <si>
    <t>Fernando</t>
  </si>
  <si>
    <t>Marcolin</t>
  </si>
  <si>
    <t>Sales &amp; Logistics Manager</t>
  </si>
  <si>
    <t>fernandomarcolin@grupomaringa.br</t>
  </si>
  <si>
    <t>+ 55(11) 2114-0203</t>
  </si>
  <si>
    <t>+ 55 (11) 96840-2678</t>
  </si>
  <si>
    <t>Rodrigo</t>
  </si>
  <si>
    <t>Junqueira dos Santos</t>
  </si>
  <si>
    <t>Operations Director</t>
  </si>
  <si>
    <t>rodrigojunqueira@grupomaringa.com.br</t>
  </si>
  <si>
    <t>+55 11 2114 0200</t>
  </si>
  <si>
    <t>+55 15 99663 4342</t>
  </si>
  <si>
    <t>Lambiase</t>
  </si>
  <si>
    <t>CFO</t>
  </si>
  <si>
    <t>eduardolambiase@grupomaringa.com.br</t>
  </si>
  <si>
    <t>J.B. Ferro Alloys</t>
  </si>
  <si>
    <t>The company has plant located in the District of Keonjhar</t>
  </si>
  <si>
    <t>Station Road, Barbill, Keonjhargarh HO, Barbil - 758035</t>
  </si>
  <si>
    <t>Saroj Kumar</t>
  </si>
  <si>
    <t>Jena</t>
  </si>
  <si>
    <t>jb.ferroalloys@gmail.com</t>
  </si>
  <si>
    <t>Jai Balaji Group</t>
  </si>
  <si>
    <t>The company has 5 units 4 of them are located in West Bengal, in 2017 its ferroalloy production was 18700.</t>
  </si>
  <si>
    <t>Burdwan, West Bengal</t>
  </si>
  <si>
    <t>Pawan</t>
  </si>
  <si>
    <t>Kumar Shah</t>
  </si>
  <si>
    <t>pawan@jaibalajigroup.com</t>
  </si>
  <si>
    <t>Jain Carbides &amp; Chemical Unit 2</t>
  </si>
  <si>
    <t>Japan Ferroalloy Association</t>
  </si>
  <si>
    <t>Tekko Kaikan, 3-2-10 Kabaya-cho</t>
  </si>
  <si>
    <t>Nihonbashi, Chuo-ku</t>
  </si>
  <si>
    <t>103-0025</t>
  </si>
  <si>
    <t>+81 3 5645 7181</t>
  </si>
  <si>
    <t>Abe</t>
  </si>
  <si>
    <t>abe-toshiaki.jfa@aroma.ocn.ne.jp</t>
  </si>
  <si>
    <t>+81 3 5645 7185</t>
  </si>
  <si>
    <t>Hideyuki</t>
  </si>
  <si>
    <t>Mima</t>
  </si>
  <si>
    <t>General Manager, Investigation Dept.</t>
  </si>
  <si>
    <t>jafstaff@sage.ocn.ne.jp</t>
  </si>
  <si>
    <t>+81 90 5814 9645</t>
  </si>
  <si>
    <t>Jasindo Utama</t>
  </si>
  <si>
    <t>now produces special steel</t>
  </si>
  <si>
    <t xml:space="preserve">Jasindo Utama </t>
  </si>
  <si>
    <t>Construction of new plant to produce SiMn and FeMn with an estimated capacity of 36,000 tpy at the first phase, 72,000 tpy at the second one (two years later), 288,000 tpy at the third one (two years later)</t>
  </si>
  <si>
    <t>Jayalakshmi Ferro</t>
  </si>
  <si>
    <t xml:space="preserve">2018 Indian private sector producer plans to increase its production capacity in Vizianagaram, Andhra Pradesh state with the incorporation of five new furnaces which would produce around 99,000 tons/year of ferro-manganese, ferro-chrome and silico-manganese. That would increase its total capacity up to 130,320 tons/year. The company has prepared the pre-feasibility report on the expansion plan and has applied to India's environment ministry for permission to prepare an environmental impact assessment report. Jayalakshmi Ferro expects to complete the expansion project within five years after receiving approval. </t>
  </si>
  <si>
    <t>Plant located in Vizianagaram in Andra Pradesh</t>
  </si>
  <si>
    <t>Pedabantupalli, Gurla Mandal, District: Vizianagaram, Andhra Pradesh</t>
  </si>
  <si>
    <t>Pedabantupalli, Gurla Mandal, District: Vizianagaram, Andhra
Pradesh</t>
  </si>
  <si>
    <t>Jayesh Group</t>
  </si>
  <si>
    <t>Jayesh Industries</t>
  </si>
  <si>
    <t>The company has a plant located in Navi Mumbai</t>
  </si>
  <si>
    <t>605-9, Krushal Commercial Complex, Above Shoppers Stop, G.M. Road, Amar Mahal, Chembur (W), Mumbai - 400 089. India</t>
  </si>
  <si>
    <t>Jayesh D.</t>
  </si>
  <si>
    <t>info@jayeshgroup.com</t>
  </si>
  <si>
    <t>Jeypore Sugar Company</t>
  </si>
  <si>
    <t>The company has plant located in the District of Rayagada</t>
  </si>
  <si>
    <t>http://jeyporesugars.com/about_us.htm</t>
  </si>
  <si>
    <t>Road, Sastri Nagar, Rayagada, Odisha 765002, India</t>
  </si>
  <si>
    <t>Rajeswari Rama</t>
  </si>
  <si>
    <t>Krishnan</t>
  </si>
  <si>
    <t>vvsadmin@jeyporesugars.com</t>
  </si>
  <si>
    <t>JfE MIR</t>
  </si>
  <si>
    <t>The GfE-MIR Group is specialized in the manufacture and in the marketing of alloys and associated products for the steel, foundry and light metals industries</t>
  </si>
  <si>
    <t>http://gfe-mir.com/en/produkte/</t>
  </si>
  <si>
    <t>2 Atomic St, Vulcania, Brakpan, 1554, South Africa</t>
  </si>
  <si>
    <t>info@gfe-mir.co.za</t>
  </si>
  <si>
    <t>JFE Shoji Trade Corporation</t>
  </si>
  <si>
    <t>https://www.jfe-shoji.co.jp/en/</t>
  </si>
  <si>
    <t>30 Raffles Place</t>
  </si>
  <si>
    <t>#09-01 Chavron House</t>
  </si>
  <si>
    <t>048622</t>
  </si>
  <si>
    <t>Michiaki</t>
  </si>
  <si>
    <t>Nishimura</t>
  </si>
  <si>
    <t>Dy General Manager</t>
  </si>
  <si>
    <t>nishimura@jfe-shoji.com.sg</t>
  </si>
  <si>
    <t>+65-96250239</t>
  </si>
  <si>
    <t>Otemachi Financial City North Tower</t>
  </si>
  <si>
    <t>9-5, Otemachi 1-Chome, Chiyoda-ku</t>
  </si>
  <si>
    <t>100-8070</t>
  </si>
  <si>
    <t>+81 3 5203 5176</t>
  </si>
  <si>
    <t>Naoki</t>
  </si>
  <si>
    <t>Nozawa</t>
  </si>
  <si>
    <t>naoki.nozawa@jfe-shoji.co.jp</t>
  </si>
  <si>
    <t>+81 80 2266 2531</t>
  </si>
  <si>
    <t>+81 3 5203 5335</t>
  </si>
  <si>
    <t>Ki</t>
  </si>
  <si>
    <t>Staff Manager, Metallic Materials Sec. No. 1</t>
  </si>
  <si>
    <t>ki.cho@jfe-shoji.co.jp</t>
  </si>
  <si>
    <t>+81-80-4125-7742</t>
  </si>
  <si>
    <t>Qi</t>
  </si>
  <si>
    <t>Manager, Metallic Materials Sec. No. 1</t>
  </si>
  <si>
    <t>+81 90 2428 8881</t>
  </si>
  <si>
    <t>Tomohiro</t>
  </si>
  <si>
    <t>Sales &amp; Material Purchase Dept.</t>
  </si>
  <si>
    <t>tomohiro-inoue@mizukin.co.jp</t>
  </si>
  <si>
    <t>+81 86 444 4248</t>
  </si>
  <si>
    <t>+81 86 448 0634</t>
  </si>
  <si>
    <t>Yoshiro</t>
  </si>
  <si>
    <t>Nakahama</t>
  </si>
  <si>
    <t>Manager Metallic Materials Sec. No. 1</t>
  </si>
  <si>
    <t>yoshiro.nakahama@jfe-shoji.co.jp</t>
  </si>
  <si>
    <t>+81 80 1034 0877</t>
  </si>
  <si>
    <t>Hiroyasu</t>
  </si>
  <si>
    <t>Ichikawa</t>
  </si>
  <si>
    <t>Staff Manager</t>
  </si>
  <si>
    <t>hiroyasu.ichikawa@jfe-shoji.co.jp</t>
  </si>
  <si>
    <t>+81 90 7701 6024</t>
  </si>
  <si>
    <t>SAIL (Steel Authority of India)</t>
  </si>
  <si>
    <t>Jhillingburu 1</t>
  </si>
  <si>
    <t>2017 06: Indian state-controlled steelmaker Sail is seeking environment ministry approval to resume manganese ore mining at its Jhillingburu 1 mine in Jharkhand state. Mining operations at the site, which covers more than 211 hectares (2.1km²), were halted in 2012 because it required approval from the forest ministry. Sail received clearance for the Jhillingburu 1 and Jhillingburu 2 mines from the forest ministry in March 2013. The company has submitted the environmental impact study report to the environment ministry for approval. Sail can resume mining operations at Jhillingburu 1 once it receives this clearance. The mine has total reserves of about 1.19mn t of manganese ore at a grade of 10-15pc. The company plans to produce 61,000 t/yr of manganese ore. The mining lease for Jhillingburu 1 ends on 13 September 2020. Sail plans to reopen the mine within six months of receiving all approval.</t>
  </si>
  <si>
    <t>Shri P.K.</t>
  </si>
  <si>
    <t>Singh</t>
  </si>
  <si>
    <t>SAIL Chairman</t>
  </si>
  <si>
    <t>chairman.sail@sailex.com</t>
  </si>
  <si>
    <t>Jhillingburu 2</t>
  </si>
  <si>
    <t>2017 06: The company has also applied to the environment ministry to start manganese ore mining at Jhillingburu 2. Sail plans to start producing 21,000 t/yr of manganese ore at the mine. Jhillingburu 2, which covers 30.4 hectares and has total reserves of 730,000t of manganese ore at a grade of 10-15pc, has been closed since 1971. The mining lease for Jhillingburu 2 ends on 31 March 2020. Sail plans to reopen the mine within six months of receiving all approval.</t>
  </si>
  <si>
    <t xml:space="preserve">Jiacheng Mn </t>
  </si>
  <si>
    <t>Zhongning County, Zhongwei City, Ningxia</t>
  </si>
  <si>
    <t>Jianchang Hongji</t>
  </si>
  <si>
    <t>Jianchang County, Chaoyang City, Liaoning</t>
  </si>
  <si>
    <t>Jiangnan Manganese</t>
  </si>
  <si>
    <t>Yanshan county, Wenshan, Yunnan</t>
  </si>
  <si>
    <t>517853852@qq.com</t>
  </si>
  <si>
    <t xml:space="preserve">Jianqiang Manganese </t>
  </si>
  <si>
    <t>Jiaocheng Yiwang Ferroalloy Company</t>
  </si>
  <si>
    <t>http://www.yiwang.com.cn/lyb.aspx</t>
  </si>
  <si>
    <t>Building No. 8, West Block</t>
  </si>
  <si>
    <t>Yangjiabu Village, Changfeng St.</t>
  </si>
  <si>
    <t>030006</t>
  </si>
  <si>
    <t>Taiyuan, Shanxi</t>
  </si>
  <si>
    <t>+86 (351) 5608088</t>
  </si>
  <si>
    <t>Guo</t>
  </si>
  <si>
    <t>Jun</t>
  </si>
  <si>
    <t>General Manager - Professorate Senior Engineer</t>
  </si>
  <si>
    <t>356893258@qq.com</t>
  </si>
  <si>
    <t>+86 1894 3227057</t>
  </si>
  <si>
    <t>service@yiwang.com.cn</t>
  </si>
  <si>
    <t>ultra low carbon ferromanganese</t>
  </si>
  <si>
    <t>medium carbon ferromanganese</t>
  </si>
  <si>
    <t>ultra low carbon SiMn</t>
  </si>
  <si>
    <t>Jiashen</t>
  </si>
  <si>
    <t>Zhongwei City, Ningxia</t>
  </si>
  <si>
    <t>Longchi Town, Xiushan County, Chongqing</t>
  </si>
  <si>
    <t>Jiayuguan Jujin</t>
  </si>
  <si>
    <t>Jiayuguan City, Gansu</t>
  </si>
  <si>
    <t>Jilin Ferroalloy Inner Mongolia</t>
  </si>
  <si>
    <t>Jilin ferroalloy plant announced to move their plant in Jilin to Inner Mongolia</t>
  </si>
  <si>
    <t>Jindal Steel &amp; Power</t>
  </si>
  <si>
    <t>Kharsia Road, Raigarh, Chhattisgarh 496001, India</t>
  </si>
  <si>
    <t xml:space="preserve">Rajeev </t>
  </si>
  <si>
    <t xml:space="preserve">Rajvanshi </t>
  </si>
  <si>
    <t>rajvanshi@jindalsteel.com</t>
  </si>
  <si>
    <t>India’s first stainless steel manufacturing unit. http://www.jindalstainless.com/jindal-stainless-hisar-ltd.php</t>
  </si>
  <si>
    <t>Jindal Steel &amp; Power Limited</t>
  </si>
  <si>
    <t>www.jindalsteelpower.com</t>
  </si>
  <si>
    <t>16 Kharsia Road</t>
  </si>
  <si>
    <t>Raigarh</t>
  </si>
  <si>
    <t>496001</t>
  </si>
  <si>
    <t>+91 7762 227001-10</t>
  </si>
  <si>
    <t>B.A.</t>
  </si>
  <si>
    <t>Raju</t>
  </si>
  <si>
    <t>General Manager (SAF)</t>
  </si>
  <si>
    <t>baraju@jspl.com</t>
  </si>
  <si>
    <t>+91 7762 227001-10 (2981)</t>
  </si>
  <si>
    <t>+91 98274 77144</t>
  </si>
  <si>
    <t>+91 7762 227021</t>
  </si>
  <si>
    <t>Jindal Steel and Power</t>
  </si>
  <si>
    <t>Jingxi County Yizhou Manganese</t>
  </si>
  <si>
    <t>No. 165, Xinxing Rd Industrial Park, Jingxi County, Baise City, Guangxi</t>
  </si>
  <si>
    <t>Jingxi Daxinan Manganese</t>
  </si>
  <si>
    <t>Hurun Industrial, Hurun Town, Jingxi City, Guangxi</t>
  </si>
  <si>
    <t>Baikuang Group</t>
  </si>
  <si>
    <t>Jingxi Manganese</t>
  </si>
  <si>
    <t>Jingxi County, Baise City, Guangxi</t>
  </si>
  <si>
    <t>2018 : Jingxi plans to expand further to 90,000 t/yr EMM capacity</t>
  </si>
  <si>
    <t>Xinxing Street, Hurun Town, Jingxi County, Guangxi</t>
  </si>
  <si>
    <t>Higher production costs and falling metal prices have forced some Chinese manganese producers, such as Guangxi Xinyuan Manganese, to halt production (Dec 2017). The company has idled its 1,200 t/month production line. Electricity prices, which account for 30pc of production costs, are as high as Yn0.6/kWh in Guangxi province during the dry season in the hydropower-dominated region. Prices for other feedstock materials, such as sulphuric acid, have increased sharply in recent months because of closures during environmental inspections. And consumer demand from the stainless steel industry has been low because of production cuts during the winter heating season.</t>
  </si>
  <si>
    <t>Xinxing Street Industiral Park, Hurun Town, Jingxi County, Guangxi</t>
  </si>
  <si>
    <t>Jinjin</t>
  </si>
  <si>
    <t>Jinlai Trading Guangxi Co., Ltd</t>
  </si>
  <si>
    <t>#2112, A Buiding, New Hongyuan Ecological City</t>
  </si>
  <si>
    <t>No. 241, Beihai Dadao Avenue</t>
  </si>
  <si>
    <t>536000</t>
  </si>
  <si>
    <t>Spirio</t>
  </si>
  <si>
    <t>Mo</t>
  </si>
  <si>
    <t>1051148885@qq.com</t>
  </si>
  <si>
    <t>+86 0779 3909886</t>
  </si>
  <si>
    <t>+86 13517676883</t>
  </si>
  <si>
    <t>Jinlanshan Metallurgical</t>
  </si>
  <si>
    <t>Aug 2016: The company produces 2,500 t/month of silico-manganese, most of which is sold to traders because of cash-flow benefits, with the cash return from steelmakers usually delayed by acceptance bill payment.</t>
  </si>
  <si>
    <t>Jinmeng</t>
  </si>
  <si>
    <t>Hechi City, Guangxi</t>
  </si>
  <si>
    <t>gxjmmy@163.com</t>
  </si>
  <si>
    <t>Jinxu</t>
  </si>
  <si>
    <t>Chaoyang County, Chaoyang City, Liaoning</t>
  </si>
  <si>
    <t>Jinxu Metallurgical and Chemical Co. Ltd</t>
  </si>
  <si>
    <t>www.hnjxjt.cn</t>
  </si>
  <si>
    <t>Baisha Town, Luxi County</t>
  </si>
  <si>
    <t>416100</t>
  </si>
  <si>
    <t>Jishou</t>
  </si>
  <si>
    <t>+ 86 743-4222802</t>
  </si>
  <si>
    <t>Fang</t>
  </si>
  <si>
    <t>office@hnjxjt.cn</t>
  </si>
  <si>
    <t>Liwen</t>
  </si>
  <si>
    <t>Jiugang Hongdian</t>
  </si>
  <si>
    <t>hdthjgs@jiugang.com</t>
  </si>
  <si>
    <t>Jixin Alloys</t>
  </si>
  <si>
    <t>removed small furances and build new large furnaces</t>
  </si>
  <si>
    <t>Sarena</t>
  </si>
  <si>
    <t>b2bservice@cccme.org.cn</t>
  </si>
  <si>
    <t>Jiyuan Ferroallloy</t>
  </si>
  <si>
    <t>jiyuanban@163.com</t>
  </si>
  <si>
    <t>JMD Ltd.</t>
  </si>
  <si>
    <t>Rakesh</t>
  </si>
  <si>
    <t>jmd.rkagarwal@gmail.com</t>
  </si>
  <si>
    <t xml:space="preserve">  +91-9831014344</t>
  </si>
  <si>
    <t>Joda</t>
  </si>
  <si>
    <t>Manganese sinter. Nov 2015: received approval from the Ministry of Environment Forest and Climate Change to increase its production capacity of ferro-manganese to 60,000 t/yr from 50,400 t/yr, and add 60,000 t/yr of silico-manganese production capacity and a 50,000 t/yr manganese sinter plant in Joda, Odisha</t>
  </si>
  <si>
    <t>Lal</t>
  </si>
  <si>
    <t>alal@tatasteel.com</t>
  </si>
  <si>
    <t>M.C</t>
  </si>
  <si>
    <t>mc.thomas@tatasteel.com</t>
  </si>
  <si>
    <t>Nov 2015: received approval from the Ministry of Environment Forest and Climate Change to increase its production capacity of ferro-manganese to 60,000 t/yr from 50,400 t/yr, and add 60,000 t/yr of silico-manganese production capacity and a 50,000 t/yr manganese sinter plant in Joda, Odisha.</t>
  </si>
  <si>
    <t>Nov 2015: received approval from the Ministry of Environment Forest and Climate Change to increase its production capacity of ferro-manganese to 60,000 t/yr from 50,400 t/yr, and add 60,000 t/yr of silico-manganese production capacity and a 50,000 t/yr manganese sinter plant in Joda, Odisha</t>
  </si>
  <si>
    <t>Joda East, Joda, Odisha 758034, India</t>
  </si>
  <si>
    <t>JP Landman &amp; Associates CC</t>
  </si>
  <si>
    <t>P.O. Box 127</t>
  </si>
  <si>
    <t>Auckland Park</t>
  </si>
  <si>
    <t>2006</t>
  </si>
  <si>
    <t>JP</t>
  </si>
  <si>
    <t>Landman</t>
  </si>
  <si>
    <t>jpland@iafrica.com</t>
  </si>
  <si>
    <t>+27 (11) 482 1275</t>
  </si>
  <si>
    <t>+27 83 250 0471</t>
  </si>
  <si>
    <t>+27 11 482 5215</t>
  </si>
  <si>
    <t>JSC "Zaporozhye Ferroalloys Plant"</t>
  </si>
  <si>
    <t>Dnipo</t>
  </si>
  <si>
    <t>Vadym</t>
  </si>
  <si>
    <t>Lytviak</t>
  </si>
  <si>
    <t>Deputy of smeltingshop chief</t>
  </si>
  <si>
    <t>secret9@ferro.zp.ua</t>
  </si>
  <si>
    <t>+380972068915</t>
  </si>
  <si>
    <t>JSL Limited</t>
  </si>
  <si>
    <t>formerly know as Jindal Stainless</t>
  </si>
  <si>
    <t>Jindal Centre</t>
  </si>
  <si>
    <t xml:space="preserve">12 Bhikaiji Cama Place </t>
  </si>
  <si>
    <t>110066</t>
  </si>
  <si>
    <t>+91 (11) 26188360-80</t>
  </si>
  <si>
    <t>Nirmal C.</t>
  </si>
  <si>
    <t>Mathur</t>
  </si>
  <si>
    <t>President, ISSDA and Advisor, Jindal Stainless</t>
  </si>
  <si>
    <t>ncm@jindalsteel.com</t>
  </si>
  <si>
    <t>+91 (11) 41462101 (direct)</t>
  </si>
  <si>
    <t>+91 (11) 26188345</t>
  </si>
  <si>
    <t>+91 98 100 26992</t>
  </si>
  <si>
    <t>+91 (11) 41659169</t>
  </si>
  <si>
    <t>R.</t>
  </si>
  <si>
    <t>Ganesh</t>
  </si>
  <si>
    <t>Director- Sourcing</t>
  </si>
  <si>
    <t>r.ganesh@jindalsteel.com</t>
  </si>
  <si>
    <t>91 11 2618 8340-50 board</t>
  </si>
  <si>
    <t>91 11 4146 2121 direct</t>
  </si>
  <si>
    <t>91 11 4165 9169</t>
  </si>
  <si>
    <t>91 99 587 93000</t>
  </si>
  <si>
    <t>Hitesh</t>
  </si>
  <si>
    <t>hitesh@jindalsteel.com</t>
  </si>
  <si>
    <t>91 1141467759</t>
  </si>
  <si>
    <t>91 9958008934</t>
  </si>
  <si>
    <t>Junyan</t>
  </si>
  <si>
    <t>Xinzhou City, Shanxi</t>
  </si>
  <si>
    <t>Jupiter Mines Limited</t>
  </si>
  <si>
    <t>www.jupitermines.com</t>
  </si>
  <si>
    <t>GPO Box Z5117</t>
  </si>
  <si>
    <t>WA 6000</t>
  </si>
  <si>
    <t>+61 08 93465500</t>
  </si>
  <si>
    <t>Kahandbandh</t>
  </si>
  <si>
    <t>The company has an an expansion project of Tata's Kahandbandh iron and manganese mines; the project construction started in 2017, 2018 the project has legal problems about the water resources</t>
  </si>
  <si>
    <t>Kaili Minyuan</t>
  </si>
  <si>
    <t>Kaili City, Qiandongnan, Guizhou</t>
  </si>
  <si>
    <t>79519598@qq.com</t>
  </si>
  <si>
    <t>Kakogawa</t>
  </si>
  <si>
    <t>http://www.kobelco.co.jp/english/</t>
  </si>
  <si>
    <t>1 Kanazawacho, Kakogawa, Hyogo, 675-0137, Japan</t>
  </si>
  <si>
    <t>Mitsugu</t>
  </si>
  <si>
    <t>Yamaguchi</t>
  </si>
  <si>
    <t>Kalagadi Manganese Pty Ltd</t>
  </si>
  <si>
    <t>328 Rivonia Boulevard</t>
  </si>
  <si>
    <t>Rivonia</t>
  </si>
  <si>
    <t>2128</t>
  </si>
  <si>
    <t>Kalagadi Resources</t>
  </si>
  <si>
    <t>Kalahari Trading AG</t>
  </si>
  <si>
    <t>Sarah</t>
  </si>
  <si>
    <t>sarah.mueller@kalaharitrading.ch</t>
  </si>
  <si>
    <t>+41 41 726 19 90</t>
  </si>
  <si>
    <t>+41 41 726 19 91</t>
  </si>
  <si>
    <t>United Manganese of Kalahari (Pty) Ltd (UMK)</t>
  </si>
  <si>
    <t>CHE-344.301.537 MWST</t>
  </si>
  <si>
    <t>Müller</t>
  </si>
  <si>
    <t>Kalon Resources International Pte. Ltd.</t>
  </si>
  <si>
    <t>Former Noble - changed name in 2018</t>
  </si>
  <si>
    <t>60 Anson Road</t>
  </si>
  <si>
    <t>#19-01 Mapletree Anson</t>
  </si>
  <si>
    <t>079914</t>
  </si>
  <si>
    <t>Gazzard</t>
  </si>
  <si>
    <t>TimGazzard@kalonresources.com</t>
  </si>
  <si>
    <t>Tanny</t>
  </si>
  <si>
    <t>Wee</t>
  </si>
  <si>
    <t>tannywee@kalonresources.com</t>
  </si>
  <si>
    <t>yangzhou@thisisnoble.com</t>
  </si>
  <si>
    <t>Joseph</t>
  </si>
  <si>
    <t>Judy</t>
  </si>
  <si>
    <t>Senior Marketing Manager, Special Ores</t>
  </si>
  <si>
    <t>judyzhou@kalonresources.com</t>
  </si>
  <si>
    <t>+86 21 38573319</t>
  </si>
  <si>
    <t>+86 21 68878806</t>
  </si>
  <si>
    <t>+86 1 3817986137</t>
  </si>
  <si>
    <t>Kalyaneshwari</t>
  </si>
  <si>
    <t>Nov 2016: Significant feedstock price increases over the past few months have made operations unsustainable, the firm said. Imported manganese ore and coke prices rose by 200% and 80%, respectively, in July-October, whereas Maithan's sale price for silico-manganese increased by just 30%. Further production cuts at Kalyaneshwari are likely.</t>
  </si>
  <si>
    <t>E.P.I.P., Byrnihat, Dist. Ri-Bhoi-793 101 (Meghalaya)</t>
  </si>
  <si>
    <t xml:space="preserve">Agarwalla </t>
  </si>
  <si>
    <t xml:space="preserve">Kalyaneshwari </t>
  </si>
  <si>
    <t>Kam Wah Minerals Trading Limited</t>
  </si>
  <si>
    <t>www.kamwah.com</t>
  </si>
  <si>
    <t>Rm 703-704, 7/F Emperor Group Centre</t>
  </si>
  <si>
    <t>+852 (2838) 3609</t>
  </si>
  <si>
    <t>Yeung Fun</t>
  </si>
  <si>
    <t>Bun</t>
  </si>
  <si>
    <t>kamwahhk@netvigator.com</t>
  </si>
  <si>
    <t>yeungfb@kamwah.com</t>
  </si>
  <si>
    <t>+852 (2893) 7638</t>
  </si>
  <si>
    <t>Eric</t>
  </si>
  <si>
    <t>Yeung</t>
  </si>
  <si>
    <t>ericyeung@kamwah.com</t>
  </si>
  <si>
    <t>+852 2838 3609</t>
  </si>
  <si>
    <t>+852 2893 7638</t>
  </si>
  <si>
    <t>+852 9286 9994</t>
  </si>
  <si>
    <t>Kampumba</t>
  </si>
  <si>
    <t>April 2017: as part of its strategy to supply electrolytic manganese flake to the lithium-ion battery market, Giyani recently signed a letter of intent to acquire a 70% interest in two past producing manganese mines in Zambia. The Zambian prospects include the Kampumba mine where 313,000t of 50% manganese was mined between 1955 and 1968.</t>
  </si>
  <si>
    <t>Kneipe</t>
  </si>
  <si>
    <t>Setlhare</t>
  </si>
  <si>
    <t>Country Manager</t>
  </si>
  <si>
    <t>Kandri</t>
  </si>
  <si>
    <t>in Maharashtra. In February 2015, MOIL's Board approved approved the deepening of Vertical Shaft and allied works at a cost of Rs. 14.82 crore at MOIL’s Kandri Mine. The project is expected to be completed in 3 years from the date of award of work and the production will start from 4th year to gradually increase from 63,000 MT per annum to 100,000 MT per annum. The Kandri mine is located on 83 hectares potentially containing up to 5.5mn t of ore, including reserves of 1.69mn t. Moil plans to reach 100,000 t/yr within five years.</t>
  </si>
  <si>
    <t>Karthik Group</t>
  </si>
  <si>
    <t>Karthik Alloys</t>
  </si>
  <si>
    <t>India - Goa</t>
  </si>
  <si>
    <t>http://www.karthikgroup.com/karthik%20alloys.html</t>
  </si>
  <si>
    <t xml:space="preserve"> L-6, L 7, Cuncolim Industrial Estae, Salcete, Salcete, Goa, 403703, India</t>
  </si>
  <si>
    <t>B.</t>
  </si>
  <si>
    <t>Srinivasa</t>
  </si>
  <si>
    <t>bsrinivasa@karthikgroup.com</t>
  </si>
  <si>
    <t>KarthikAlloys Limited</t>
  </si>
  <si>
    <t>89, Mouza, Waria Road, Angadpur</t>
  </si>
  <si>
    <t>Durgapur</t>
  </si>
  <si>
    <t>Selvaraj</t>
  </si>
  <si>
    <t>Rangasamy</t>
  </si>
  <si>
    <t>Chief-Marketing</t>
  </si>
  <si>
    <t>sraj@karthikgroup.com</t>
  </si>
  <si>
    <t>0091 9800891363</t>
  </si>
  <si>
    <t>Kumar Bhupal</t>
  </si>
  <si>
    <t>ravi@karthikgroup.com</t>
  </si>
  <si>
    <t>Kashima</t>
  </si>
  <si>
    <t>(formerly Chuo Denki Kogyo)</t>
  </si>
  <si>
    <t>Kashima, Ibaraki Prefecture, Japan</t>
  </si>
  <si>
    <t>Kay Bee Industrial Alloys</t>
  </si>
  <si>
    <t>75, Bentinck St, Lal Bazar, Kolkata, West Bengal 700012, India</t>
  </si>
  <si>
    <t>Mahipal</t>
  </si>
  <si>
    <t>vinodmahipal@kaybeealloys.com</t>
  </si>
  <si>
    <t>Kaybee Industrial Alloys Pvt Ltd</t>
  </si>
  <si>
    <t>www.kaybee-group.co.in</t>
  </si>
  <si>
    <t>33, C.R. Avenue, 5th Floor</t>
  </si>
  <si>
    <t>Suite # 26</t>
  </si>
  <si>
    <t>700 012</t>
  </si>
  <si>
    <t>+91 33 40009400</t>
  </si>
  <si>
    <t>info@kaybeealloys.com</t>
  </si>
  <si>
    <t>+91 9831217271</t>
  </si>
  <si>
    <t>+91 33 40009419</t>
  </si>
  <si>
    <t>Karaganda, Kazakhstan</t>
  </si>
  <si>
    <t>Andrey A.</t>
  </si>
  <si>
    <t>Safonov</t>
  </si>
  <si>
    <t>erg@erg.kz</t>
  </si>
  <si>
    <t>Kelley Drye &amp; Warren LLP</t>
  </si>
  <si>
    <t>http://www.kelleydrye.com/offices/01</t>
  </si>
  <si>
    <t>101 Park Avenue</t>
  </si>
  <si>
    <t>NY 10178</t>
  </si>
  <si>
    <t>+1 212 808 7965</t>
  </si>
  <si>
    <t>Joseph J.</t>
  </si>
  <si>
    <t>JGreen@KelleyDrye.com</t>
  </si>
  <si>
    <t xml:space="preserve"> (212) 808-7965</t>
  </si>
  <si>
    <t>(212) 808-7897</t>
  </si>
  <si>
    <t>Keras Resources Plc</t>
  </si>
  <si>
    <t>http://www.kerasplc.com/directorsmanagement.aspx</t>
  </si>
  <si>
    <t>TriPoint Group</t>
  </si>
  <si>
    <t>Keregetas (&amp; other mines)</t>
  </si>
  <si>
    <t>stopped 2014 &amp; 2015, restarted in May 2016</t>
  </si>
  <si>
    <t>Keregetas, Kazakhstan</t>
  </si>
  <si>
    <t>Kgakgwe Hill</t>
  </si>
  <si>
    <t>Botswana</t>
  </si>
  <si>
    <t>After starting its Mn ore production the company plans to build a selenium-free EMM plant.</t>
  </si>
  <si>
    <t>Khasi Alloys</t>
  </si>
  <si>
    <t>The company focus on stringent quality measures and timely delivery has resulted in establishing a proven track record amongst leading international buyers. The unit at West Bengal exports its products to Europe, Japan, China and Middle East. Due to the high quality of our ferro alloys, they are used by steel manufacturers which cater directly to the aviation, ammunition and motor industries.</t>
  </si>
  <si>
    <t>Kimpe SAS</t>
  </si>
  <si>
    <t>35 rue Lambic</t>
  </si>
  <si>
    <t>31200</t>
  </si>
  <si>
    <t>Toulouse</t>
  </si>
  <si>
    <t>FR76400135562</t>
  </si>
  <si>
    <t>Arnaud</t>
  </si>
  <si>
    <t>Kimpe</t>
  </si>
  <si>
    <t>arnaud.kimpe@kimpe.fr</t>
  </si>
  <si>
    <t>0561427090</t>
  </si>
  <si>
    <t>0680430226</t>
  </si>
  <si>
    <t>0561425581</t>
  </si>
  <si>
    <t>Carmen</t>
  </si>
  <si>
    <t>Busquets</t>
  </si>
  <si>
    <t>carmen.busquets@kimpe.fr</t>
  </si>
  <si>
    <t>Kinghorn Hilbert &amp; Associates, LLC</t>
  </si>
  <si>
    <t>www.khaconsultants.com</t>
  </si>
  <si>
    <t>900 Second Street, N.E.</t>
  </si>
  <si>
    <t>Suite 201</t>
  </si>
  <si>
    <t>20002</t>
  </si>
  <si>
    <t>Washington, DC</t>
  </si>
  <si>
    <t>+1 202 842 0219</t>
  </si>
  <si>
    <t>John W.</t>
  </si>
  <si>
    <t>Hilbert III</t>
  </si>
  <si>
    <t>jhilbert@khaconsultants.com</t>
  </si>
  <si>
    <t>+1 202-842-3204</t>
  </si>
  <si>
    <t>+1 202-842-0439</t>
  </si>
  <si>
    <t>Pat</t>
  </si>
  <si>
    <t>Browne</t>
  </si>
  <si>
    <t>patbrowne319@verizon.net</t>
  </si>
  <si>
    <t>+1 (703) 425-4516</t>
  </si>
  <si>
    <t>+1 (703) 425-9645</t>
  </si>
  <si>
    <t>Minmetals Development</t>
  </si>
  <si>
    <t>Liaogao Town, Songtao County, Guizhou</t>
  </si>
  <si>
    <t>Ye</t>
  </si>
  <si>
    <t>Mao</t>
  </si>
  <si>
    <t>yemao@minmetals.com</t>
  </si>
  <si>
    <t>Kobelco Welding of Europe</t>
  </si>
  <si>
    <t>P.O. Box 555</t>
  </si>
  <si>
    <t>6400</t>
  </si>
  <si>
    <t>AN Heerlen</t>
  </si>
  <si>
    <t>+31 (0)45 547 11 11</t>
  </si>
  <si>
    <t>Marting</t>
  </si>
  <si>
    <t>QESH Manager</t>
  </si>
  <si>
    <t>r.marting@kobelcowelding.nl</t>
  </si>
  <si>
    <t>+31 (0)6 435 310 99</t>
  </si>
  <si>
    <t>+31 (0)45 547 11 00</t>
  </si>
  <si>
    <t>low level of impurities such as phosphorus and sulphur</t>
  </si>
  <si>
    <t xml:space="preserve">Kosaya Gora Iron Works </t>
  </si>
  <si>
    <t>Kosaya Gora Iron Works</t>
  </si>
  <si>
    <t>In 2014, the company sold 67,000t of ferro-manganese, most of it in Russia, Belarus, Ukraine, Kazakhstan and Armenia. In Nov 2015, the company started using its No. 3 blast furnace, which normally produces cast iron, to make ferro-manganese. In 2015, the company signed contracts with steelmakers in Belarus</t>
  </si>
  <si>
    <t>www.kmz-tula.ru</t>
  </si>
  <si>
    <t>300903, Orlovskoe shosse 4, Kosaya Gora village, Tula, Russia</t>
  </si>
  <si>
    <t>Kireev</t>
  </si>
  <si>
    <t>General Director and Director</t>
  </si>
  <si>
    <t>kmz@kmz-tula.ru</t>
  </si>
  <si>
    <t>Kovintrade Surovine d.o.o.</t>
  </si>
  <si>
    <t>Slovenia</t>
  </si>
  <si>
    <t>Mariborska cesta 7</t>
  </si>
  <si>
    <t>Celje</t>
  </si>
  <si>
    <t>+386 3 4278 166</t>
  </si>
  <si>
    <t>SI84477814</t>
  </si>
  <si>
    <t>Karli</t>
  </si>
  <si>
    <t>Culk</t>
  </si>
  <si>
    <t>karli.culk@kovintrade-alloys.si</t>
  </si>
  <si>
    <t>Ho</t>
  </si>
  <si>
    <t>Kramatorsk Ferroalloy Factory (Kramfer)</t>
  </si>
  <si>
    <t>Kramatorsk Metallurgical Works</t>
  </si>
  <si>
    <t>based in the eastern region of Donetsk , Kramatorsk focusses on ferro-manganese, although it also produces cast iron. It was formerly controlled by Industrial Union of Donbass and makes special steel sections for shipbuilding. In Feb 2014: has restarted its previously idled ferro-alloy production; Before it was idled the plant typically produced 80,000 tonnes of the ferro-alloy a year. However, under new ownership the company invested in restoring and upgrading the facility and its machinery and produced between 9,000 tonnes and 10,000 tonnes of ferro-manganese a month in 2016. Kramatorsk also produces cast iron and makes special steel sections for shipbuilding. The company has been taken over by Evgeny Ivanov, the owner of Russia-based Satka Metallurgical Mill and its trading arm Satka Alloys. Satka is a major Russian producer of high carbon ferro-manganese with an annual production capacity of 100,000 tonnes which supplies big Russian steel makers such as Mechel and Magnitogorsk. The plant, commissioned in 2014, is a sister company of Satka Iron Melting Works in Russia and produces only high carbon ferro-manganese. The plant is operating at a production rate of 10,000-11,700t/yr as of May 2016 of the ferro-alloy, using imported ore from South Africa shipped via the port of Ilyichevsk.</t>
  </si>
  <si>
    <t>http://www.kramfer.com/</t>
  </si>
  <si>
    <t>Donetsk, Ukraine</t>
  </si>
  <si>
    <t>Kudryvtsev</t>
  </si>
  <si>
    <t>Executive Director of Ukrainian Ferroalloy Association (UkrfA)</t>
  </si>
  <si>
    <t>ukrfa@ukr.net</t>
  </si>
  <si>
    <t>Krishna International</t>
  </si>
  <si>
    <t>used in Dyeing, for Red Glazes on Porcelain, Boiling Oils,for Varnishes, in Fertilizers for Vines Tobacco, in Feeds Additives.</t>
  </si>
  <si>
    <t>http://www.krishnainternational.in/ms.php</t>
  </si>
  <si>
    <t>Dinesh L.</t>
  </si>
  <si>
    <t>Thakkar</t>
  </si>
  <si>
    <t>dinthakkar@yahoo.co.in</t>
  </si>
  <si>
    <t>91-9619 79 5639/022 - 288 22 846</t>
  </si>
  <si>
    <t>Shyamji Group</t>
  </si>
  <si>
    <t>Krishnaping Alloys</t>
  </si>
  <si>
    <t>Indian private-sector company Krishnaping Alloys plans to commence underground mining at its Palaspani manganese ore complex in Chhindwara, Madhya Pradesh state, by May 2017. Krishnaping also plans to continue opencast mining for three years, before switching to underground operations fully, it said.</t>
  </si>
  <si>
    <t>http://www.groupshyamji.com</t>
  </si>
  <si>
    <t>Chindwara, Madhya Pradesh</t>
  </si>
  <si>
    <t>Ajay R.</t>
  </si>
  <si>
    <t>info@krishnaping.in</t>
  </si>
  <si>
    <t>Plant located located in Chindwara, Madhya Pradesh</t>
  </si>
  <si>
    <t>krishnapinggroup@rediffmail.com</t>
  </si>
  <si>
    <t>KTC Korea Co., Ltd.</t>
  </si>
  <si>
    <t>567-49, KTC Building</t>
  </si>
  <si>
    <t>Yeonnam-Dong, Mapo-Gu</t>
  </si>
  <si>
    <t>121-240</t>
  </si>
  <si>
    <t>+82 2 2068 6555</t>
  </si>
  <si>
    <t>KyeongHaeng</t>
  </si>
  <si>
    <t>asia@ktckorea.com</t>
  </si>
  <si>
    <t>+82 10 9109 7075</t>
  </si>
  <si>
    <t>+82 2 2068 7076</t>
  </si>
  <si>
    <t>Devon mine</t>
  </si>
  <si>
    <t>Thembelani</t>
  </si>
  <si>
    <t>Gantsho</t>
  </si>
  <si>
    <t>Joint CEO</t>
  </si>
  <si>
    <t>thembelani.gantsho@kmr.co.za</t>
  </si>
  <si>
    <t>+27 11 880 2771</t>
  </si>
  <si>
    <t>+27 82 374 9791</t>
  </si>
  <si>
    <t>+27 11 447 5912</t>
  </si>
  <si>
    <t>Amelia</t>
  </si>
  <si>
    <t>Jansen</t>
  </si>
  <si>
    <t>amelia.jansen@kmr.co.za</t>
  </si>
  <si>
    <t>Conri</t>
  </si>
  <si>
    <t>Moolman</t>
  </si>
  <si>
    <t>Joint Acting CEO</t>
  </si>
  <si>
    <t>conri.moolman@asia-minerals.com</t>
  </si>
  <si>
    <t>Caesar</t>
  </si>
  <si>
    <t>Nokwe</t>
  </si>
  <si>
    <t>Mine Manager</t>
  </si>
  <si>
    <t>Caesar.nokwe@kmr.co.za</t>
  </si>
  <si>
    <t>+27 66 479 6088</t>
  </si>
  <si>
    <t>Reddy</t>
  </si>
  <si>
    <t>Procurement</t>
  </si>
  <si>
    <t>jacqui.reddy@kmr.co.za</t>
  </si>
  <si>
    <t>+27  11  880 2771/0</t>
  </si>
  <si>
    <t>Moyikwa</t>
  </si>
  <si>
    <t>Sisulu</t>
  </si>
  <si>
    <t>moyikwa@sisulu.co.za</t>
  </si>
  <si>
    <t>Sechaba</t>
  </si>
  <si>
    <t>Letaba</t>
  </si>
  <si>
    <t>sechaba.letaba@kmr.co.za</t>
  </si>
  <si>
    <t>+27118802771</t>
  </si>
  <si>
    <t>+27 86 610 12 58</t>
  </si>
  <si>
    <t>+27833833510</t>
  </si>
  <si>
    <t>Kudumane Manganese Resources (Pty) Ltd. - Sales office</t>
  </si>
  <si>
    <t>Suite 201 D, 2nd Floor</t>
  </si>
  <si>
    <t>11 Crescent Drive, Merose Arch</t>
  </si>
  <si>
    <t>+27 11 8802771</t>
  </si>
  <si>
    <t>Fibray</t>
  </si>
  <si>
    <t>Kumluca / Antalya</t>
  </si>
  <si>
    <t>produce around 1,500 mt per month in 2016</t>
  </si>
  <si>
    <t>Kumluca, Antalaya, Turkey</t>
  </si>
  <si>
    <t>Kzgroup</t>
  </si>
  <si>
    <t>A second phase of this project could increase capacity to 600,000 mtpy; the is to produce only for 6 months per year in this open pit mine, due to winter conditions in Siberia; concentrate would be 45%Mn and/or 37%Mn depending on price/cost dynamics; production could be sold domestically or to China</t>
  </si>
  <si>
    <t xml:space="preserve">Vadim </t>
  </si>
  <si>
    <t xml:space="preserve">Romanov </t>
  </si>
  <si>
    <t>vadim.ro@gmail.com&gt;</t>
  </si>
  <si>
    <t>L&amp;M Rohstoffhandels GmbH</t>
  </si>
  <si>
    <t>L&amp;M Handels AG</t>
  </si>
  <si>
    <t>Hauptstrasse 52</t>
  </si>
  <si>
    <t>PO Box 713</t>
  </si>
  <si>
    <t>CH-4153</t>
  </si>
  <si>
    <t>Reinach</t>
  </si>
  <si>
    <t>Schüssler</t>
  </si>
  <si>
    <t>Executive Partner</t>
  </si>
  <si>
    <t>aschuessler@l-m-gruppe.com</t>
  </si>
  <si>
    <t>+49 2051 60 88 13</t>
  </si>
  <si>
    <t>+49 172 85 33 254</t>
  </si>
  <si>
    <t>Jupiter Strasse 2</t>
  </si>
  <si>
    <t>42549</t>
  </si>
  <si>
    <t>Velbert</t>
  </si>
  <si>
    <t>+49 (2051) 6088 50</t>
  </si>
  <si>
    <t>DE812552625</t>
  </si>
  <si>
    <t xml:space="preserve">Walter </t>
  </si>
  <si>
    <t>WSchussler@l-m-gruppe.com</t>
  </si>
  <si>
    <t>+49 (2051) 6088 60</t>
  </si>
  <si>
    <t>+49 (174) 261 71 05</t>
  </si>
  <si>
    <t>Lakshitha Ferro Alloys</t>
  </si>
  <si>
    <t>Installation of 9 MVA furnace</t>
  </si>
  <si>
    <t>Lalwani Ferroalloys</t>
  </si>
  <si>
    <t>www.lalwaniferroalloys.com</t>
  </si>
  <si>
    <t>K.K</t>
  </si>
  <si>
    <t>sandeep@lalwaniferroalloys.com</t>
  </si>
  <si>
    <t>lalwanical2@hotmail.com</t>
  </si>
  <si>
    <t>Landworld Minerals Co. Ltd.</t>
  </si>
  <si>
    <t>Rm. 1806, Bldg. B, Peking Times Square</t>
  </si>
  <si>
    <t>No. 103 Huizhongli, Chaoyang District</t>
  </si>
  <si>
    <t>100101</t>
  </si>
  <si>
    <t>+86 10 84871780-202</t>
  </si>
  <si>
    <t>Qing</t>
  </si>
  <si>
    <t>landworld_wq@yahoo.cn</t>
  </si>
  <si>
    <t>+86 13501162180</t>
  </si>
  <si>
    <t>+86 10 84871781</t>
  </si>
  <si>
    <t>EMD Acquisition</t>
  </si>
  <si>
    <t>560 W. Lake Mead Parkway Henderson, NV 89015</t>
  </si>
  <si>
    <t>Laxmi Sales &amp; Processors</t>
  </si>
  <si>
    <t>vinod.tambi@gmail.com</t>
  </si>
  <si>
    <t>Lehating Mining</t>
  </si>
  <si>
    <t>The Pivot, 4th Floor Block A</t>
  </si>
  <si>
    <t>Monte Casino Boulevard</t>
  </si>
  <si>
    <t>2055</t>
  </si>
  <si>
    <t>Sambo</t>
  </si>
  <si>
    <t>csambo@lehating.com</t>
  </si>
  <si>
    <t>+27 10 591 3232</t>
  </si>
  <si>
    <t>+27 825675184</t>
  </si>
  <si>
    <t>Keras Resources/Kalahari Manganese</t>
  </si>
  <si>
    <t>Leinster</t>
  </si>
  <si>
    <t>Liangping Ruisheng Dianhua</t>
  </si>
  <si>
    <t>Songtao Wuling Manganese</t>
  </si>
  <si>
    <t>Lijiawan is one of the largest manganese ore mines in China with an ore production capacity of 2,000 t/d. Chinese producers mainly use domestic manganese ore to produce electrolytic manganese flake which is used in the production of 200 series stainless steels. The company is a subsidiary of electricity supplier Chongqing Wujiang Industry. It has a flake capacity of 40,000 t/yr in Songtao and 30,000 t/yr in Chongqing. Its competitive advantages include a captive power plant to generate electricity and nearby manganese ore reserves, accounting for 30% of the metal's production costs respectively.</t>
  </si>
  <si>
    <t>Songtao County, Tongren City, Guizhou</t>
  </si>
  <si>
    <t>wjsy@wjsyjt.com</t>
  </si>
  <si>
    <t>gzwlmy@163.com</t>
  </si>
  <si>
    <t>Lingyun Yonghe</t>
  </si>
  <si>
    <t>Lingyun County, Baise City, Guangxi</t>
  </si>
  <si>
    <t>Longshen</t>
  </si>
  <si>
    <t>1142468989@qq.com</t>
  </si>
  <si>
    <t>38% Mn content</t>
  </si>
  <si>
    <t>Southern Hemisphere Mining</t>
  </si>
  <si>
    <t>Los Pumas</t>
  </si>
  <si>
    <t>jlyons@shmining.com.au</t>
  </si>
  <si>
    <t>Luda Commodities Ltd.</t>
  </si>
  <si>
    <t>Ireland</t>
  </si>
  <si>
    <t>Broombridge Business Centre, Broombridge Station</t>
  </si>
  <si>
    <t>288 Bannow Road</t>
  </si>
  <si>
    <t>7</t>
  </si>
  <si>
    <t>Dublin</t>
  </si>
  <si>
    <t>Milenko</t>
  </si>
  <si>
    <t>Trbovic</t>
  </si>
  <si>
    <t>tm@ludacommodities.com</t>
  </si>
  <si>
    <t>+353 1824 5765</t>
  </si>
  <si>
    <t>+353 86 794 0035</t>
  </si>
  <si>
    <t>+353 1824 5766</t>
  </si>
  <si>
    <t>Eve</t>
  </si>
  <si>
    <t>Ross-Donohoe</t>
  </si>
  <si>
    <t>Office Administrator</t>
  </si>
  <si>
    <t>info@ludacommodities.com</t>
  </si>
  <si>
    <t>+353 1 824 5765</t>
  </si>
  <si>
    <t>+353 1 824 5766</t>
  </si>
  <si>
    <t>Lugano Piazza Molino Nuovo 17</t>
  </si>
  <si>
    <t>6900</t>
  </si>
  <si>
    <t>Lugano</t>
  </si>
  <si>
    <t>+41 (91) 970 35 25</t>
  </si>
  <si>
    <t>Todor</t>
  </si>
  <si>
    <t>Vlajcic</t>
  </si>
  <si>
    <t>vlajcic@ludacommodities.ch</t>
  </si>
  <si>
    <t>info@olmimetals.com</t>
  </si>
  <si>
    <t>+41 (79) 826 93 29</t>
  </si>
  <si>
    <t>+41 (91) 970 28 24</t>
  </si>
  <si>
    <t>Slobodanka</t>
  </si>
  <si>
    <t>s.vlajcic@ludacommodities.ch</t>
  </si>
  <si>
    <t>+41 91 970 35 25</t>
  </si>
  <si>
    <t>+41 91 970 28 24</t>
  </si>
  <si>
    <t>Lugma</t>
  </si>
  <si>
    <t>in Madhya Pradesh, underground mining, mining lease received in March 2016 for just under 50 hectares in the village of Lugma. The Lugma reserves are estimated at 1.3mn t of manganese ore. It has projected output of 68,571 t/yr in the first five years and 105,714 t/yr for the next five years, subsequently rising to 114,286 t/yr.</t>
  </si>
  <si>
    <t>Luxalloys S.A.</t>
  </si>
  <si>
    <t>Changed name to FESIL Sales S.A. on Nov. 5/12</t>
  </si>
  <si>
    <t>469 route de Thionville</t>
  </si>
  <si>
    <t>(+352) 26 51 52 31</t>
  </si>
  <si>
    <t xml:space="preserve">Guy </t>
  </si>
  <si>
    <t>Konsbruck</t>
  </si>
  <si>
    <t>g.konsbruck@luxalloys.com</t>
  </si>
  <si>
    <t>+352 (265) 1521</t>
  </si>
  <si>
    <t>+352 (621) 224861</t>
  </si>
  <si>
    <t>+352 (265) 10506</t>
  </si>
  <si>
    <t xml:space="preserve">Jeannot </t>
  </si>
  <si>
    <t>Massard</t>
  </si>
  <si>
    <t>C.E.O.</t>
  </si>
  <si>
    <t>c.noirault@luxalloys.com</t>
  </si>
  <si>
    <t>+352 (26) 51 52 34</t>
  </si>
  <si>
    <t>+352 (26) 51 05 06</t>
  </si>
  <si>
    <t xml:space="preserve">Thomas </t>
  </si>
  <si>
    <t>Geoffroy</t>
  </si>
  <si>
    <t>Accountant</t>
  </si>
  <si>
    <t>g.thomas@luxalloys.com</t>
  </si>
  <si>
    <t>(+352) 26 51 05 06</t>
  </si>
  <si>
    <t>M.B Smelters</t>
  </si>
  <si>
    <t>Milan</t>
  </si>
  <si>
    <t>Monteiro</t>
  </si>
  <si>
    <t>milan@mbsmelters.com</t>
  </si>
  <si>
    <t>The company plans to increase its ferro-alloy capacity to 107,900 t/yr from 6,715 t/yr in two phases. In the first phase, it plans to establish two furnaces  to produce low carbon ferro-manganese of 2,055 t/yr by July 2019</t>
  </si>
  <si>
    <t>The company has a plant located in the District of Anantpur</t>
  </si>
  <si>
    <t>Site No. 72, 9th Km Hindupur-Anantapur Road, Manesamudram Area, Hindupur, Andhra Pradesh 515212, India</t>
  </si>
  <si>
    <t>A.D.</t>
  </si>
  <si>
    <t>Managing Director)</t>
  </si>
  <si>
    <t>info@mbsmelters.com</t>
  </si>
  <si>
    <t>M.B. Metals Co., Ltd.</t>
  </si>
  <si>
    <t>manufactures aluminum and copper rods and wires</t>
  </si>
  <si>
    <t>Rm 180112 Samsung Ched Bldg</t>
  </si>
  <si>
    <t>7-2-2 Yoksan-Dong, Kangnam</t>
  </si>
  <si>
    <t>135-751</t>
  </si>
  <si>
    <t>+82 2 527 2811</t>
  </si>
  <si>
    <t>Sung Woo</t>
  </si>
  <si>
    <t>mbtrade@unitel.co.kr</t>
  </si>
  <si>
    <t>+82 10 9195 2668</t>
  </si>
  <si>
    <t>+82 2 527 2929</t>
  </si>
  <si>
    <t>M/S Dharni Sampda Pvt. Ltd.</t>
  </si>
  <si>
    <t>Hallmark Business Plaza, 5th Floor</t>
  </si>
  <si>
    <t>Sant Dnyaneshwar Marg, Opp. Guru Nanak Hospital</t>
  </si>
  <si>
    <t>400 051</t>
  </si>
  <si>
    <t>Bandra (E), Mumbai</t>
  </si>
  <si>
    <t>+91 (22) 6780 6000</t>
  </si>
  <si>
    <t>sachin.bajla@taurianresources.com</t>
  </si>
  <si>
    <t>+91 9930943349</t>
  </si>
  <si>
    <t>+91 (22) 6780 6010</t>
  </si>
  <si>
    <t>Hari</t>
  </si>
  <si>
    <t>Shetty</t>
  </si>
  <si>
    <t>harikishen.shetty@dharnisampda.com</t>
  </si>
  <si>
    <t>+91 - 22 - 6780 6000 Ext. 6023</t>
  </si>
  <si>
    <t>+91 - 22 - 6780 6010 / 20</t>
  </si>
  <si>
    <t xml:space="preserve">Meenakshi </t>
  </si>
  <si>
    <t>Director - Foreign Trade</t>
  </si>
  <si>
    <t>meenakshi.jain@dharnisampda.com</t>
  </si>
  <si>
    <t>mumbai@dharnisampda.com</t>
  </si>
  <si>
    <t>+91 (22) 6780 6000 ext. 6003</t>
  </si>
  <si>
    <t>+91 9819773220</t>
  </si>
  <si>
    <t xml:space="preserve">Ansu </t>
  </si>
  <si>
    <t>Director Projects</t>
  </si>
  <si>
    <t>ansu.bajla@dharnisampda.com</t>
  </si>
  <si>
    <t>+91 9820051586</t>
  </si>
  <si>
    <t>Rakesh Kumar</t>
  </si>
  <si>
    <t>Director - India Operations</t>
  </si>
  <si>
    <t>rakesh.sharma@taurianresources.com</t>
  </si>
  <si>
    <t>M/s Hira Ferro Alloys Limited</t>
  </si>
  <si>
    <t>Plot No. 557, Urla Industrial Complex</t>
  </si>
  <si>
    <t>Pandri, Raipur (C.G.)</t>
  </si>
  <si>
    <t>Chief Executive</t>
  </si>
  <si>
    <t>pn.khandelwal@hpslindia.com</t>
  </si>
  <si>
    <t>pn.khandelwal17@gmail.com</t>
  </si>
  <si>
    <t>91 771 4082504</t>
  </si>
  <si>
    <t>91 771 4082504 (direct)</t>
  </si>
  <si>
    <t>91 99819-21004, 98271-21004</t>
  </si>
  <si>
    <t>Dineshkumar</t>
  </si>
  <si>
    <t>Vice President (Commercial)</t>
  </si>
  <si>
    <t>dineshgunman@gmail.com</t>
  </si>
  <si>
    <t>dineshgunman@hpslindia.com</t>
  </si>
  <si>
    <t>+91 - 771 - 4082501</t>
  </si>
  <si>
    <t>+9194220 24332 / +919981921135</t>
  </si>
  <si>
    <t xml:space="preserve">Sushant </t>
  </si>
  <si>
    <t>Head - International Trade</t>
  </si>
  <si>
    <t>sushant.aggarwal@hiragroupindia.com</t>
  </si>
  <si>
    <t>+91 (771) 4082794</t>
  </si>
  <si>
    <t>+91 (771) 4082789</t>
  </si>
  <si>
    <t>+91 9981995464</t>
  </si>
  <si>
    <t>Vikas</t>
  </si>
  <si>
    <t>91 771 408 2500</t>
  </si>
  <si>
    <t>+91 771 2427230/31</t>
  </si>
  <si>
    <t>+91 99819 21008</t>
  </si>
  <si>
    <t>N. P.</t>
  </si>
  <si>
    <t>91 771 4082741</t>
  </si>
  <si>
    <t>91 771 4057601</t>
  </si>
  <si>
    <t>Stainless steel</t>
  </si>
  <si>
    <t>Maanshan Iron and Steel (Magang)</t>
  </si>
  <si>
    <t>Baowu Steel</t>
  </si>
  <si>
    <t>Baosteel has a 3mn t/yr stainless steel capacity. It merged with Wisco in September 2016 to form Baowu Steel, China's largest steel producer and Mn metal consumer.</t>
  </si>
  <si>
    <t>Machadadorp</t>
  </si>
  <si>
    <t>JV of Assore Ltd and African Rainbow Minerals in South Africa’s Mpumalanga province; 3 furnaces. In 2010, it converted a FeCr furnace to produce HC FeMn. Stopped HC FeMn production in May 2015</t>
  </si>
  <si>
    <t>Macquarie</t>
  </si>
  <si>
    <t>steel, investment &amp; banking; metals</t>
  </si>
  <si>
    <t>Jim</t>
  </si>
  <si>
    <t>Lennon</t>
  </si>
  <si>
    <t>consultant</t>
  </si>
  <si>
    <t>jim.lennon@macquarie.com</t>
  </si>
  <si>
    <t>Serafino</t>
  </si>
  <si>
    <t>Capoferri</t>
  </si>
  <si>
    <t>serafino.capoferri@macquarie.com</t>
  </si>
  <si>
    <t>Macquarie Group Limited</t>
  </si>
  <si>
    <t>Macquarie Commodities Research</t>
  </si>
  <si>
    <t>Graeme</t>
  </si>
  <si>
    <t>Train</t>
  </si>
  <si>
    <t>graeme.train@macquarie.com</t>
  </si>
  <si>
    <t>+86 21 2412 9035</t>
  </si>
  <si>
    <t>+86 138 1739 4359</t>
  </si>
  <si>
    <t>28 Ropemaker Street</t>
  </si>
  <si>
    <t>Head of Global Commodities Research</t>
  </si>
  <si>
    <t>colin.hamilton@macquarie.com</t>
  </si>
  <si>
    <t>+44 203 037 4061</t>
  </si>
  <si>
    <t>Maersk South Africa (Pty) Ltd</t>
  </si>
  <si>
    <t>https://www.maersk.com/en/local-information/south-africa/contact</t>
  </si>
  <si>
    <t>P.O. Box 27</t>
  </si>
  <si>
    <t>8000</t>
  </si>
  <si>
    <t>Matthew</t>
  </si>
  <si>
    <t>Conroy</t>
  </si>
  <si>
    <t>Southern Africa Trade Manager</t>
  </si>
  <si>
    <t>matthew.j.conroy@maersk.com</t>
  </si>
  <si>
    <t>+27 21 408 6774</t>
  </si>
  <si>
    <t>+27 79 498 1878</t>
  </si>
  <si>
    <t>Dirk</t>
  </si>
  <si>
    <t>Hoffmann</t>
  </si>
  <si>
    <t>dirk.hoffmann@safmarine.com</t>
  </si>
  <si>
    <t>+27 21 4086506</t>
  </si>
  <si>
    <t>+27 214086345</t>
  </si>
  <si>
    <t>+27 837996506</t>
  </si>
  <si>
    <t>Maharashtra Elektrosmelt (MEL) - Chandrapur Ferro Alloy</t>
  </si>
  <si>
    <t xml:space="preserve">Run by government-owned SAIL.The company also produces steel </t>
  </si>
  <si>
    <t> Chandrapur, Maharashtra 442401, India</t>
  </si>
  <si>
    <t>Chaudhary</t>
  </si>
  <si>
    <t xml:space="preserve">Run by government-owned.The company also produces steel </t>
  </si>
  <si>
    <t>Maithan Alloys</t>
  </si>
  <si>
    <t>India - Meghalaya</t>
  </si>
  <si>
    <t>50470</t>
  </si>
  <si>
    <t>Malaysian Investment Development Authority (MIDA)</t>
  </si>
  <si>
    <t>No.5, Jalan Stesen Sentral 5</t>
  </si>
  <si>
    <t>Kuala Lumpur Sentral</t>
  </si>
  <si>
    <t>Ahmad</t>
  </si>
  <si>
    <t>Khairuddin A. Rahim</t>
  </si>
  <si>
    <t>khairuddin@mida.gov.my</t>
  </si>
  <si>
    <t>Mamatwan</t>
  </si>
  <si>
    <t>South32 owns a 44.4% interest in the Mamatwan open-cut mine (located near the town of Kuruman). 15 years resources (around 60 M mt). Average ROM = 37%Mn. 48%Mn or 44%Mn saleable ore after processing (screening plant, washing plant, sinter). Production at Mamatwan was suspended from November 2015 to January 2016 following a fatal accident at the mine. Following the completion of a strategic review of its South African manganese mines in January 2016, South32 announced an 18% cut in saleable production at Mamatwan, to 2.2 million tpy.</t>
  </si>
  <si>
    <t>Kalahari manganese field, Northern Cape Province, South Africa</t>
  </si>
  <si>
    <t>Manganes Congonhal</t>
  </si>
  <si>
    <t>sells only to Maringa</t>
  </si>
  <si>
    <t>Sit. Campestre 37557-000 Congonhal Minas Gerais - Brazil</t>
  </si>
  <si>
    <t>manganescongonhal@yahoo.com.br</t>
  </si>
  <si>
    <t>Manganese Metal Company (MMC)</t>
  </si>
  <si>
    <t>Manganese Metal Company (Pty) Ltd</t>
  </si>
  <si>
    <t>products used by steelmakers, aluminum makers (for production of flat rolled sheet for beverage cans) and battery makers</t>
  </si>
  <si>
    <t>+27 (13) 759 4600</t>
  </si>
  <si>
    <t xml:space="preserve">Madelein </t>
  </si>
  <si>
    <t>Todd</t>
  </si>
  <si>
    <t>Chief Marketing Officer</t>
  </si>
  <si>
    <t>madelein.todd@mmc.co.za</t>
  </si>
  <si>
    <t>+27 13 759 4636</t>
  </si>
  <si>
    <t>+27 82 883 8180</t>
  </si>
  <si>
    <t>+27 13 752 7657</t>
  </si>
  <si>
    <t>Siphiwe</t>
  </si>
  <si>
    <t>Zwane</t>
  </si>
  <si>
    <t>siphiwe.zwane@mmc.co.za</t>
  </si>
  <si>
    <t>+27 82 374 3126</t>
  </si>
  <si>
    <t>Brugman</t>
  </si>
  <si>
    <t>Chief Financial Officer</t>
  </si>
  <si>
    <t>albert.brugman@mmc.co.za</t>
  </si>
  <si>
    <t>+27 83 628 5399</t>
  </si>
  <si>
    <t>Morné</t>
  </si>
  <si>
    <t>Ruiters</t>
  </si>
  <si>
    <t>Marketing Technical Specialist</t>
  </si>
  <si>
    <t>morne.ruiters@mmc.co.za</t>
  </si>
  <si>
    <t>+27 (0) 13 759 4806</t>
  </si>
  <si>
    <t>+27 (0)13 752 7657</t>
  </si>
  <si>
    <t>+27 82 565 1131</t>
  </si>
  <si>
    <t>Yukio</t>
  </si>
  <si>
    <t>Moriguchi</t>
  </si>
  <si>
    <t>Representative Director</t>
  </si>
  <si>
    <t>yukio.moriguchi@emsandco.com</t>
  </si>
  <si>
    <t>mmc.japan@emsandco.com</t>
  </si>
  <si>
    <t>+81 905 430 2580</t>
  </si>
  <si>
    <t>Wouter</t>
  </si>
  <si>
    <t>Coertzen</t>
  </si>
  <si>
    <t>Product Portfolio Manager</t>
  </si>
  <si>
    <t>wouter.coertzen@mmc.co.za</t>
  </si>
  <si>
    <t>+27 13 759 4600</t>
  </si>
  <si>
    <t>+27 83 276 7340</t>
  </si>
  <si>
    <t>Swanepoel</t>
  </si>
  <si>
    <t>bernard@21p.co.za</t>
  </si>
  <si>
    <t>+27 83 303 9922</t>
  </si>
  <si>
    <t>Madelein</t>
  </si>
  <si>
    <t>Milner</t>
  </si>
  <si>
    <t>HSEQ Superintendent</t>
  </si>
  <si>
    <t>madelein.milner@mmc.co.za</t>
  </si>
  <si>
    <t>+27 13 759 4629</t>
  </si>
  <si>
    <t>+27 13 752 3790</t>
  </si>
  <si>
    <t>+27 83 627 4673</t>
  </si>
  <si>
    <t>Manganese Metal Company (Pty) Ltd - Sales office</t>
  </si>
  <si>
    <t>Chengdu Liaison Office, No 186, Jiao Da Road</t>
  </si>
  <si>
    <t>Jin Ju Garden 9-3-4B</t>
  </si>
  <si>
    <t>Chengdu, Sichuan</t>
  </si>
  <si>
    <t xml:space="preserve">Hu </t>
  </si>
  <si>
    <t>Bo</t>
  </si>
  <si>
    <t>Manager Chengdu Liaison Office</t>
  </si>
  <si>
    <t>mmchubo@hotmail.com</t>
  </si>
  <si>
    <t>+86 (28) 7612 180</t>
  </si>
  <si>
    <t>+86 (1390) 8068 544</t>
  </si>
  <si>
    <t>The Imperial Hotel Tower 15th Floor</t>
  </si>
  <si>
    <t>1-1-1 Uchisaiwaicho Chiyoda-ku</t>
  </si>
  <si>
    <t>100-0011</t>
  </si>
  <si>
    <t>Manicka Global</t>
  </si>
  <si>
    <t xml:space="preserve">The company trade iron ore fines, pellets, Manganese ore, Manganese Dioxide powder, chrome ore and Zirconium sand. Manicka Global Ltd. specializes in sourcing and exporting Mineral, goods from top companies of the world to the local consumers. </t>
  </si>
  <si>
    <t>Venkateshan</t>
  </si>
  <si>
    <t>Manicka Resources Ltd.</t>
  </si>
  <si>
    <t>iron ore mining company </t>
  </si>
  <si>
    <t>www.manickaresource.com</t>
  </si>
  <si>
    <t>No. 624, 13th Cross, 8th "A" Main</t>
  </si>
  <si>
    <t>J.P. Nagar II Phase</t>
  </si>
  <si>
    <t>560078</t>
  </si>
  <si>
    <t>Bangalore</t>
  </si>
  <si>
    <t>A.</t>
  </si>
  <si>
    <t>info@manickaglobal.com</t>
  </si>
  <si>
    <t>Manzimazini Resources</t>
  </si>
  <si>
    <t>in Limpopo Areas (Steelpoort)</t>
  </si>
  <si>
    <t>Maple Rock</t>
  </si>
  <si>
    <t>www.maplerockpartners.com</t>
  </si>
  <si>
    <t xml:space="preserve"> 903-45 St. Clair Ave W</t>
  </si>
  <si>
    <t>ON M4V 1K9</t>
  </si>
  <si>
    <t>Toronto</t>
  </si>
  <si>
    <t>+1 (416) 619-0705</t>
  </si>
  <si>
    <t>Calvin</t>
  </si>
  <si>
    <t>Ngai</t>
  </si>
  <si>
    <t>calvin@maplerockpartners.com</t>
  </si>
  <si>
    <t>operations@maplerockpartners.com</t>
  </si>
  <si>
    <t>Stephen D.</t>
  </si>
  <si>
    <t>Lane</t>
  </si>
  <si>
    <t>steve@maplerockpartners.com</t>
  </si>
  <si>
    <t>40-45% Mn content</t>
  </si>
  <si>
    <t>Camin</t>
  </si>
  <si>
    <t>Mar y Cielo project</t>
  </si>
  <si>
    <t>open pit mine http://www.camin.cl/proyectos-mineros/proyecto-manganeso/</t>
  </si>
  <si>
    <t>http://www.camin.cl/</t>
  </si>
  <si>
    <t>proyecto@camin.cl</t>
  </si>
  <si>
    <t>Marganetsky Ore Mining &amp; Processing Complex</t>
  </si>
  <si>
    <t>ramped up manganese ore concentrate production from 30,800t in January to 33,600t in February. This brought production for the first two months of the year to 64,400t, still down from 121,000t produced in the same period last year.</t>
  </si>
  <si>
    <t>53400
Marhanets'
Dnipropetrovsk Oblast
Ukraine</t>
  </si>
  <si>
    <t>Marietta</t>
  </si>
  <si>
    <t>Peter N.</t>
  </si>
  <si>
    <t>Rochussen</t>
  </si>
  <si>
    <t>VP, Sales &amp; Marketing North America</t>
  </si>
  <si>
    <t>peter.rochussen@erametgroup.com</t>
  </si>
  <si>
    <t>John A.</t>
  </si>
  <si>
    <t>+1 740 374 1034</t>
  </si>
  <si>
    <t>+1 330 933 2182</t>
  </si>
  <si>
    <t>Guichun</t>
  </si>
  <si>
    <t>Technical Support Manager</t>
  </si>
  <si>
    <t>guichun.yan@eramet-china.com</t>
  </si>
  <si>
    <t>+86 21 61006161 * 6047</t>
  </si>
  <si>
    <t>+86 21 61006230</t>
  </si>
  <si>
    <t>+86 159 0165 3605</t>
  </si>
  <si>
    <t>the mine has been stopped for years, was used in the past only to feed Maringa's smelters</t>
  </si>
  <si>
    <t>Maritime Strategies International Ltd</t>
  </si>
  <si>
    <t>https://www.msiltd.com/</t>
  </si>
  <si>
    <t>6, Baden Place</t>
  </si>
  <si>
    <t>Crosby Row</t>
  </si>
  <si>
    <t>SE1 1YW</t>
  </si>
  <si>
    <t>+44 (0)20 7940 0070</t>
  </si>
  <si>
    <t>denny.sabah@msiltd.com</t>
  </si>
  <si>
    <t>Marmara Metal Mamulleri Tic. A.S.</t>
  </si>
  <si>
    <t>Istasyon Mh. E-5 Ustü Faith</t>
  </si>
  <si>
    <t>Otagi Sok Ernak Garaji Yani</t>
  </si>
  <si>
    <t>34940</t>
  </si>
  <si>
    <t>Hüseyin</t>
  </si>
  <si>
    <t>Öner</t>
  </si>
  <si>
    <t>General Manager &amp; Chairman of the Board</t>
  </si>
  <si>
    <t>marmara@marmarametal.com</t>
  </si>
  <si>
    <t>+90 216 447 2955</t>
  </si>
  <si>
    <t>+90 532 606 06 98</t>
  </si>
  <si>
    <t>+90 216 447 29 69</t>
  </si>
  <si>
    <t>Bihter</t>
  </si>
  <si>
    <t>Ã–ZKAN</t>
  </si>
  <si>
    <t>bihter@marmarametal.com</t>
  </si>
  <si>
    <t>00 90 216 447 29 55</t>
  </si>
  <si>
    <t>00 90 216 447 29 66</t>
  </si>
  <si>
    <t>Marubeni Tetsugen Co., Ltd.</t>
  </si>
  <si>
    <t>www.marubeni-tetsugen.co.jp/english/</t>
  </si>
  <si>
    <t>1-21, Ageba-Cho, Shinjuku-ku</t>
  </si>
  <si>
    <t>Iidabashi Masumoto Bldg 6F</t>
  </si>
  <si>
    <t>162-0824</t>
  </si>
  <si>
    <t>+81 (3) 3513 1262</t>
  </si>
  <si>
    <t>Mitsuharu</t>
  </si>
  <si>
    <t>Fujii</t>
  </si>
  <si>
    <t>Assistant Manager, Metals &amp; Minerals Dept-I</t>
  </si>
  <si>
    <t>Fujii-Mi@mtg.marubeni.co.jp</t>
  </si>
  <si>
    <t>+81-3-3513-1246</t>
  </si>
  <si>
    <t>+81-80-8705-1903</t>
  </si>
  <si>
    <t>+81-3-3513-1280</t>
  </si>
  <si>
    <t>Tsuneo</t>
  </si>
  <si>
    <t>Gondo</t>
  </si>
  <si>
    <t>Gondou-T@mtg.marubeni.co.jp</t>
  </si>
  <si>
    <t>+81 3 3513 1262</t>
  </si>
  <si>
    <t>+81 3 3513 1280</t>
  </si>
  <si>
    <t>+81 30 8849 5154</t>
  </si>
  <si>
    <t>Kouichi</t>
  </si>
  <si>
    <t>Kawano</t>
  </si>
  <si>
    <t>Executive Officer - General Manager, Metals &amp; Mineerals Dept-1</t>
  </si>
  <si>
    <t>kawano-koichi@jpn.mtg.marubeni.co.jp</t>
  </si>
  <si>
    <t>+81 3 3513 1281</t>
  </si>
  <si>
    <t>+81 80 1007 5962</t>
  </si>
  <si>
    <t xml:space="preserve">Hiroshi </t>
  </si>
  <si>
    <t>Okado</t>
  </si>
  <si>
    <t>General Manager, Steel Making Raw Materials Dept. &amp; Director of Marubeni</t>
  </si>
  <si>
    <t>okado-h@marubeni.com</t>
  </si>
  <si>
    <t>+81 (33282) 3065</t>
  </si>
  <si>
    <t>+81 (33283) 3279</t>
  </si>
  <si>
    <t>Yosuke</t>
  </si>
  <si>
    <t>Nakamura</t>
  </si>
  <si>
    <t>Assistant Manager, Metals &amp; Minerals Department-I</t>
  </si>
  <si>
    <t>nakamura-yosuke@mtg.marubeni.co.jp</t>
  </si>
  <si>
    <t>+81 3 3513 1286</t>
  </si>
  <si>
    <t>+81 80 1252 6731</t>
  </si>
  <si>
    <t>Takumi</t>
  </si>
  <si>
    <t>Murakami</t>
  </si>
  <si>
    <t>Deputy General Manager, Metals &amp; Minerals Department-I</t>
  </si>
  <si>
    <t>murakami-t@mtg.marubeni.co.jp</t>
  </si>
  <si>
    <t>+81 3 3513 1265</t>
  </si>
  <si>
    <t>+81 90 7186 8419</t>
  </si>
  <si>
    <t>Eclipse Metals</t>
  </si>
  <si>
    <t>Mary Valley</t>
  </si>
  <si>
    <t>http://eclipseuranium.com.au/</t>
  </si>
  <si>
    <t>Carl</t>
  </si>
  <si>
    <t>Popal</t>
  </si>
  <si>
    <t>info@eclipsemetals.com.au</t>
  </si>
  <si>
    <t>Massachusetts Institute of Technology (MIT)</t>
  </si>
  <si>
    <t>MA 02139</t>
  </si>
  <si>
    <t>Madsen</t>
  </si>
  <si>
    <t>Senior Fellow</t>
  </si>
  <si>
    <t>robtmadsen@gmail.com</t>
  </si>
  <si>
    <t>1 650 473 9011</t>
  </si>
  <si>
    <t>Mast Egypt Shipping &amp; Trading S.L.</t>
  </si>
  <si>
    <t>http://www.mastegypt.com/</t>
  </si>
  <si>
    <t>95, 26 July Ave.</t>
  </si>
  <si>
    <t>Boarg El Selsela, Azarita</t>
  </si>
  <si>
    <t>21111</t>
  </si>
  <si>
    <t>Alexandria</t>
  </si>
  <si>
    <t xml:space="preserve"> +20 3 484 1211</t>
  </si>
  <si>
    <t>Sherif</t>
  </si>
  <si>
    <t>El Naggar</t>
  </si>
  <si>
    <t>Business Development Manager</t>
  </si>
  <si>
    <t>sn@naggargroup.com</t>
  </si>
  <si>
    <t>mast@mastegypt.com</t>
  </si>
  <si>
    <t>+20 34871770</t>
  </si>
  <si>
    <t>+20 1002102105</t>
  </si>
  <si>
    <t>+20 34865431</t>
  </si>
  <si>
    <t>Maxiprom Group</t>
  </si>
  <si>
    <t>we began to build a third plant for the production of manganese concentrate in the city Started production in Marganets (Ukraine). The capacity of this plant as well as the second one will be about 50,000 tons of manganese/month</t>
  </si>
  <si>
    <t>http://www.ogzk.com.cn/</t>
  </si>
  <si>
    <t>106, Geroev Chernobilya Str.</t>
  </si>
  <si>
    <t>53201</t>
  </si>
  <si>
    <t>Nikopol</t>
  </si>
  <si>
    <t>+380 92 214 7405</t>
  </si>
  <si>
    <t>Mazurenko</t>
  </si>
  <si>
    <t>ukrmining@gmail.com</t>
  </si>
  <si>
    <t>Antonov</t>
  </si>
  <si>
    <t>serg.antonov1979@gmail.com</t>
  </si>
  <si>
    <t>+38 056 6639145</t>
  </si>
  <si>
    <t>+38 092 214 7405</t>
  </si>
  <si>
    <t>Maxtech Ventures</t>
  </si>
  <si>
    <t>#702-595 Howe St.</t>
  </si>
  <si>
    <t>V6C 2E5</t>
  </si>
  <si>
    <t>Vancouver, British Columbia</t>
  </si>
  <si>
    <t>+1 604-484-8989</t>
  </si>
  <si>
    <t>Meris</t>
  </si>
  <si>
    <t>Kott</t>
  </si>
  <si>
    <t>President Commercial</t>
  </si>
  <si>
    <t>meris@ludgatehillpartners.com</t>
  </si>
  <si>
    <t>meris123@bellsouth.net</t>
  </si>
  <si>
    <t>+1 604 484 8989</t>
  </si>
  <si>
    <t>+1 604-687-0879</t>
  </si>
  <si>
    <t>+1 5612123323</t>
  </si>
  <si>
    <t>Eugene</t>
  </si>
  <si>
    <t>Hodgson</t>
  </si>
  <si>
    <t>eugenehodgson@shaw.ca</t>
  </si>
  <si>
    <t>peter@ludgatehillpartners.com</t>
  </si>
  <si>
    <t>in the Kabwe district; exploration and due-diligence started in 2018</t>
  </si>
  <si>
    <t>Nov 2016: Maxtech Ventures has entered into a Letter of Intent to acquire high-grade manganese mineral claims in the State of Mato Grosse, Brazil. Maxtech plans to procure the highest grade possible, which can be used in the Lithium Manganese Dioxide batteries.</t>
  </si>
  <si>
    <t>McKinsey &amp; Company, Inc.</t>
  </si>
  <si>
    <t>McKinsey &amp; Company Inc. France</t>
  </si>
  <si>
    <t>90 avenue des Champs-Elysées</t>
  </si>
  <si>
    <t>Leger</t>
  </si>
  <si>
    <t>Sebastien</t>
  </si>
  <si>
    <t>sebastien_leger@mckinsey.com</t>
  </si>
  <si>
    <t>Melanie</t>
  </si>
  <si>
    <t>Cintas</t>
  </si>
  <si>
    <t>melanie_cintas@mckinsey.com</t>
  </si>
  <si>
    <t xml:space="preserve"> +33 1 40 69 94 70</t>
  </si>
  <si>
    <t>Avenue Monterey 40</t>
  </si>
  <si>
    <t>2163</t>
  </si>
  <si>
    <t>Michel</t>
  </si>
  <si>
    <t>Van Hoey</t>
  </si>
  <si>
    <t>Principal</t>
  </si>
  <si>
    <t>michel_van_hoey@mckinsey.com</t>
  </si>
  <si>
    <t>+32 (0) 2 645 41 65</t>
  </si>
  <si>
    <t>+32 (0)477 480 165</t>
  </si>
  <si>
    <t>+32 (0)2 645 21 65</t>
  </si>
  <si>
    <t>Mariella</t>
  </si>
  <si>
    <t>Pascalicchio</t>
  </si>
  <si>
    <t>mariella_pascalicchio@mckinsey.com</t>
  </si>
  <si>
    <t>+352 26 56 46 12</t>
  </si>
  <si>
    <t xml:space="preserve"> +352 621000000</t>
  </si>
  <si>
    <t>McKinsey Global Institute</t>
  </si>
  <si>
    <t>#18-01/02/03 Centennial Tower 3</t>
  </si>
  <si>
    <t>Temasek Avenue</t>
  </si>
  <si>
    <t>039190</t>
  </si>
  <si>
    <t>Giovanni</t>
  </si>
  <si>
    <t>Bruni</t>
  </si>
  <si>
    <t>VP Asia for McKinsey Energy Insights</t>
  </si>
  <si>
    <t>Giovanni_Bruni@mckinsey.com</t>
  </si>
  <si>
    <t>Della Pelle</t>
  </si>
  <si>
    <t>Director of Client Development for McKinsey Energy Insights</t>
  </si>
  <si>
    <t xml:space="preserve"> Antonio_Della_Pelle@mckinsey.com</t>
  </si>
  <si>
    <t>Thompson</t>
  </si>
  <si>
    <t>fraser_thompson@mckinsey.com</t>
  </si>
  <si>
    <t>MCM Quimica Industrial</t>
  </si>
  <si>
    <t>only for agriculture</t>
  </si>
  <si>
    <t>www.mcmindustrial.com.br/en/cotacao.php?chama=cotacoes</t>
  </si>
  <si>
    <t>Rodovia SP 143 - KM 0,5 - nº 500 - Cesário Lange/SP</t>
  </si>
  <si>
    <t>mcm@mcmindustrial.com.br</t>
  </si>
  <si>
    <t>55 15 3246-8118</t>
  </si>
  <si>
    <t>adauto@mcmindustrial.com.br</t>
  </si>
  <si>
    <t>Meca-Trade OY</t>
  </si>
  <si>
    <t>Finland</t>
  </si>
  <si>
    <t>Pori</t>
  </si>
  <si>
    <t>FI 05512515</t>
  </si>
  <si>
    <t>Tapani</t>
  </si>
  <si>
    <t>Järvinen</t>
  </si>
  <si>
    <t>tapani.jarvinen@mecatrade.fi</t>
  </si>
  <si>
    <t>.+358-500-125804</t>
  </si>
  <si>
    <t>Rohit Ferrotech</t>
  </si>
  <si>
    <t>Medinipur</t>
  </si>
  <si>
    <t>Haldia, West Bengal plant: suspended production since 1 July 2015 due to high power costs. The company has indicated that its power supplier, West Bengal State Electricity, has increased its rates 30% above rates charged by other electricity providers.</t>
  </si>
  <si>
    <t xml:space="preserve">Ankit </t>
  </si>
  <si>
    <t xml:space="preserve">Patni </t>
  </si>
  <si>
    <t>ankit.patni@rohitferrotech.com</t>
  </si>
  <si>
    <t>Mengshan Shuidian</t>
  </si>
  <si>
    <t>Mengshan County, Wuzhou City, Guangxi</t>
  </si>
  <si>
    <t>RuaGeorge Ohm, 230</t>
  </si>
  <si>
    <t>CJ 154 A</t>
  </si>
  <si>
    <t>Sao Paulo- SP</t>
  </si>
  <si>
    <t>Ms</t>
  </si>
  <si>
    <t>Auvex resources</t>
  </si>
  <si>
    <t>Mesa Minerals</t>
  </si>
  <si>
    <t>Ant Hill and Sunday Hill deposits. The output is planned at some 200,000 t of 44% Mn ore with further increase to 500,000 t in three years. The assets’ life span is 10-15 years. The project is frozen till manganese market improves</t>
  </si>
  <si>
    <t>http://mesaminerals.com.au/contact/</t>
  </si>
  <si>
    <t>Collis</t>
  </si>
  <si>
    <t>Collis Thorp</t>
  </si>
  <si>
    <t>info@mesaminerals.com.au</t>
  </si>
  <si>
    <t>Fastmarkets</t>
  </si>
  <si>
    <t>Amy</t>
  </si>
  <si>
    <t>Charlotte</t>
  </si>
  <si>
    <t>Room 305, 3/F, Azia Center</t>
  </si>
  <si>
    <t>1233 Lujiazui Ring Road</t>
  </si>
  <si>
    <t>8 Bouverie Street</t>
  </si>
  <si>
    <t>EC4Y 8AX</t>
  </si>
  <si>
    <t>Bennett</t>
  </si>
  <si>
    <t>Senior Steel Consultant</t>
  </si>
  <si>
    <t>abennett@metalbulletinresearch.com</t>
  </si>
  <si>
    <t>Metal Expert</t>
  </si>
  <si>
    <t>specialises in research on ferro-alloys in the CIS</t>
  </si>
  <si>
    <t>www.metalexpert-group.com</t>
  </si>
  <si>
    <t>Naberejnaya Pobedy str. 48b</t>
  </si>
  <si>
    <t>+38 056 370 12 07</t>
  </si>
  <si>
    <t>+38 056 370 12 06 ext. 463</t>
  </si>
  <si>
    <t>Andrey</t>
  </si>
  <si>
    <t>Pupchenko</t>
  </si>
  <si>
    <t>Deputy Managing Director</t>
  </si>
  <si>
    <t>a.pupchenko@metalexpert-goup.com</t>
  </si>
  <si>
    <t>+38 056 370 12 07 ext. 160</t>
  </si>
  <si>
    <t>Kozlov</t>
  </si>
  <si>
    <t>Senior Ferro-alloys Market Analyst</t>
  </si>
  <si>
    <t>d.kozlov@metalexpert-group.com</t>
  </si>
  <si>
    <t>+38 0563701206 (ext 186)</t>
  </si>
  <si>
    <t>MetalKrom</t>
  </si>
  <si>
    <t>Metalkrom is a Mn ore mine located in the Binkiliç region of Istanbul province, near the Bulgarian border, an hour and a half’s drive from Istanbul. Owned by ChinaLight , the mine opened in 2015 and has a capacity of 400K-600K tons per year of 28%-38% Mn ore. The mine also boasts large reserves of construction sand, coal and bentonite.</t>
  </si>
  <si>
    <t>Binkiliç region of Istanbul province, near the Bulgarian border</t>
  </si>
  <si>
    <t>info@mirmetalkrom.com</t>
  </si>
  <si>
    <t>Metalleghe S.p.A.</t>
  </si>
  <si>
    <t>production of carbon recarburizers and ferro-alloy briquettes for iron foundry, and  marketing of ferroalloys.</t>
  </si>
  <si>
    <t>www.metalleghegroup.com</t>
  </si>
  <si>
    <t>Via E.Fermi, 12/14</t>
  </si>
  <si>
    <t>25020</t>
  </si>
  <si>
    <t>Flero (BS)</t>
  </si>
  <si>
    <t>+39 0302680261</t>
  </si>
  <si>
    <t>IT02711250981</t>
  </si>
  <si>
    <t>Eros</t>
  </si>
  <si>
    <t>Maragucci</t>
  </si>
  <si>
    <t>reach@metalleghe.it</t>
  </si>
  <si>
    <t>+39 0302680541</t>
  </si>
  <si>
    <t>Metalmin Minerals &amp; Investments Ltd</t>
  </si>
  <si>
    <t>www.metalmin.com</t>
  </si>
  <si>
    <t>1 Melrose Blvd, Unit 9</t>
  </si>
  <si>
    <t>Melrose Arch</t>
  </si>
  <si>
    <t>2176</t>
  </si>
  <si>
    <t>+230 210 04 00</t>
  </si>
  <si>
    <t>Gerson</t>
  </si>
  <si>
    <t>Schapiro</t>
  </si>
  <si>
    <t>gerson@metalmin.com</t>
  </si>
  <si>
    <t>+230 2100400</t>
  </si>
  <si>
    <t>+230 210 0402</t>
  </si>
  <si>
    <t>Mathuvirin</t>
  </si>
  <si>
    <t>+9725 28311171</t>
  </si>
  <si>
    <t>Brinda</t>
  </si>
  <si>
    <t>brinda@metalmin.com</t>
  </si>
  <si>
    <t>Howard</t>
  </si>
  <si>
    <t>Feldman</t>
  </si>
  <si>
    <t>howard@metalmin.com</t>
  </si>
  <si>
    <t>+220 210 0400</t>
  </si>
  <si>
    <t>+220 86 218 9782</t>
  </si>
  <si>
    <t>+220 83 377 4120</t>
  </si>
  <si>
    <t>Liran</t>
  </si>
  <si>
    <t>Assness</t>
  </si>
  <si>
    <t>liran@metalmin.co.za</t>
  </si>
  <si>
    <t>+27 11 9946600</t>
  </si>
  <si>
    <t>+27 11 684 1625</t>
  </si>
  <si>
    <t>+27 823794185</t>
  </si>
  <si>
    <t>35%Mn average</t>
  </si>
  <si>
    <t>Metals &amp; Minerals Resources (MEC)</t>
  </si>
  <si>
    <t>Trading platform</t>
  </si>
  <si>
    <t>Jackel</t>
  </si>
  <si>
    <t>frank.jackel@metals-hub.com</t>
  </si>
  <si>
    <t>Sebastian</t>
  </si>
  <si>
    <t>Kreft</t>
  </si>
  <si>
    <t xml:space="preserve">Sebastian.Kreft@metals-hub.com
</t>
  </si>
  <si>
    <t xml:space="preserve">Metarolls Ispat </t>
  </si>
  <si>
    <t>The company plans to produce about 18,000 t/yr silico-manganese from the facility. The plant forms part of its plan to expand its billet and alloy billet capacity to 728,400 t/yr from 158,400 t/yr and its TMT bars production to 728,400 t/yr from 158,400 t/yr.The project is in its initial stages and the company has prepared a pre-feasibility report for the plant.</t>
  </si>
  <si>
    <t>Metmar Limited</t>
  </si>
  <si>
    <t>www.metmar.com</t>
  </si>
  <si>
    <t>PO Box 98549</t>
  </si>
  <si>
    <t>Sloane Park</t>
  </si>
  <si>
    <t>2151</t>
  </si>
  <si>
    <t>+27 (11) 7063999</t>
  </si>
  <si>
    <t>Ellwood</t>
  </si>
  <si>
    <t>david@metmar.co.za</t>
  </si>
  <si>
    <t>+27 (82) 440 6708</t>
  </si>
  <si>
    <t>+27 (11) 463 6109</t>
  </si>
  <si>
    <t>Gail</t>
  </si>
  <si>
    <t>White</t>
  </si>
  <si>
    <t>gail@metmar.co.za</t>
  </si>
  <si>
    <t>Piet</t>
  </si>
  <si>
    <t>Boshoff</t>
  </si>
  <si>
    <t>pietboshoff@metmar.co.za</t>
  </si>
  <si>
    <t>+27 11 706 7909</t>
  </si>
  <si>
    <t>+27 11 463 6256</t>
  </si>
  <si>
    <t>+27 (82) 413 2625</t>
  </si>
  <si>
    <t>Wade</t>
  </si>
  <si>
    <t>mark@metmar.co.za</t>
  </si>
  <si>
    <t>+27 (11) 706 7909</t>
  </si>
  <si>
    <t>+27 (11) 463 6256</t>
  </si>
  <si>
    <t>+27 (82) 339 4974</t>
  </si>
  <si>
    <t>Tebogo</t>
  </si>
  <si>
    <t>Nchoe</t>
  </si>
  <si>
    <t>tebogo@metmar.co.za</t>
  </si>
  <si>
    <t>+27 11 267 3000</t>
  </si>
  <si>
    <t>+27 11 706 5321</t>
  </si>
  <si>
    <t>+27 76 275 3545</t>
  </si>
  <si>
    <t>Metmar Trading</t>
  </si>
  <si>
    <t>Unit B-3, Floor 23</t>
  </si>
  <si>
    <t>V-Capital No. 333 Xianxia Rd</t>
  </si>
  <si>
    <t>200336</t>
  </si>
  <si>
    <t>Liang</t>
  </si>
  <si>
    <t>Chief Representative</t>
  </si>
  <si>
    <t>liang.qica@gmail.com</t>
  </si>
  <si>
    <t>+86 21 80121299</t>
  </si>
  <si>
    <t>+86 18621891807</t>
  </si>
  <si>
    <t>+86 21 80121290</t>
  </si>
  <si>
    <t>Metmin</t>
  </si>
  <si>
    <t>Klerksdorp, North West Province</t>
  </si>
  <si>
    <t>Mexican Mining Chamber</t>
  </si>
  <si>
    <t>Almazan</t>
  </si>
  <si>
    <t>Micromesh Minerals &amp; Metals</t>
  </si>
  <si>
    <t>Manganous oxide</t>
  </si>
  <si>
    <t>www.mmindia.net</t>
  </si>
  <si>
    <t>Block No. 1, 2nd Floor, C-wing</t>
  </si>
  <si>
    <t>Poonam Chambers, Chindwara Road</t>
  </si>
  <si>
    <t>13</t>
  </si>
  <si>
    <t>+91 712 2596512</t>
  </si>
  <si>
    <t>Bajaj</t>
  </si>
  <si>
    <t>vb@mmindia.net</t>
  </si>
  <si>
    <t>+91 712 2596513</t>
  </si>
  <si>
    <t>+91 9765028000</t>
  </si>
  <si>
    <t>Mile Yejin</t>
  </si>
  <si>
    <t>Mile County, Honghezhou, Yunnan</t>
  </si>
  <si>
    <t>Million Link (China) Investment Limited</t>
  </si>
  <si>
    <t>www.millionlink.com</t>
  </si>
  <si>
    <t>Room 3508, 35/f, Bank of America Tower</t>
  </si>
  <si>
    <t>12, Harcourt Road, Admiraltym</t>
  </si>
  <si>
    <t>+852 28158007</t>
  </si>
  <si>
    <t>Summer</t>
  </si>
  <si>
    <t>hillsummer@millionlink.com</t>
  </si>
  <si>
    <t>+852 98252628 / +86 13502110148</t>
  </si>
  <si>
    <t>+852 30062758</t>
  </si>
  <si>
    <t>Mina do Azul</t>
  </si>
  <si>
    <t>6°06'22.0"S 50°17'58.6"W</t>
  </si>
  <si>
    <t>in Minas Gerais</t>
  </si>
  <si>
    <t xml:space="preserve">Rodovia BR 040, Km 624, Barreira Conselheiro Lafaiete - MG CEP – 36400.000 </t>
  </si>
  <si>
    <t>Baja Mining Corporation</t>
  </si>
  <si>
    <t>Minera Boleo - MMB</t>
  </si>
  <si>
    <t>El Boleo project. 90% stake belongs to the consortium of five Korean companies and 10% – to Baja Mining Corps</t>
  </si>
  <si>
    <t>Greenslade</t>
  </si>
  <si>
    <t>john.greenslade@bajamining.com</t>
  </si>
  <si>
    <t>kendra.low@bajamining.com</t>
  </si>
  <si>
    <t>1 604 685 2323</t>
  </si>
  <si>
    <t>1 604 889 0584</t>
  </si>
  <si>
    <t>1 604 639 1223</t>
  </si>
  <si>
    <t>Lisi</t>
  </si>
  <si>
    <t>Gardiner</t>
  </si>
  <si>
    <t>lisi.gardiner@bajamining.com</t>
  </si>
  <si>
    <t>Wright</t>
  </si>
  <si>
    <t>Chief Operating Officer</t>
  </si>
  <si>
    <t>+1 604 685 2323</t>
  </si>
  <si>
    <t>5 open pit mining areas; in Brazil's northeast Bahia state; produced 1 million mt in 2017; 1.2 million wet mt expected in 2018; 2.2 million expected in 2019</t>
  </si>
  <si>
    <t>plant has been moved from port to plant</t>
  </si>
  <si>
    <t>Mineracao Buritirama S.A.</t>
  </si>
  <si>
    <t>Praça General Gentil Falcao, 108 - 12.and</t>
  </si>
  <si>
    <t>04571-150</t>
  </si>
  <si>
    <t>Sao Paulo, SP</t>
  </si>
  <si>
    <t>+55 (11) 5105-4326</t>
  </si>
  <si>
    <t>Kliscia</t>
  </si>
  <si>
    <t>Pilar</t>
  </si>
  <si>
    <t>kliscia@buritirama.com</t>
  </si>
  <si>
    <t>Joao Jose Oliveira</t>
  </si>
  <si>
    <t>de Araujo</t>
  </si>
  <si>
    <t>jaraujo@buritirama.com</t>
  </si>
  <si>
    <t>55 11 5105 4320</t>
  </si>
  <si>
    <t>55 11 5105 4335</t>
  </si>
  <si>
    <t>55 11 9938 8709</t>
  </si>
  <si>
    <t>Silvio Tini</t>
  </si>
  <si>
    <t>beth@bonsucex.com.br</t>
  </si>
  <si>
    <t>55 11 5105 4305</t>
  </si>
  <si>
    <t>Marina</t>
  </si>
  <si>
    <t>marina@buritirama.com</t>
  </si>
  <si>
    <t>+55 11 5105-4326</t>
  </si>
  <si>
    <t>+55 11 5105 4335</t>
  </si>
  <si>
    <t>Mineraçao de Manganes Nogeira Durarte</t>
  </si>
  <si>
    <t>20°26'43"S   43°56'31"W</t>
  </si>
  <si>
    <t>nogueiraduarte@uol.com.br</t>
  </si>
  <si>
    <t>Mineracao Pedra Menina</t>
  </si>
  <si>
    <t>Rodovia Penha de França-Km 02 - Area Rural, Sen. Modestino Gonçalves - MG, 39190-000, Brazil</t>
  </si>
  <si>
    <t>daldiamantina@yahoo.com.br</t>
  </si>
  <si>
    <t>Minerais US LLC</t>
  </si>
  <si>
    <t>105 Raider Blvd, Suite 104</t>
  </si>
  <si>
    <t>08844</t>
  </si>
  <si>
    <t>Hillsborough, NJ</t>
  </si>
  <si>
    <t>1 908 874 7666</t>
  </si>
  <si>
    <t>Hal</t>
  </si>
  <si>
    <t>Kohn</t>
  </si>
  <si>
    <t>sales@mineraisus.com</t>
  </si>
  <si>
    <t>hsk@mineraisus.com</t>
  </si>
  <si>
    <t>+1 908 874 7666 x17</t>
  </si>
  <si>
    <t>+1 908 693 5661</t>
  </si>
  <si>
    <t>+1 908 874 7725</t>
  </si>
  <si>
    <t>Mayrides</t>
  </si>
  <si>
    <t>tmm@mineraisus.com</t>
  </si>
  <si>
    <t>1 908 874 7725</t>
  </si>
  <si>
    <t>1 908 209 0763</t>
  </si>
  <si>
    <t>Mineral Enterprises Limited</t>
  </si>
  <si>
    <t>Khanija Bhavan, III Floor, West Wing</t>
  </si>
  <si>
    <t>No. 49 Race Course Road</t>
  </si>
  <si>
    <t>560 001</t>
  </si>
  <si>
    <t>Bangalore, Karnataka</t>
  </si>
  <si>
    <t>Basant</t>
  </si>
  <si>
    <t>Poddar</t>
  </si>
  <si>
    <t>bp97@hotmail.com</t>
  </si>
  <si>
    <t>+91 80 4245 9797</t>
  </si>
  <si>
    <t>+91 9880788850</t>
  </si>
  <si>
    <t>+91 80 42459737</t>
  </si>
  <si>
    <t>Mineral Resources</t>
  </si>
  <si>
    <t>Private Bag X59</t>
  </si>
  <si>
    <t>0007</t>
  </si>
  <si>
    <t>Arcadia</t>
  </si>
  <si>
    <t>Minerall.co s.r.l.</t>
  </si>
  <si>
    <t>Via Monte Cervino, 7</t>
  </si>
  <si>
    <t>20149</t>
  </si>
  <si>
    <t>Milano</t>
  </si>
  <si>
    <t>+39 02 4816761</t>
  </si>
  <si>
    <t>Paola</t>
  </si>
  <si>
    <t>Vercelli</t>
  </si>
  <si>
    <t>Responsabile Amministrazione Vendite</t>
  </si>
  <si>
    <t>info@minerallco.it</t>
  </si>
  <si>
    <t>+39 02 4693543</t>
  </si>
  <si>
    <t>Mingyang</t>
  </si>
  <si>
    <t>Mining Weekly</t>
  </si>
  <si>
    <t>Creamer</t>
  </si>
  <si>
    <t>newsdesk@engineeringnews.co.za</t>
  </si>
  <si>
    <t>Minjiang</t>
  </si>
  <si>
    <t>Xiaohe Xiang, Songpan County, Aba Zhou, Sichuan</t>
  </si>
  <si>
    <t>Minmet S.A.M.</t>
  </si>
  <si>
    <t>Monaco</t>
  </si>
  <si>
    <t>1, Rue Suffren Reymond</t>
  </si>
  <si>
    <t>MC 98000</t>
  </si>
  <si>
    <t>+377 97 77 57 97</t>
  </si>
  <si>
    <t>Bifulco</t>
  </si>
  <si>
    <t>m.bifulco@minmet.mc</t>
  </si>
  <si>
    <t xml:space="preserve"> +377 6 40 62 95 97</t>
  </si>
  <si>
    <t>+377 97 56 11</t>
  </si>
  <si>
    <t>Graziella</t>
  </si>
  <si>
    <t>Nicora</t>
  </si>
  <si>
    <t>g.nicora@minmet.mc</t>
  </si>
  <si>
    <t>+377 97775797</t>
  </si>
  <si>
    <t>+377 97775611</t>
  </si>
  <si>
    <t>+33 640620189</t>
  </si>
  <si>
    <t>Chicheportiche</t>
  </si>
  <si>
    <t>v.chicheportiche@minmet.mc</t>
  </si>
  <si>
    <t>Stefano</t>
  </si>
  <si>
    <t>Murmura</t>
  </si>
  <si>
    <t>s.murmura@minmet.mc</t>
  </si>
  <si>
    <t>Minmetals Development Co. Ltd</t>
  </si>
  <si>
    <t>Minmetals (Hunan) partnered with Huade Jinxin Ferroalloys to build a silico-manganese plant in Huade, Inner Mongolia. The total investment is RMB0.22bn and two furnaces with total production capacity of 60,000KVA have been built. One furnace was put into production in October 2014, and the other started production in August 2015. Many big furnaces have been built in Inner Mongolia with the advantage of its lower electricity prices and short distance to Tianjin port in recent years.</t>
  </si>
  <si>
    <t>Huade County, Wulanchabu City, Inner Mongolia</t>
  </si>
  <si>
    <t>Minmetals Development Co. Ltd - Sales office</t>
  </si>
  <si>
    <t>Room C509, Minmetals Bldg, 5 Sanlihe Road</t>
  </si>
  <si>
    <t>Haidian District</t>
  </si>
  <si>
    <t>100044</t>
  </si>
  <si>
    <t>+86 (10) 6849 4470 /80</t>
  </si>
  <si>
    <t>Fei</t>
  </si>
  <si>
    <t>Lei</t>
  </si>
  <si>
    <t>General Manager of Ferroalloys for Carbon Steel Dept.</t>
  </si>
  <si>
    <t>leif@minmetals.com</t>
  </si>
  <si>
    <t>+86 10 68494099</t>
  </si>
  <si>
    <t>+86 13601399801</t>
  </si>
  <si>
    <t>+86 10 68494071</t>
  </si>
  <si>
    <t>Guansen</t>
  </si>
  <si>
    <t>Raw Materials for Ferroalloy Department</t>
  </si>
  <si>
    <t>wanggs@minmetals.com</t>
  </si>
  <si>
    <t>+86 10 68494160</t>
  </si>
  <si>
    <t>+86 13581827873</t>
  </si>
  <si>
    <t xml:space="preserve">Yu </t>
  </si>
  <si>
    <t>Lexin</t>
  </si>
  <si>
    <t>yulx@minmetals.com</t>
  </si>
  <si>
    <t>+86 (10) 6849 4809</t>
  </si>
  <si>
    <t>+86 10 6849 4604</t>
  </si>
  <si>
    <t xml:space="preserve">Guiquan </t>
  </si>
  <si>
    <t>Managing Director / Raw Materials / Strategic Business Unit</t>
  </si>
  <si>
    <t>fenggq@minmetals.com</t>
  </si>
  <si>
    <t>+86 10 6849 5340/4955</t>
  </si>
  <si>
    <t>+86 10 6849 4706/4351</t>
  </si>
  <si>
    <t>ZHANG</t>
  </si>
  <si>
    <t>zhangzg@minmetals.com</t>
  </si>
  <si>
    <t>0086-10-68494556</t>
  </si>
  <si>
    <t>0086-10-68494071</t>
  </si>
  <si>
    <t>0086-13801026722</t>
  </si>
  <si>
    <t>Jin</t>
  </si>
  <si>
    <t>Xiaoguang</t>
  </si>
  <si>
    <t>jinxg@minmetals.com</t>
  </si>
  <si>
    <t>+86 10 68495250</t>
  </si>
  <si>
    <t>+86 10 68494830</t>
  </si>
  <si>
    <t>Kaifu</t>
  </si>
  <si>
    <t>General Manager, Ferro-Alloys Division</t>
  </si>
  <si>
    <t>kfzhang@minmetals.com</t>
  </si>
  <si>
    <t>+86 10 68494465</t>
  </si>
  <si>
    <t>+86 10 68494430</t>
  </si>
  <si>
    <t>+86 13901179601</t>
  </si>
  <si>
    <t>Qingchun</t>
  </si>
  <si>
    <t>General Manager of Raw Material Department</t>
  </si>
  <si>
    <t>admin@minmetals.com</t>
  </si>
  <si>
    <t>liangqs@minmetals.com</t>
  </si>
  <si>
    <t>+86-10-6849-4206</t>
  </si>
  <si>
    <t>Linguo</t>
  </si>
  <si>
    <t>G.M. of Ferroalloys for Carbon Steel Dept</t>
  </si>
  <si>
    <t xml:space="preserve">Zhang </t>
  </si>
  <si>
    <t>zhangye@minmetals.com</t>
  </si>
  <si>
    <t>+86 (10) 6849 4446</t>
  </si>
  <si>
    <t>+86 (10) 6849 4787 /4450</t>
  </si>
  <si>
    <t>General Manager (partner of Wang Feng)</t>
  </si>
  <si>
    <t>hel@minmetals.com</t>
  </si>
  <si>
    <t>+86 (10) 6849 4495</t>
  </si>
  <si>
    <t>Shuxian</t>
  </si>
  <si>
    <t>weishx@minmetals.com</t>
  </si>
  <si>
    <t>+86-10-6849-4310</t>
  </si>
  <si>
    <t>Hongguang</t>
  </si>
  <si>
    <t>General Manager of HSE Department</t>
  </si>
  <si>
    <t>lihg@minmetals.com</t>
  </si>
  <si>
    <t>+86-10-6849-4565</t>
  </si>
  <si>
    <t xml:space="preserve">Liu </t>
  </si>
  <si>
    <t>Lingbing</t>
  </si>
  <si>
    <t>liulb@minmetals.com</t>
  </si>
  <si>
    <t>+86 (10) 6849 4463</t>
  </si>
  <si>
    <t>+86 (10) 6849 4450 /4787</t>
  </si>
  <si>
    <t>Mirae Asset Securities</t>
  </si>
  <si>
    <t>Sokje</t>
  </si>
  <si>
    <t>Senior Analyst</t>
  </si>
  <si>
    <t>sokje@miraeasset.com</t>
  </si>
  <si>
    <t>+82 2 3774 1781</t>
  </si>
  <si>
    <t>+82 2 785 6552</t>
  </si>
  <si>
    <t>Misetal Steel and Equipment</t>
  </si>
  <si>
    <t>42 cours Suchet</t>
  </si>
  <si>
    <t>69002</t>
  </si>
  <si>
    <t>Lyon</t>
  </si>
  <si>
    <t>Grata</t>
  </si>
  <si>
    <t>Commercial Diretor</t>
  </si>
  <si>
    <t>francois.grata@misetal.net</t>
  </si>
  <si>
    <t>+33 4 78 92 33 06</t>
  </si>
  <si>
    <t>+33 6 07 21 78 11</t>
  </si>
  <si>
    <t>Mitra S.K. Private Limited</t>
  </si>
  <si>
    <t>www.mitrask.com</t>
  </si>
  <si>
    <t>Atanu</t>
  </si>
  <si>
    <t>Laik</t>
  </si>
  <si>
    <t>GM &amp; Head (Ferro Alloys Business Group)</t>
  </si>
  <si>
    <t>alaik@mitrask.co.in</t>
  </si>
  <si>
    <t>+91 33 4025 5005</t>
  </si>
  <si>
    <t>+91 9007002784</t>
  </si>
  <si>
    <t>+91 33 2265 0008</t>
  </si>
  <si>
    <t>Pradipta</t>
  </si>
  <si>
    <t>Sanyal</t>
  </si>
  <si>
    <t>Divisional Manager - Asian Countries</t>
  </si>
  <si>
    <t>info@mitrask.com</t>
  </si>
  <si>
    <t>Satyaki</t>
  </si>
  <si>
    <t>Biswas</t>
  </si>
  <si>
    <t>Mitra SK</t>
  </si>
  <si>
    <t xml:space="preserve">Since 1938, Mitra SK (MSK) has steadily gained worldwide recognition as an independent quality testing agency. Its international network of laboratories and offices in 13 countries undertake inspection, sampling and assay of ores, minerals, coal, metals, fertilizers, food, water and environmental parameters with accurate and consistent results. </t>
  </si>
  <si>
    <t xml:space="preserve">Laik </t>
  </si>
  <si>
    <t>Mitsubishi Corporation</t>
  </si>
  <si>
    <t>Mitsubishi Corporation Unimetals</t>
  </si>
  <si>
    <t>2-3 Marunouchi 2-Chome</t>
  </si>
  <si>
    <t>Chiyoda-ku</t>
  </si>
  <si>
    <t>100-0005</t>
  </si>
  <si>
    <t>+81 3 5221 3613</t>
  </si>
  <si>
    <t>Koji</t>
  </si>
  <si>
    <t>Yagyu</t>
  </si>
  <si>
    <t>Battery Raw Materials Team</t>
  </si>
  <si>
    <t>koji.yagyu@mcunimetals.com</t>
  </si>
  <si>
    <t>+81 3 5221 3689</t>
  </si>
  <si>
    <t>Mitsubishi Development Pty Ltd</t>
  </si>
  <si>
    <t>Vice President Sales and Marketing</t>
  </si>
  <si>
    <t>brett@brettsuann.com</t>
  </si>
  <si>
    <t>Mitsui &amp; Co., Ltd.</t>
  </si>
  <si>
    <t>Mitsui &amp; Co India Pvt Ltd</t>
  </si>
  <si>
    <t>The Metropolitan Center</t>
  </si>
  <si>
    <t>Bangla Sahib Road</t>
  </si>
  <si>
    <t>110001</t>
  </si>
  <si>
    <t xml:space="preserve">Ravi </t>
  </si>
  <si>
    <t>Minocha</t>
  </si>
  <si>
    <t>Assistant General Manager</t>
  </si>
  <si>
    <t>r.minocha@mitsui.com</t>
  </si>
  <si>
    <t>+91 (11) 4353 1111 ext 232</t>
  </si>
  <si>
    <t>+91 (9810) 405727</t>
  </si>
  <si>
    <t>+91 (11) 4353 1170</t>
  </si>
  <si>
    <t>Mitsui &amp; Co. (China) Ltd.</t>
  </si>
  <si>
    <t>8th Floor, China World Tower</t>
  </si>
  <si>
    <t>8610-59653395</t>
  </si>
  <si>
    <t>Pei Yong</t>
  </si>
  <si>
    <t>Senior Manager, Mineral &amp; Metal Resources &amp; Energy Division</t>
  </si>
  <si>
    <t>P.Zhang@mitsui.com</t>
  </si>
  <si>
    <t>86-18910851055</t>
  </si>
  <si>
    <t>8610-59653593</t>
  </si>
  <si>
    <t>Yifan</t>
  </si>
  <si>
    <t>Mineral &amp; Metal Resources &amp; Energy Division</t>
  </si>
  <si>
    <t>Yifa.wu@mitsui.com</t>
  </si>
  <si>
    <t>8610-59653402</t>
  </si>
  <si>
    <t>86-18910851065</t>
  </si>
  <si>
    <t>Mitsui &amp; Co. (U.S.A.), Inc.</t>
  </si>
  <si>
    <t>200 Park Avenue, 36th Floor</t>
  </si>
  <si>
    <t>NY 10166-0130</t>
  </si>
  <si>
    <t>+1 212 878 4219</t>
  </si>
  <si>
    <t>Ryusuke</t>
  </si>
  <si>
    <t>Kabasawa</t>
  </si>
  <si>
    <t>Deputy General Manager, Ferro-Alloys Dept. Ferrous Raw Materials Div., Mineral &amp; Metal Resources B.</t>
  </si>
  <si>
    <t>r.kabasawa@mitsui.com</t>
  </si>
  <si>
    <t>+81 3 3285 2903</t>
  </si>
  <si>
    <t>+81 90 53 92 24 80</t>
  </si>
  <si>
    <t>+81 3 3285 9963</t>
  </si>
  <si>
    <t>Mitsui &amp; Co. Europe PLC, Johannesburg Branch</t>
  </si>
  <si>
    <t>PO Box 652948</t>
  </si>
  <si>
    <t>Benmore</t>
  </si>
  <si>
    <t>+27 11 290 2030</t>
  </si>
  <si>
    <t>Shusuke</t>
  </si>
  <si>
    <t>Watanabe</t>
  </si>
  <si>
    <t>Deputy General Manager: Energy &amp; Mineral Resources</t>
  </si>
  <si>
    <t>shu.watanabe@mitsui.com</t>
  </si>
  <si>
    <t>+27 11 290 2000</t>
  </si>
  <si>
    <t>+27 82 306 1465</t>
  </si>
  <si>
    <t>+27 11 783 8835</t>
  </si>
  <si>
    <t>20 Old Bailey</t>
  </si>
  <si>
    <t>EC4M 7QQ</t>
  </si>
  <si>
    <t xml:space="preserve">Kenji </t>
  </si>
  <si>
    <t>Manager Ferrous Raw Materials Dept.</t>
  </si>
  <si>
    <t>k.goto@mitsui.com</t>
  </si>
  <si>
    <t>K.goto@xm.mitsui.co.jp</t>
  </si>
  <si>
    <t>+44 (0) 20 7822 0443 (direct)</t>
  </si>
  <si>
    <t>+44 (0) 771 422 6620</t>
  </si>
  <si>
    <t>+44 (0) 20 7329 0464</t>
  </si>
  <si>
    <t xml:space="preserve">Takuro </t>
  </si>
  <si>
    <t>Eda</t>
  </si>
  <si>
    <t>T.Eda@mitsui.com</t>
  </si>
  <si>
    <t>+44 (0) 20 7822 0447</t>
  </si>
  <si>
    <t>+44 (0) 7764 471 580</t>
  </si>
  <si>
    <t>1-3, Marunouchi 1-chome</t>
  </si>
  <si>
    <t>100-8631</t>
  </si>
  <si>
    <t>81-3-3285-2901</t>
  </si>
  <si>
    <t>c.campbell@mitsui.com</t>
  </si>
  <si>
    <t>Yorihisa</t>
  </si>
  <si>
    <t>Ishii</t>
  </si>
  <si>
    <t>Manager, Marketing</t>
  </si>
  <si>
    <t>yor.ishii@mitsui.com</t>
  </si>
  <si>
    <t>+81 3 5202 3373</t>
  </si>
  <si>
    <t>+81 3 5201 6699</t>
  </si>
  <si>
    <t>Fumiya</t>
  </si>
  <si>
    <t>Kamikawaji</t>
  </si>
  <si>
    <t>Director - Metal Business Department</t>
  </si>
  <si>
    <t>f.kamikawaji@mitsui.com</t>
  </si>
  <si>
    <t>+1 212 878 4150</t>
  </si>
  <si>
    <t>+1 917 370 8492</t>
  </si>
  <si>
    <t>Masami</t>
  </si>
  <si>
    <t>Shiraishi</t>
  </si>
  <si>
    <t>General Manager, Ferro-Alloys First Dept</t>
  </si>
  <si>
    <t>Mas.Shiraishi@mitsui.com</t>
  </si>
  <si>
    <t>+81 (33285) 2869</t>
  </si>
  <si>
    <t>+81 (3) 3285 9813</t>
  </si>
  <si>
    <t>Masato</t>
  </si>
  <si>
    <t>Mas.Goto@mitsui.com</t>
  </si>
  <si>
    <t>+81-332853255</t>
  </si>
  <si>
    <t>+81-332859963</t>
  </si>
  <si>
    <t xml:space="preserve">Hitoshi </t>
  </si>
  <si>
    <t>Takabatake</t>
  </si>
  <si>
    <t>Deputy General Manager, Ferrous Raw Materials Division</t>
  </si>
  <si>
    <t>h.takabatake@xm.mitsui.co.jp</t>
  </si>
  <si>
    <t>81-3-3285-9963</t>
  </si>
  <si>
    <t>81-90-2542-4843</t>
  </si>
  <si>
    <t>Takahisa</t>
  </si>
  <si>
    <t>Shinkawa</t>
  </si>
  <si>
    <t>Ferro-Alloys Dept., Ferrous Raw Materials Div, Mineral &amp; Metal Resources Business Unit</t>
  </si>
  <si>
    <t>t.shinkawa@mitsui.com</t>
  </si>
  <si>
    <t>+81 3 3285 2873</t>
  </si>
  <si>
    <t>Susumu</t>
  </si>
  <si>
    <t>Sahashi</t>
  </si>
  <si>
    <t>s.sahashi@mitsui.com</t>
  </si>
  <si>
    <t>Sagawa</t>
  </si>
  <si>
    <t>Ferro-Alloys Business Department</t>
  </si>
  <si>
    <t>yu.sagawa@mitsui.com</t>
  </si>
  <si>
    <t>+81-3-3285-2097</t>
  </si>
  <si>
    <t>+81-3-3285-9813</t>
  </si>
  <si>
    <t>+81-90-2210-0171</t>
  </si>
  <si>
    <t>Mizushima Ferroalloy Co., Ltd. (MZK)</t>
  </si>
  <si>
    <t>1-1 chome, Kawasakidori Mizushima</t>
  </si>
  <si>
    <t>712-8513</t>
  </si>
  <si>
    <t>Kurashiki</t>
  </si>
  <si>
    <t>+81 (86) 444 4241 - 4246 - 4248</t>
  </si>
  <si>
    <t>Takashi</t>
  </si>
  <si>
    <t>Maeno</t>
  </si>
  <si>
    <t>Director (Sales &amp; General Administration)</t>
  </si>
  <si>
    <t>takashi-maeno@mizukin.co.jp</t>
  </si>
  <si>
    <t>+81 86 444 424164246-4248</t>
  </si>
  <si>
    <t>+81-70-1059-3320</t>
  </si>
  <si>
    <t xml:space="preserve">Hideo </t>
  </si>
  <si>
    <t>Uchida</t>
  </si>
  <si>
    <t>Staff General Manager, Planning Dept.</t>
  </si>
  <si>
    <t>hideo-uchida@mizukin.co.jp</t>
  </si>
  <si>
    <t>+81 (86) 444 4241</t>
  </si>
  <si>
    <t>+81 (86) 448 0634</t>
  </si>
  <si>
    <t>Koichi</t>
  </si>
  <si>
    <t>General Manager, Corporation Planning</t>
  </si>
  <si>
    <t>koichi-nakamura@mizukin.co.jp</t>
  </si>
  <si>
    <t>+81 (086) 444 4241</t>
  </si>
  <si>
    <t>+81 (086) 445 1229</t>
  </si>
  <si>
    <t>Shoichi</t>
  </si>
  <si>
    <t>Hiwasa</t>
  </si>
  <si>
    <t>shoichi-hiwasa@mizukin.co.jp</t>
  </si>
  <si>
    <t>+81 86 444 4241</t>
  </si>
  <si>
    <t>Shinjiro</t>
  </si>
  <si>
    <t>shinjiro-murakami@mizukin.co.jp</t>
  </si>
  <si>
    <t>+86 444 4241</t>
  </si>
  <si>
    <t>+86 448 0634</t>
  </si>
  <si>
    <t>+81-80-1648-2627</t>
  </si>
  <si>
    <t>Haruji</t>
  </si>
  <si>
    <t>Okuda</t>
  </si>
  <si>
    <t>haruji-okuda@mizukin.co.jp</t>
  </si>
  <si>
    <t>+81-80-2945-2090</t>
  </si>
  <si>
    <t>Eisuke</t>
  </si>
  <si>
    <t>Taketa</t>
  </si>
  <si>
    <t>Production Technology Sec., Production Dept</t>
  </si>
  <si>
    <t>eisuke-taketa@mizukin.co.jp</t>
  </si>
  <si>
    <t>+81 86 444 1141</t>
  </si>
  <si>
    <t>+81 86 444 1140</t>
  </si>
  <si>
    <t>Toshio</t>
  </si>
  <si>
    <t>Shiota</t>
  </si>
  <si>
    <t>General Manager Production Department</t>
  </si>
  <si>
    <t>toshio-shiota@mizukin.co.jp</t>
  </si>
  <si>
    <t>+81-80-1919-0476</t>
  </si>
  <si>
    <t>MizushimaOyabe, Toyama Prefecture 932-0102, Japan</t>
  </si>
  <si>
    <t>lancewei@mmcresources.com</t>
  </si>
  <si>
    <t>MMC Resources, Inc.</t>
  </si>
  <si>
    <t>www.mmcresources.com</t>
  </si>
  <si>
    <t>10777 Westheimer, Ste 845</t>
  </si>
  <si>
    <t>TX 77042</t>
  </si>
  <si>
    <t>+1 713 783-7566</t>
  </si>
  <si>
    <t>Lance</t>
  </si>
  <si>
    <t>+1 713 785-3741</t>
  </si>
  <si>
    <t>Katharine</t>
  </si>
  <si>
    <t>Merrick</t>
  </si>
  <si>
    <t>kmerrick@mmcresources.com</t>
  </si>
  <si>
    <t>+1 713-783-7566</t>
  </si>
  <si>
    <t>+1 713-785-3741</t>
  </si>
  <si>
    <t>Mn Chemical Georgia LLC</t>
  </si>
  <si>
    <t>Lasha</t>
  </si>
  <si>
    <t>Janashia</t>
  </si>
  <si>
    <t>ljanashia@mnchemical.ge</t>
  </si>
  <si>
    <t>started production in January 2015</t>
  </si>
  <si>
    <t>Modern India Concast</t>
  </si>
  <si>
    <t>Modern India Con-Cast</t>
  </si>
  <si>
    <t>Haldia, West Bengal plant</t>
  </si>
  <si>
    <t>www.miclindia.com</t>
  </si>
  <si>
    <t>Salil</t>
  </si>
  <si>
    <t>Aggarwala</t>
  </si>
  <si>
    <t>ferroalloys@miclindia.com</t>
  </si>
  <si>
    <t>Chetan</t>
  </si>
  <si>
    <t>info@gayson.co.in</t>
  </si>
  <si>
    <t>2017 07: Modern India plans to increase ferro-alloy output. Indian private-sector firm Modern India Concast plans to increase its ferro-alloy capacity to 13,968 t/month from 9,312 t/month by installing three furnaces at Haldia, West Bengal. The company currently produces manganese alloys at the plant. Under the capacity expansion plan, the firm proposes to produce ferro-silicon and ferro-chrome. Under the plan, it expects to produce 1,668 t/month of ferro-manganese, 9,000 t/month of silico-manganese, 1,950 t/month of ferro-chrome and 1,350 t/month of ferro-silicon. The company would change the quantities of ferro-alloy produced according to market demand. The company expects to complete the project within three years from the receipt of the EC and other regulatory clearance.</t>
  </si>
  <si>
    <t>Modern India Con-Cast Limited</t>
  </si>
  <si>
    <t>6G, Everest House</t>
  </si>
  <si>
    <t>46C Jawaharlal Nehru Road</t>
  </si>
  <si>
    <t>+91 33 3052 1112</t>
  </si>
  <si>
    <t>gayson@vsnl.com</t>
  </si>
  <si>
    <t>+91 98310 39222</t>
  </si>
  <si>
    <t>+91 33 2288 9247</t>
  </si>
  <si>
    <t>+91 33 22889247</t>
  </si>
  <si>
    <t xml:space="preserve">Modern Minerals Industries </t>
  </si>
  <si>
    <t>Indian private-sector Modern Minerals Industries plans to produce 50,000 t/yr of manganese ore at its Khapa-Padriwar mine in the central state of Madhya Pradesh. The 7.088 hectares mine area in Chhindwara district, has estimated reserves of 134,358t of manganese ore (Mn 32.90pc) and extractable reserves of about 114,000t of manganese ore. The company plans to continue with extensive exploration in the mining lease area to increase the reserve ratio. Modern Minerals plans to produce about 10,000 t/yr of manganese ore in the first five years, and then gradually increase this to 50,000 t/yr.</t>
  </si>
  <si>
    <t>modernmineralindustries@rediffmail.com</t>
  </si>
  <si>
    <t>Afarak Group</t>
  </si>
  <si>
    <t>Mogale Alloys</t>
  </si>
  <si>
    <t>4 furnaces in total (110,000mt of ferro-alloy capacity): 2 were producing SiMn in 2016 (53,000 mtpy of SiMn capacity), but 1 has been switched to FeCr production in Sept 2016, and the last one in Jan 2017.</t>
  </si>
  <si>
    <t>Mogale Alloys (Pty) Ltd</t>
  </si>
  <si>
    <t>P O Box 658</t>
  </si>
  <si>
    <t>Krugersdorp</t>
  </si>
  <si>
    <t>1740</t>
  </si>
  <si>
    <t>+27 (11) 668 3806</t>
  </si>
  <si>
    <t>Willem</t>
  </si>
  <si>
    <t>wsmith@mogale.co.za</t>
  </si>
  <si>
    <t>Martie</t>
  </si>
  <si>
    <t>Bothma</t>
  </si>
  <si>
    <t>PA to Callie Pienaar</t>
  </si>
  <si>
    <t>martie@mogale.co.za</t>
  </si>
  <si>
    <t>Callie</t>
  </si>
  <si>
    <t>Pienaar</t>
  </si>
  <si>
    <t>cpienaar@ruukkisa.co.za</t>
  </si>
  <si>
    <t>+27 (11) 668 3825</t>
  </si>
  <si>
    <t>Moi Rana</t>
  </si>
  <si>
    <t>MoI Rana in Nordland county, Norway.</t>
  </si>
  <si>
    <t>MOIL also produces electricity</t>
  </si>
  <si>
    <t>Built in 1992, the company has a EMD plant installed at Dongri Buzurg Mine</t>
  </si>
  <si>
    <t>MOIL Limited</t>
  </si>
  <si>
    <t>MOIL Bhavan</t>
  </si>
  <si>
    <t>1A, Kator Road</t>
  </si>
  <si>
    <t>440 013</t>
  </si>
  <si>
    <t>Mukund P.</t>
  </si>
  <si>
    <t>Chaudhari</t>
  </si>
  <si>
    <t>Director (Finance)</t>
  </si>
  <si>
    <t>chaudhari@moil.nic.in</t>
  </si>
  <si>
    <t>mpchaudhari@rediffmail.com</t>
  </si>
  <si>
    <t>+91 712 2592072</t>
  </si>
  <si>
    <t>+91 712 2592073</t>
  </si>
  <si>
    <t>Pattnaik</t>
  </si>
  <si>
    <t>Director (Commercial)</t>
  </si>
  <si>
    <t>Pradeep</t>
  </si>
  <si>
    <t>Gupta</t>
  </si>
  <si>
    <t>Chief Vigilance Officer</t>
  </si>
  <si>
    <t>cvo@moil.nic.in</t>
  </si>
  <si>
    <t xml:space="preserve">G. </t>
  </si>
  <si>
    <t>Wangneo</t>
  </si>
  <si>
    <t>General Manager (Tech.)</t>
  </si>
  <si>
    <t>wangneo@moil.nic.in</t>
  </si>
  <si>
    <t>+91 (712) 2806223</t>
  </si>
  <si>
    <t>+91 (712) 2592360</t>
  </si>
  <si>
    <t>Monnet Group</t>
  </si>
  <si>
    <t>Monnet Ferro Alloys</t>
  </si>
  <si>
    <t>www.monnetgroup.com</t>
  </si>
  <si>
    <t>monnet@monnetgroup.com</t>
  </si>
  <si>
    <t>91 33 2486 5194</t>
  </si>
  <si>
    <t>Monnet Ispat &amp; Energy</t>
  </si>
  <si>
    <t>Monnet Marg, Mandir Hasaud, 
Raipur – 492101, Chhattisgarh, India</t>
  </si>
  <si>
    <t>Jajodia</t>
  </si>
  <si>
    <t>isc_miel@monnetgroup.com</t>
  </si>
  <si>
    <t>Moore Stephens Enterprise First</t>
  </si>
  <si>
    <t>www.moorestephens.com.au</t>
  </si>
  <si>
    <t>Level 15 Exchange Tower</t>
  </si>
  <si>
    <t>2 The Esplanade</t>
  </si>
  <si>
    <t>+61 8 9225 5355</t>
  </si>
  <si>
    <t>Josh</t>
  </si>
  <si>
    <t>Snow</t>
  </si>
  <si>
    <t>jsnow@moorestephens.com.au</t>
  </si>
  <si>
    <t>Radhika Metals &amp; Minerals</t>
  </si>
  <si>
    <t>Mor Alloys</t>
  </si>
  <si>
    <t>Vizianagaram, Andhra Pradesh.</t>
  </si>
  <si>
    <t>BK</t>
  </si>
  <si>
    <t>Agarwala</t>
  </si>
  <si>
    <t>bka@radhikagroup.in</t>
  </si>
  <si>
    <t>Kumar Agrawal</t>
  </si>
  <si>
    <t>montymor81@gmail.com</t>
  </si>
  <si>
    <t>Manvendra</t>
  </si>
  <si>
    <t>Mor</t>
  </si>
  <si>
    <t>moralloys@gmail.com</t>
  </si>
  <si>
    <t>Morro da Mina</t>
  </si>
  <si>
    <t>mid grade</t>
  </si>
  <si>
    <t>20°38'04.7"S 43°46'11.4"W</t>
  </si>
  <si>
    <t>Mortex (India)</t>
  </si>
  <si>
    <t>20 British Indian Street</t>
  </si>
  <si>
    <t>East India House, 10th Floor</t>
  </si>
  <si>
    <t>700069</t>
  </si>
  <si>
    <t>ayush@mortexgroup.com</t>
  </si>
  <si>
    <t>Msp Steel &amp; Power</t>
  </si>
  <si>
    <t>MSP Sponge Iron</t>
  </si>
  <si>
    <t>the company has a plant located in Raigarh</t>
  </si>
  <si>
    <t>Manuapali,
P.O – Jamgaon ,
Dist – Raigarh,
Chhattisgarh</t>
  </si>
  <si>
    <t>Saket</t>
  </si>
  <si>
    <t>contactus@mspsteel.com</t>
  </si>
  <si>
    <t>rima.paul@mspsteel.com</t>
  </si>
  <si>
    <t>Mukulu</t>
  </si>
  <si>
    <t>Eramet initially planned to develop this project, but it seems the company has a disputation with BEE, and Guangxi Dameng is trying to buy the share of Mukulu from Eramet</t>
  </si>
  <si>
    <t>Munsar</t>
  </si>
  <si>
    <t>sinking a second vertical shaft at Munsar mine in Maharashtra. Moil expects to increase the mining capacity at Munsar to 100,000 t/yr by the 1 April 2017-March 31 2018 financial year, to 120,000 t/yr by financial year 2020-21, and by 2021-22 achieve a production capacity of 125,000 t/yr. During the financial year ended 31 March 2016, manganese ore production at Munsar totalled 47,950t, compared with 47,995t a year earlier.</t>
  </si>
  <si>
    <t>Horseshoe Manganese</t>
  </si>
  <si>
    <t>Murchison</t>
  </si>
  <si>
    <t>production is exported by Atlas Iron of Australia through Port Hedland; started production in October 2017; Atlas will purchase the manganese as it reaches north Pilbara, Western Australia, over a four-month period.</t>
  </si>
  <si>
    <t>25°26'27.6"S 118°33'38.9"E</t>
  </si>
  <si>
    <t xml:space="preserve">49.8%Mn </t>
  </si>
  <si>
    <t>Pacifico Minerals</t>
  </si>
  <si>
    <t>Muttabbe</t>
  </si>
  <si>
    <t>The company has adquired the prospects and its requesting the exploration permition</t>
  </si>
  <si>
    <t>http://www.pacificominerals.com.au/projects</t>
  </si>
  <si>
    <t>Noon</t>
  </si>
  <si>
    <t>info@pacificominerals.com.au</t>
  </si>
  <si>
    <t>Khandelwal Group</t>
  </si>
  <si>
    <t>Nagpur Power &amp; Industries</t>
  </si>
  <si>
    <t>The company has a plant located in the District of Nagpur</t>
  </si>
  <si>
    <t>http://www.nagpurpowerind.com</t>
  </si>
  <si>
    <t>Nagpur, Maharastra</t>
  </si>
  <si>
    <t>Gautam</t>
  </si>
  <si>
    <t>Khandelwa</t>
  </si>
  <si>
    <t>nidhi@khandelwalindia.com</t>
  </si>
  <si>
    <t>Nalari Ferro Alloys</t>
  </si>
  <si>
    <t>National Environmental Strategies</t>
  </si>
  <si>
    <t>2600 Virginia Avenue, NW</t>
  </si>
  <si>
    <t>Suite 505</t>
  </si>
  <si>
    <t>D.C. 20037</t>
  </si>
  <si>
    <t>+1 202 333 2524</t>
  </si>
  <si>
    <t>Richard D.</t>
  </si>
  <si>
    <t>richard_wilson@nes-dc.com</t>
  </si>
  <si>
    <t>rwilsonnes@aol.com</t>
  </si>
  <si>
    <t>+1 202 333 0178</t>
  </si>
  <si>
    <t>Natural Sugar &amp; Allied India</t>
  </si>
  <si>
    <t>The company has a plant located in the district of Osmanabad, it has installed  two sub merged arc furnaces having capacity of 6 MVA each. The 9 MW power is consumed by both the furnaces for manufacturing of Ferro Manganese and Silico Manganese from Manganese ore. Ferro Manganese and Silico Manganese are the basic raw material for manufacturing of any sort of steel. The daily production capacity of Ferro Alloys (Steel) Plant is 50 to 60 MT per day. The yearly production of Ferro Alloys plant is 10,000 MT</t>
  </si>
  <si>
    <t>http://http://naturalsugar.in/index.html</t>
  </si>
  <si>
    <t>Sai Nagar, Ranjani, Tal. Kallam, Sai Nagar, 
Osmanabad-413528, Maharashtra, India</t>
  </si>
  <si>
    <t>B. B.</t>
  </si>
  <si>
    <t>Thombare</t>
  </si>
  <si>
    <t>naturalcmd@gmail.com</t>
  </si>
  <si>
    <t>http://naturalsugar.in/index.html</t>
  </si>
  <si>
    <t>Nava Bharat Ventures</t>
  </si>
  <si>
    <t>http://www.nbventures.com/ferro_alloys.htm</t>
  </si>
  <si>
    <t>D.</t>
  </si>
  <si>
    <t>nbvl@nbv.in</t>
  </si>
  <si>
    <t>Andhra Pradesh</t>
  </si>
  <si>
    <t>The company has a ferro-alloy plant in Paloncha, Bhadradi -Kothagudem District; it has three smelters of 16.5 MVA and one of 25 MVA</t>
  </si>
  <si>
    <t>Paloncha, Bhadradri-Kothagudem District</t>
  </si>
  <si>
    <t>Navid Manganese</t>
  </si>
  <si>
    <t>http://www.navidmanganese.20m.com/aboutus_En.html</t>
  </si>
  <si>
    <t>Foulad industrial city, Bistjan, 55km, Isfahan-Shahrekord Road.</t>
  </si>
  <si>
    <t>Mehdi</t>
  </si>
  <si>
    <t>Haratian-Far</t>
  </si>
  <si>
    <t>manganeseco@hotmail.com</t>
  </si>
  <si>
    <t>Navodaya Trading DMCC</t>
  </si>
  <si>
    <t>Unit No. 2205, 1-Lake Plaza</t>
  </si>
  <si>
    <t>Plot No. PH2-T2, Jumeirah Lakes Towers</t>
  </si>
  <si>
    <t>38391</t>
  </si>
  <si>
    <t>+971 43699370</t>
  </si>
  <si>
    <t>Meenakshi</t>
  </si>
  <si>
    <t>Director Sales</t>
  </si>
  <si>
    <t>meenakshi@ntdmcc.ae</t>
  </si>
  <si>
    <t>+971 (0)43699370</t>
  </si>
  <si>
    <t xml:space="preserve"> +971 529797363</t>
  </si>
  <si>
    <t xml:space="preserve"> +971 529826556</t>
  </si>
  <si>
    <t>(formerly Ferrex) low-cost, high value ferro-manganese production facility planned</t>
  </si>
  <si>
    <t xml:space="preserve">Nchwaning </t>
  </si>
  <si>
    <t>Ned Goodman Investment Counsel Limited</t>
  </si>
  <si>
    <t>28th Floor, 1 Adelaide Street East</t>
  </si>
  <si>
    <t>M5C 2V9</t>
  </si>
  <si>
    <t>+1 416 365 6495</t>
  </si>
  <si>
    <t>Augustinas</t>
  </si>
  <si>
    <t>taugustinas@ngic.ca</t>
  </si>
  <si>
    <t>+1 416 844 4446</t>
  </si>
  <si>
    <t>+1 416 365 5149</t>
  </si>
  <si>
    <t>Dalong Economic Development Zone, Yuping County, Tongren City, Guizhou</t>
  </si>
  <si>
    <t>xnnkjt@163.com</t>
  </si>
  <si>
    <t>New Johnsonville</t>
  </si>
  <si>
    <t>795 Foote Lane, New Johnsonville, TN 37134-239 USA</t>
  </si>
  <si>
    <t>Vice President Sales &amp; Marketing</t>
  </si>
  <si>
    <t>pbertrand@princecorp.com</t>
  </si>
  <si>
    <t>+33 1 46 43 06 48</t>
  </si>
  <si>
    <t>Frampton</t>
  </si>
  <si>
    <t>Director of R&amp;D – Performance Minerals EMEA &amp; AP</t>
  </si>
  <si>
    <t>pframpton@princecorp.com</t>
  </si>
  <si>
    <t>Nickel Institute</t>
  </si>
  <si>
    <t>www.ni-china.org</t>
  </si>
  <si>
    <t>677-678 Poly Plaza Office Building</t>
  </si>
  <si>
    <t>14 Dongzhimen Nandajie</t>
  </si>
  <si>
    <t>100027</t>
  </si>
  <si>
    <t>+86 10 65533060</t>
  </si>
  <si>
    <t>Licheng</t>
  </si>
  <si>
    <t>Managing Director China &amp; Chief Representative</t>
  </si>
  <si>
    <t>lzhang@nickelinstitute.org</t>
  </si>
  <si>
    <t>+86 10 65533060-808</t>
  </si>
  <si>
    <t>+86 10 65010261</t>
  </si>
  <si>
    <t>Tina</t>
  </si>
  <si>
    <t>Manager of Business Advocacy in China</t>
  </si>
  <si>
    <t>ttian@ni-china.org</t>
  </si>
  <si>
    <t>+86 10 65533060-805</t>
  </si>
  <si>
    <t>+86 138 1081 8033</t>
  </si>
  <si>
    <t>Rue Belliard 12</t>
  </si>
  <si>
    <t>1040</t>
  </si>
  <si>
    <t>Bradley</t>
  </si>
  <si>
    <t>kbradley@nickelinstitute.org</t>
  </si>
  <si>
    <t>+32 2 290 32 01</t>
  </si>
  <si>
    <t>+32 474 934154</t>
  </si>
  <si>
    <t>+32 2 290 32 20</t>
  </si>
  <si>
    <t>The Holloway, Alvechurch</t>
  </si>
  <si>
    <t>B48 7QA</t>
  </si>
  <si>
    <t>Birmingham</t>
  </si>
  <si>
    <t>+44 1527 584777</t>
  </si>
  <si>
    <t>Director, Promotion</t>
  </si>
  <si>
    <t>pcutler@nickelinstitute.org</t>
  </si>
  <si>
    <t>+44 1527 582777</t>
  </si>
  <si>
    <t>Jan 2017: The Nikopol plant smelter has 16 furnaces of which 12 are in operation and produced about 680,000t of ferro-alloys in the first 11 months of 2016, including 634,210t of silico-manganese. The company said it decided to bring the thirteenth furnace online to boost production capacity to meet its 65,000t/month production plan, easing the load on other furnaces and enabling them to be serviced without causing disruption.</t>
  </si>
  <si>
    <t>Dnepropetrovsk region, Ukraine</t>
  </si>
  <si>
    <t>Nilkanth Ferro</t>
  </si>
  <si>
    <t>Bhiringi, Near BSNL Telephone office, Durgapur, West Bengal 713213, India</t>
  </si>
  <si>
    <t>enquiry@nilkanthferro.com</t>
  </si>
  <si>
    <t>Ningbo Huazhou Mining Investment Company</t>
  </si>
  <si>
    <t>Ningxia Shengyan Industry Group Co., Ltd.</t>
  </si>
  <si>
    <t>Ningxia Shengyan Industry Group Energy Recycling Economy Co., Ltd.</t>
  </si>
  <si>
    <t>www.nxshengyan.cn</t>
  </si>
  <si>
    <t>International Trade Center</t>
  </si>
  <si>
    <t>16th Floor, block B</t>
  </si>
  <si>
    <t>750001</t>
  </si>
  <si>
    <t>Yin Chuan, Ningxia</t>
  </si>
  <si>
    <t>Zhao</t>
  </si>
  <si>
    <t>Le Feng</t>
  </si>
  <si>
    <t>shengyan_0951@163.com</t>
  </si>
  <si>
    <t>+86 951 5190091</t>
  </si>
  <si>
    <t>shengyanshengmao@163.com</t>
  </si>
  <si>
    <t>+86 0951 2013333</t>
  </si>
  <si>
    <t>+86 15330006666</t>
  </si>
  <si>
    <t>No. 8 Hanquan Road, Taisha Industry Park</t>
  </si>
  <si>
    <t>Pingluo County</t>
  </si>
  <si>
    <t>753401</t>
  </si>
  <si>
    <t>Shinzuishan City</t>
  </si>
  <si>
    <t>Joyce</t>
  </si>
  <si>
    <t>Senior Business Manager</t>
  </si>
  <si>
    <t>0086 0952 6693024</t>
  </si>
  <si>
    <t>Guoping</t>
  </si>
  <si>
    <t>you hua001@163.com</t>
  </si>
  <si>
    <t>+86 0951 5190091</t>
  </si>
  <si>
    <t>www.nxtymy.com</t>
  </si>
  <si>
    <t>Shikong Industrial Park District, Zhongning County</t>
  </si>
  <si>
    <t>Ningxia Hui Autonomous Region</t>
  </si>
  <si>
    <t>755103</t>
  </si>
  <si>
    <t>Zhongning City</t>
  </si>
  <si>
    <t>+86 1084871648</t>
  </si>
  <si>
    <t>Helen</t>
  </si>
  <si>
    <t>General Manager, International Trade Dept.</t>
  </si>
  <si>
    <t>zhangbin050@tianyuanmengy.com</t>
  </si>
  <si>
    <t>b-zhang@163,com</t>
  </si>
  <si>
    <t>+86 955 5619018</t>
  </si>
  <si>
    <t>+86 955 5619016</t>
  </si>
  <si>
    <t>+86 13895172637 / +86 17795513307</t>
  </si>
  <si>
    <t>Yao Dong</t>
  </si>
  <si>
    <t>jameswangnz@yahoo.com.cn</t>
  </si>
  <si>
    <t>+86 10 65102860</t>
  </si>
  <si>
    <t>+86 10 6510 1069</t>
  </si>
  <si>
    <t>+86 18600565309</t>
  </si>
  <si>
    <t>Tianshun</t>
  </si>
  <si>
    <t>tymy2011@126.com</t>
  </si>
  <si>
    <t>+86 10 0955 5635466</t>
  </si>
  <si>
    <t>+86 10 0955 5619060</t>
  </si>
  <si>
    <t>+86 18909558999</t>
  </si>
  <si>
    <t>Yongzhi</t>
  </si>
  <si>
    <t>leeee99@163.com</t>
  </si>
  <si>
    <t>+86 951 5617745</t>
  </si>
  <si>
    <t>+86 13639578886</t>
  </si>
  <si>
    <t>Jiao</t>
  </si>
  <si>
    <t>Shuang</t>
  </si>
  <si>
    <t>tyjs8008@126.com</t>
  </si>
  <si>
    <t>+86 955 5635266</t>
  </si>
  <si>
    <t>+86 15009658008</t>
  </si>
  <si>
    <t>Yanhao</t>
  </si>
  <si>
    <t>linyanhao2009@126.com</t>
  </si>
  <si>
    <t>13701353745@163.com</t>
  </si>
  <si>
    <t>+86 10 6510 1730</t>
  </si>
  <si>
    <t>+86 10 6510 1732</t>
  </si>
  <si>
    <t>+86 13701353745</t>
  </si>
  <si>
    <t>Ningyuda Ferroalloy</t>
  </si>
  <si>
    <t>nydthj@163.com</t>
  </si>
  <si>
    <t>Nippon Denko Co., Ltd</t>
  </si>
  <si>
    <t>Chuo-ku</t>
  </si>
  <si>
    <t>103-8282</t>
  </si>
  <si>
    <t>Mitsui</t>
  </si>
  <si>
    <t>+81 (3) 3546 9327</t>
  </si>
  <si>
    <t>+44 (781) 496 7448</t>
  </si>
  <si>
    <t>+81 (3) 3542 3849</t>
  </si>
  <si>
    <t>+81 3 3546 9327</t>
  </si>
  <si>
    <t>+81 3 3542 3849</t>
  </si>
  <si>
    <t>+81 80 3437 5926</t>
  </si>
  <si>
    <t>Junichi</t>
  </si>
  <si>
    <t>Takanashi</t>
  </si>
  <si>
    <t>Executive Officer</t>
  </si>
  <si>
    <t>takanasi@nippondenko.co.jp</t>
  </si>
  <si>
    <t>+81 3 6860 6811</t>
  </si>
  <si>
    <t>+81 3 6860 6833</t>
  </si>
  <si>
    <t>+81 90 5437 9433</t>
  </si>
  <si>
    <t>Kozo</t>
  </si>
  <si>
    <t>Tahata</t>
  </si>
  <si>
    <t>Director &amp; Senior Managing Executive Officer, Ferroalloy Marketing Dept.</t>
  </si>
  <si>
    <t>k-tahata@nippondenko.co.jp</t>
  </si>
  <si>
    <t>Shunsuke</t>
  </si>
  <si>
    <t>Hirasawa</t>
  </si>
  <si>
    <t>Acting General Manager</t>
  </si>
  <si>
    <t>hirasawa@nippondenko.co.jp</t>
  </si>
  <si>
    <t>Yasushi</t>
  </si>
  <si>
    <t>Takagi</t>
  </si>
  <si>
    <t>Director &amp; Managing Executive Officer</t>
  </si>
  <si>
    <t>y.takagi@nippondenko.co.jp</t>
  </si>
  <si>
    <t>+81 (3) 3546 9311</t>
  </si>
  <si>
    <t>+81 (2) 3542 3849</t>
  </si>
  <si>
    <t>+81 90 6495 5620</t>
  </si>
  <si>
    <t xml:space="preserve">Nagatoshi </t>
  </si>
  <si>
    <t>Matsuda</t>
  </si>
  <si>
    <t>n-matsu@nippondenko.co.jp</t>
  </si>
  <si>
    <t>+81 (3) 3542 3766</t>
  </si>
  <si>
    <t>Tatsuro</t>
  </si>
  <si>
    <t>Shirasu</t>
  </si>
  <si>
    <t>Representative Director and President</t>
  </si>
  <si>
    <t>shirasu@nippondenko.co.jp</t>
  </si>
  <si>
    <t>+81 3 6860 6830</t>
  </si>
  <si>
    <t>+81 3 6860 6837</t>
  </si>
  <si>
    <t>Takayuki</t>
  </si>
  <si>
    <t>Koshimura</t>
  </si>
  <si>
    <t>Director and Managing Executive Officer</t>
  </si>
  <si>
    <t>koshimura@nippondenko.co.jp</t>
  </si>
  <si>
    <t>+81 3 6860 6800</t>
  </si>
  <si>
    <t>+81 3 6860 6820</t>
  </si>
  <si>
    <t>+81 3 6860 6832</t>
  </si>
  <si>
    <t xml:space="preserve">Nobuhiko </t>
  </si>
  <si>
    <t>Tokunaga</t>
  </si>
  <si>
    <t>General Manager Administrations Tokushima Plant</t>
  </si>
  <si>
    <t>tokunaga@nippondenko.co.jp</t>
  </si>
  <si>
    <t>+81 884 27 2111</t>
  </si>
  <si>
    <t>+81 (884) 28 0390</t>
  </si>
  <si>
    <t xml:space="preserve">Hiroaki </t>
  </si>
  <si>
    <t>Kobayashi</t>
  </si>
  <si>
    <t>Senior Executive Managing Director</t>
  </si>
  <si>
    <t>hiro-row@nippondenko.co.jp</t>
  </si>
  <si>
    <t>+81 (90) 7239 1986</t>
  </si>
  <si>
    <t>Nisshin Steel Co., Ltd.</t>
  </si>
  <si>
    <t>Shin Kokusai Bldg</t>
  </si>
  <si>
    <t>4-1, Marunouchi 3 Chome, Chiyoda-Ku</t>
  </si>
  <si>
    <t>100-8366</t>
  </si>
  <si>
    <t>Senior Staff</t>
  </si>
  <si>
    <t>n04645@nisshin-steel.co.jp</t>
  </si>
  <si>
    <t>+81 3 3216 6221</t>
  </si>
  <si>
    <t>+81 3 3287 2506</t>
  </si>
  <si>
    <t>Nizi International S.A.</t>
  </si>
  <si>
    <t>Nizi International S.A</t>
  </si>
  <si>
    <t>4040 Embassy Parkway Suite 140</t>
  </si>
  <si>
    <t>44333</t>
  </si>
  <si>
    <t>Akron, Ohio</t>
  </si>
  <si>
    <t>Matthew A.</t>
  </si>
  <si>
    <t>Wood</t>
  </si>
  <si>
    <t>m.wood@nizi.com</t>
  </si>
  <si>
    <t>+1 (330) 665-0610</t>
  </si>
  <si>
    <t>+1 216 533 7954</t>
  </si>
  <si>
    <t>+1 (330) 665-0707</t>
  </si>
  <si>
    <t>L-8308</t>
  </si>
  <si>
    <t>+352 (44) 2221 233</t>
  </si>
  <si>
    <t>LU17924701</t>
  </si>
  <si>
    <t>Sylvain</t>
  </si>
  <si>
    <t>Sedille</t>
  </si>
  <si>
    <t>Ferroalloy Trader</t>
  </si>
  <si>
    <t>s.sedille@nizi.com</t>
  </si>
  <si>
    <t>reach@nizi.com</t>
  </si>
  <si>
    <t>+352 44 22 21 286</t>
  </si>
  <si>
    <t>+352 621 14 60 40</t>
  </si>
  <si>
    <t>Blondel</t>
  </si>
  <si>
    <t>t.blondel@nizi.com</t>
  </si>
  <si>
    <t>+3524 4222 1246</t>
  </si>
  <si>
    <t>+3526 2150 5041</t>
  </si>
  <si>
    <t>Noble Europe Limited</t>
  </si>
  <si>
    <t>33 Cavendish Square</t>
  </si>
  <si>
    <t>W1G 0PW</t>
  </si>
  <si>
    <t>Norkem VB</t>
  </si>
  <si>
    <t>Het Voert 7</t>
  </si>
  <si>
    <t>1613 KL</t>
  </si>
  <si>
    <t>Grootebroek</t>
  </si>
  <si>
    <t>NL008178380B01</t>
  </si>
  <si>
    <t>Rachael</t>
  </si>
  <si>
    <t>Worrall</t>
  </si>
  <si>
    <t>QHSE Manager</t>
  </si>
  <si>
    <t>rachael.worrall@norkem.com</t>
  </si>
  <si>
    <t>+44 1565 755550</t>
  </si>
  <si>
    <t>NTM Gold</t>
  </si>
  <si>
    <t>https://www.ntmgold.com.au/</t>
  </si>
  <si>
    <t>Rodney</t>
  </si>
  <si>
    <t>Foster</t>
  </si>
  <si>
    <t>admin@ntmgold.com.au</t>
  </si>
  <si>
    <t>Northstar Bluescope</t>
  </si>
  <si>
    <t>Doug</t>
  </si>
  <si>
    <t>Ackerman</t>
  </si>
  <si>
    <t>doug.ackerman@nsbslcom</t>
  </si>
  <si>
    <t>Hector</t>
  </si>
  <si>
    <t>Marquez</t>
  </si>
  <si>
    <t>hector.marquez@nsbsl.com</t>
  </si>
  <si>
    <t>Novonikolayevskoye</t>
  </si>
  <si>
    <t>NovonikolayevskoyeVladimir Oblast, Russia</t>
  </si>
  <si>
    <t>Mokala Manganese</t>
  </si>
  <si>
    <t>planned capacity around 0.8 mtpy - the project was announced in November 2014. Ntsimbintle owns 51% of the project. New mine near Hotazel. Following an initial drilling programme, the project had been progressed to the bankable feasibility study (BFS) stage that is expected to be completed before 2016. Currently the resource is estimated at about 18-million tons of manganese, which could be mined in an opencast operation, after which the project could go underground.</t>
  </si>
  <si>
    <t>Saki</t>
  </si>
  <si>
    <t>Macozoma</t>
  </si>
  <si>
    <t>office@tshipi.co.za</t>
  </si>
  <si>
    <t>Ntsimbintle Mining (Pty) Ltd</t>
  </si>
  <si>
    <t>Ntsimbintle Marketing &amp; Trading</t>
  </si>
  <si>
    <t>150 Beach Road</t>
  </si>
  <si>
    <t>Gateway West #35-31</t>
  </si>
  <si>
    <t>Keith</t>
  </si>
  <si>
    <t>Saffy</t>
  </si>
  <si>
    <t>keith@ntsimbintlemarketing.com</t>
  </si>
  <si>
    <t>Potlako</t>
  </si>
  <si>
    <t>Borole</t>
  </si>
  <si>
    <t>Financial Controller</t>
  </si>
  <si>
    <t>potlako@ntsimbintlemarketing.com</t>
  </si>
  <si>
    <t>China Representative</t>
  </si>
  <si>
    <t>yongzhi@ntsimbintlemarketing.com</t>
  </si>
  <si>
    <t>89 Central Street</t>
  </si>
  <si>
    <t>Houghton</t>
  </si>
  <si>
    <t>Pitt</t>
  </si>
  <si>
    <t>justin@safika.co.za</t>
  </si>
  <si>
    <t>Habiba</t>
  </si>
  <si>
    <t>habiba@ntsimbintle.co.za</t>
  </si>
  <si>
    <t>Lyndsay</t>
  </si>
  <si>
    <t>Maseko</t>
  </si>
  <si>
    <t>Lyndsay@ntsimbintle.co.za</t>
  </si>
  <si>
    <t xml:space="preserve">Moss </t>
  </si>
  <si>
    <t>Ngoasheng</t>
  </si>
  <si>
    <t>moss@safika.co.za</t>
  </si>
  <si>
    <t>+27 (11) 884 0021</t>
  </si>
  <si>
    <t>+27 (11) 884 0022</t>
  </si>
  <si>
    <t>+27 (83) 310 7585</t>
  </si>
  <si>
    <t>Nucor</t>
  </si>
  <si>
    <t>PO Box 30</t>
  </si>
  <si>
    <t>72310</t>
  </si>
  <si>
    <t>Armorel, Arkansas</t>
  </si>
  <si>
    <t>+1 870 762 2100</t>
  </si>
  <si>
    <t>Wayne</t>
  </si>
  <si>
    <t>Turney</t>
  </si>
  <si>
    <t>Environmental Manager</t>
  </si>
  <si>
    <t>wayne.turney@nucor.com</t>
  </si>
  <si>
    <t>+1 870 762 2100 ext 1179</t>
  </si>
  <si>
    <t>+1 870 780 5911</t>
  </si>
  <si>
    <t>+1 870 762 5229</t>
  </si>
  <si>
    <t>Nucor Steel</t>
  </si>
  <si>
    <t xml:space="preserve">Kristine </t>
  </si>
  <si>
    <t>Adams</t>
  </si>
  <si>
    <t>kristine.adams@nucor.com</t>
  </si>
  <si>
    <t>OCTC Company</t>
  </si>
  <si>
    <t>91 Park Avenue</t>
  </si>
  <si>
    <t>HU5 3EP</t>
  </si>
  <si>
    <t>Hull</t>
  </si>
  <si>
    <t>GB117542035</t>
  </si>
  <si>
    <t>O'Shaughnessy</t>
  </si>
  <si>
    <t>octc@octc.karoo.co.uk</t>
  </si>
  <si>
    <t>+44 1482 341 557</t>
  </si>
  <si>
    <t>+44 7508 825 559</t>
  </si>
  <si>
    <t>Odienne</t>
  </si>
  <si>
    <t xml:space="preserve">(formerly Taurian Manganese) </t>
  </si>
  <si>
    <t>Odienne Ivory Coast</t>
  </si>
  <si>
    <t>OFZ</t>
  </si>
  <si>
    <t>Slovakia</t>
  </si>
  <si>
    <t>www.ofz.company</t>
  </si>
  <si>
    <t>Široká 381</t>
  </si>
  <si>
    <t>02753 Istebné</t>
  </si>
  <si>
    <t>027 41</t>
  </si>
  <si>
    <t>Oravský Podzámok</t>
  </si>
  <si>
    <t>+421 (43) 5804 220</t>
  </si>
  <si>
    <t>SK2020131476</t>
  </si>
  <si>
    <t>Branislav</t>
  </si>
  <si>
    <t>Klocok</t>
  </si>
  <si>
    <t>branislav.klocok@ofz.company</t>
  </si>
  <si>
    <t>+42 14 35804488</t>
  </si>
  <si>
    <t>+42 1908703366</t>
  </si>
  <si>
    <t>Janka</t>
  </si>
  <si>
    <t>Filova</t>
  </si>
  <si>
    <t>Assistant Services Department</t>
  </si>
  <si>
    <t>janka.filova@ofz.sk</t>
  </si>
  <si>
    <t>+421 (43) 5804 730</t>
  </si>
  <si>
    <t>+421 (908) 944 054</t>
  </si>
  <si>
    <t>Matej</t>
  </si>
  <si>
    <t>Siculiak</t>
  </si>
  <si>
    <t>matej.siculiak@ofz.company</t>
  </si>
  <si>
    <t>Radovan</t>
  </si>
  <si>
    <t>Pelach</t>
  </si>
  <si>
    <t>rado.pelach@ofz.sk</t>
  </si>
  <si>
    <t>Maria</t>
  </si>
  <si>
    <t>Jassova</t>
  </si>
  <si>
    <t>maria.jassova@ofz.sk</t>
  </si>
  <si>
    <t>+421 43 5804 670</t>
  </si>
  <si>
    <t>+421 905 937 471</t>
  </si>
  <si>
    <t>Bukovy</t>
  </si>
  <si>
    <t>Head of Ladle Department</t>
  </si>
  <si>
    <t>bukovy@ofz.sk</t>
  </si>
  <si>
    <t>+421 43 5804 250</t>
  </si>
  <si>
    <t>+421 918 921 960</t>
  </si>
  <si>
    <t>Vladimir</t>
  </si>
  <si>
    <t>ofz@ofz.company</t>
  </si>
  <si>
    <t>+421435804111</t>
  </si>
  <si>
    <t>Andrzej</t>
  </si>
  <si>
    <t>Jablonski</t>
  </si>
  <si>
    <t>Director for Technical Development &amp; Maintenance</t>
  </si>
  <si>
    <t>andrzej.jablonski@ofz.sk</t>
  </si>
  <si>
    <t>+421 43 5804 498</t>
  </si>
  <si>
    <t>+421 918 717 126</t>
  </si>
  <si>
    <t>Rado</t>
  </si>
  <si>
    <t>rado.pelach@ofz.company</t>
  </si>
  <si>
    <t>+421435804536</t>
  </si>
  <si>
    <t>2016 production cut by 50% YoY</t>
  </si>
  <si>
    <t>stopped production in April 2016</t>
  </si>
  <si>
    <t>Oldendorff Carriers</t>
  </si>
  <si>
    <t>www.oldendorff.com</t>
  </si>
  <si>
    <t>1 George Street, #20-01</t>
  </si>
  <si>
    <t>049145</t>
  </si>
  <si>
    <t>+65 96486314</t>
  </si>
  <si>
    <t>Jeff</t>
  </si>
  <si>
    <t>Senior Metal Analyst</t>
  </si>
  <si>
    <t>+65 6499 5518</t>
  </si>
  <si>
    <t>+65 9648 6314</t>
  </si>
  <si>
    <t>Jinshan</t>
  </si>
  <si>
    <t>Xie</t>
  </si>
  <si>
    <t>Commodity Analyst</t>
  </si>
  <si>
    <t>jinshan.xie@oldendorff.com</t>
  </si>
  <si>
    <t>Oscar</t>
  </si>
  <si>
    <t>Tjakra</t>
  </si>
  <si>
    <t>Senior Vice President, Freight Research</t>
  </si>
  <si>
    <t>oscar.tjakra@oldendorff.com</t>
  </si>
  <si>
    <t>+65 64995517</t>
  </si>
  <si>
    <t>Kian Loong</t>
  </si>
  <si>
    <t>Chok</t>
  </si>
  <si>
    <t>Director of Research</t>
  </si>
  <si>
    <t>kianloong.chok@oldendorff.com</t>
  </si>
  <si>
    <t>Esther</t>
  </si>
  <si>
    <t>Chua</t>
  </si>
  <si>
    <t>Senior Business Analyst</t>
  </si>
  <si>
    <t>esther.chua@oldendorff.com</t>
  </si>
  <si>
    <t>+65 6499 5523</t>
  </si>
  <si>
    <t>+65 8181 4293</t>
  </si>
  <si>
    <t>Olson</t>
  </si>
  <si>
    <t>Junction Creek and Black Prince Property</t>
  </si>
  <si>
    <t>OM Materials (Qinzhou) Co. Ltd.</t>
  </si>
  <si>
    <t>Jingujiang Industrial Garden</t>
  </si>
  <si>
    <t>Qinzhou Port</t>
  </si>
  <si>
    <t>535008</t>
  </si>
  <si>
    <t>Qinzhou</t>
  </si>
  <si>
    <t>Yang Li</t>
  </si>
  <si>
    <t>Chairman, General Manager</t>
  </si>
  <si>
    <t>ylz4499@yahoo.com.cn</t>
  </si>
  <si>
    <t>Chen Xiao</t>
  </si>
  <si>
    <t>xdchen3000@yahoo.com</t>
  </si>
  <si>
    <t>+86 (777) 3667628</t>
  </si>
  <si>
    <t>+86 (777) 3889464</t>
  </si>
  <si>
    <t>+86 15078979969</t>
  </si>
  <si>
    <t>LU</t>
  </si>
  <si>
    <t>Rui Lin</t>
  </si>
  <si>
    <t>General Manager, Trade China</t>
  </si>
  <si>
    <t xml:space="preserve">	luruilin@ommaterials.com</t>
  </si>
  <si>
    <t>+65 63465515</t>
  </si>
  <si>
    <t>+65 63422242</t>
  </si>
  <si>
    <t>+86 13918752752</t>
  </si>
  <si>
    <t>stopped in November 2014 with the HC FeMn plant is feeds</t>
  </si>
  <si>
    <t>2014</t>
  </si>
  <si>
    <t>OM Sarawak</t>
  </si>
  <si>
    <t>a 75:25 joint venture between Australian-listed OM Holdings Ltd and Cahya Mata Sarawak Bhd (CMS), based in Samalaju Industrial Park at Sarawak's Bintulu: new ferroalloy plant with 6 furnaces 25.5 MVA each. Completed definitive feasibilty study in November 2011. Purchasing power agreement signed for the supply of 500MW of competitively priced 20 year hydro power in February 2012.  Detailed EIA approval received in May 2012. Binding off-take agreements signed with JFE Shaji Trade Corporation, Hanwa Co., Ltd and Fesil AS. Construction began in H2 2013; commercial production started in Dec 2016.</t>
  </si>
  <si>
    <t>Sarawak Malaysia</t>
  </si>
  <si>
    <t>a 75:25 joint venture between Australian-listed OM Holdings Ltd and Cahya Mata Sarawak Bhd (CMS), based in Samalaju Industrial Park at Sarawak's Bintulu: new ferroalloy plant with 6 furnaces 25.5 MVA each. Completed definitive feasibilty study in November 2011. Purchasing power agreement signed for the supply of 500MW of competitively priced 20 year hydro power in February 2012.  Detailed EIA approval received in May 2012. Binding off-take agreements signed with JFE Shaji Trade Corporation, Hanwa Co., Ltd and Fesil AS. Construction began in H2 2013; commercial production is slated for start in H1 2016.</t>
  </si>
  <si>
    <t>Samalaju Industrial Park, Bintulu Sarawak, Malaysia</t>
  </si>
  <si>
    <t>www.omnibv.nl</t>
  </si>
  <si>
    <t>Wijnhaven 3-Q</t>
  </si>
  <si>
    <t>3011 WG</t>
  </si>
  <si>
    <t>Rotterdam</t>
  </si>
  <si>
    <t>+31 (10) 205 36 50</t>
  </si>
  <si>
    <t>NL805149016B01</t>
  </si>
  <si>
    <t>Ellert</t>
  </si>
  <si>
    <t>Naaktgeboren</t>
  </si>
  <si>
    <t>en@omnibv.nl</t>
  </si>
  <si>
    <t>+31 10 205 36 52</t>
  </si>
  <si>
    <t>+31 642 672 442</t>
  </si>
  <si>
    <t>+31 10 205 36 59</t>
  </si>
  <si>
    <t>Zakrytnyi</t>
  </si>
  <si>
    <t>svz@omnibv.nl</t>
  </si>
  <si>
    <t>+31 10 205 3650</t>
  </si>
  <si>
    <t>+31 10 205 3659</t>
  </si>
  <si>
    <t>Zaurytnyi</t>
  </si>
  <si>
    <t>Commercial</t>
  </si>
  <si>
    <t>sales@omni.bv.nl</t>
  </si>
  <si>
    <t>On Faith Development Ltd.</t>
  </si>
  <si>
    <t>www.onfaith.com.hk</t>
  </si>
  <si>
    <t>Flat 1704, 17/F Two Chinachem Exchange Square</t>
  </si>
  <si>
    <t>338 King's Road</t>
  </si>
  <si>
    <t>North Point</t>
  </si>
  <si>
    <t>+852 25981168</t>
  </si>
  <si>
    <t>info@onfaith.com.hk</t>
  </si>
  <si>
    <t>+852 97311698</t>
  </si>
  <si>
    <t>+852 25112520</t>
  </si>
  <si>
    <t>eveliang@onfaith.com.hk</t>
  </si>
  <si>
    <t>eveyueming@hotmail.com</t>
  </si>
  <si>
    <t>852 2598 1168</t>
  </si>
  <si>
    <t>852 2511 2520</t>
  </si>
  <si>
    <t>Wong</t>
  </si>
  <si>
    <t>Mineral Resources Manager</t>
  </si>
  <si>
    <t>amywong@onfaith.com.hk</t>
  </si>
  <si>
    <t>CHEN</t>
  </si>
  <si>
    <t>Jialie</t>
  </si>
  <si>
    <t>charliechen@onfaith.com.hk</t>
  </si>
  <si>
    <t>+86 851 5877933</t>
  </si>
  <si>
    <t>+86 851 5840799</t>
  </si>
  <si>
    <t>+86 13984360071</t>
  </si>
  <si>
    <t>Senior Manager, Mineral Resources Dept.</t>
  </si>
  <si>
    <t>paulho@onfaith.com.hk</t>
  </si>
  <si>
    <t>+852 2598 1168</t>
  </si>
  <si>
    <t>+852 2511 2520 2598 5726</t>
  </si>
  <si>
    <t>WONG</t>
  </si>
  <si>
    <t>Laimui</t>
  </si>
  <si>
    <t>Candy</t>
  </si>
  <si>
    <t>Su</t>
  </si>
  <si>
    <t>Sales Manager Assitant</t>
  </si>
  <si>
    <t>candy8767@yahoo.cn</t>
  </si>
  <si>
    <t>sumiao2009@hotmail.com</t>
  </si>
  <si>
    <t>+86 853 7221757</t>
  </si>
  <si>
    <t>+86 853 7221105</t>
  </si>
  <si>
    <t>Opes Chem Corp</t>
  </si>
  <si>
    <t>Rajat</t>
  </si>
  <si>
    <t>goyalrj23@gmail.com</t>
  </si>
  <si>
    <t>Ordzhonikidze</t>
  </si>
  <si>
    <t>The company will begin to build a third plant  and planifies another one for the production of manganese concentrate in the city of Marganets (Ukraine).</t>
  </si>
  <si>
    <t>Ordzhonikidze Ore Mining &amp; Processing Complex</t>
  </si>
  <si>
    <t xml:space="preserve">resumed output of manganese ore pellets in February, with production totalling 27,200t, up from 15,100t in February last year. </t>
  </si>
  <si>
    <t>Ore Alloy Development Corporation Limited</t>
  </si>
  <si>
    <t>Unit 03, 10/F., Delta House</t>
  </si>
  <si>
    <t>No.3 On Yiu Street, Shatin</t>
  </si>
  <si>
    <t>New Territories</t>
  </si>
  <si>
    <t>Fan Ling</t>
  </si>
  <si>
    <t>fannyli@orealloy.com.hk</t>
  </si>
  <si>
    <t>Oreport (Pty) Ltd</t>
  </si>
  <si>
    <t>4 Harrowdene Office Park</t>
  </si>
  <si>
    <t>Western Service Road, Woodmead</t>
  </si>
  <si>
    <t>2152</t>
  </si>
  <si>
    <t>+27 (11) 233 7300</t>
  </si>
  <si>
    <t>A. I.</t>
  </si>
  <si>
    <t>Falcom</t>
  </si>
  <si>
    <t>oreport@oreport.com</t>
  </si>
  <si>
    <t>+27 (11) 233 7380</t>
  </si>
  <si>
    <t>J. B.</t>
  </si>
  <si>
    <t>McIlmurray</t>
  </si>
  <si>
    <t>+27 (0) 82 550 7534</t>
  </si>
  <si>
    <t>Orion Ferro Alloys</t>
  </si>
  <si>
    <t>The company has 4 MVA Submerged arc furnace and producing silicomanganese 60/14 and silicomanganese 60/15 grades in the state of Chattisgarh India.</t>
  </si>
  <si>
    <t xml:space="preserve"> 
155, O.P. Jindal Industrial Park Punji Pathra Raigarh 496 111 CG.</t>
  </si>
  <si>
    <t>Kumar Kasera</t>
  </si>
  <si>
    <t>orionferroalloys@gmail.com</t>
  </si>
  <si>
    <t>Orissa Manganese &amp; Minerals</t>
  </si>
  <si>
    <t>6 mines</t>
  </si>
  <si>
    <t>Orissa Manganese &amp; Minerals Limited</t>
  </si>
  <si>
    <t>www.adhunikgroup.co.in</t>
  </si>
  <si>
    <t>Lansdowne Towers</t>
  </si>
  <si>
    <t>2/1 A Sarat Bose Road</t>
  </si>
  <si>
    <t>700020</t>
  </si>
  <si>
    <t>+91 33 30517100</t>
  </si>
  <si>
    <t>Manoj Kr.</t>
  </si>
  <si>
    <t>corporatecommunicationkolkata@adhunikgroup.co.in</t>
  </si>
  <si>
    <t>+91 33 22890285</t>
  </si>
  <si>
    <t>Nirmal Kumar</t>
  </si>
  <si>
    <t>nirmalagarwal@adhunikgroup.co.in</t>
  </si>
  <si>
    <t>033 30517100</t>
  </si>
  <si>
    <t>033 22890285</t>
  </si>
  <si>
    <t>Orissa Minerals Development Company (OMDC)</t>
  </si>
  <si>
    <t>The company has received 6 iron and manganese from the Government of Odisha</t>
  </si>
  <si>
    <t>http://www.birdgroup.co.in/omdc/</t>
  </si>
  <si>
    <t>Shri Prabhat Kumar</t>
  </si>
  <si>
    <t>Sinha</t>
  </si>
  <si>
    <t>info.birdgroup@nic.in</t>
  </si>
  <si>
    <t>Oswal Group</t>
  </si>
  <si>
    <t>Oswal Smelters</t>
  </si>
  <si>
    <t>The firm plans to increase its ferroalloy production capacity by up to 43,200 tonnes/year by adding three new furnaces at its plant in Anantapur, Andhra Pradesh state. The new furnaces will enable the facility to produce either 43,200 tonnes/year of ferromanganese, 36,000 tonnes/year of silicomanganese, or 25,200 tonnes/year of ferrosilicon. The plant has a current capacity of 18,500 tonnes/year of ferromanganese, 14,000 tonnes/year of silicomanganese or 8,000 tonnes/year of ferrosilicon. The ferroalloy project is in the initial stages. OSPL has prepared the pre-feasibility report on the expansion plan and has applied for permission to prepare an environmental impact assessment.</t>
  </si>
  <si>
    <t>http://ospl.oswalminerals.com/</t>
  </si>
  <si>
    <t>Sripal</t>
  </si>
  <si>
    <t>Kumar Mohanlal</t>
  </si>
  <si>
    <t>oswalgroup@vsnl.com</t>
  </si>
  <si>
    <t>sripal@oswalminerals.com</t>
  </si>
  <si>
    <t>+91 80 22978727</t>
  </si>
  <si>
    <t>+91 9448063570</t>
  </si>
  <si>
    <t>+91 80 22978724</t>
  </si>
  <si>
    <t>Sonali</t>
  </si>
  <si>
    <t>Shingvi</t>
  </si>
  <si>
    <t>sonali@oswalminerals.com</t>
  </si>
  <si>
    <t>Vimal</t>
  </si>
  <si>
    <t>vimal@oswalminerals.com</t>
  </si>
  <si>
    <t>+91 80 22978716</t>
  </si>
  <si>
    <t>+91 9448992100</t>
  </si>
  <si>
    <t>in Anantapur, Andhra Pradesh state. The plant has a current capacity of 18,500 tonnes/year of ferromanganese, 14,000 tonnes/year of silicomanganese or 8,000 tonnes/year of ferrosilicon. Has expansion plans</t>
  </si>
  <si>
    <t>NO.31-1,31-2,31-3 Gollapuram Village,Hindupur Mandal, Anantapur District, indupur - 515211, Andhra Pradesh, India</t>
  </si>
  <si>
    <t>NO.31-1,31-2,31-3 Gollapuram Village,
Hindupur Mandal, Anantapur District,
Hindupur - 515211, Andhra Pradesh, India</t>
  </si>
  <si>
    <t>Other mines</t>
  </si>
  <si>
    <t xml:space="preserve">Government-owned MOIL in India has set itself the goal of taking production of manganese ore to 3 Mt/y by 2030, CRU reported. Output in 2017 was around 1.1 Mt/y. Planned increases see 2 Mt/y as the target by 2021, 2.5 Mt/y by 2025 and the 3 Mt/y by 2030. </t>
  </si>
  <si>
    <t>Shaw River Resources</t>
  </si>
  <si>
    <t>Otjozondu Manganese Project (Otjo)</t>
  </si>
  <si>
    <t>Namibia</t>
  </si>
  <si>
    <t>Otjozondu, Namibia</t>
  </si>
  <si>
    <t>Cunningham</t>
  </si>
  <si>
    <t>info@​shawriver.​com.​au</t>
  </si>
  <si>
    <t>Ouro Preto/Rancharia</t>
  </si>
  <si>
    <t>in Minas Gerais. stopped production in January 2015 due to high electricity prices; Vale expects to reopen the plant in 2018</t>
  </si>
  <si>
    <t>Outokumpu</t>
  </si>
  <si>
    <t>Carol</t>
  </si>
  <si>
    <t>Norris</t>
  </si>
  <si>
    <t>carol.norris@outokumpu.com</t>
  </si>
  <si>
    <t>Outokumpu Stainless, Inc.</t>
  </si>
  <si>
    <t>P.O. Box 370</t>
  </si>
  <si>
    <t>549 W. State Road 38</t>
  </si>
  <si>
    <t>IN 47362-9786</t>
  </si>
  <si>
    <t>New Castle</t>
  </si>
  <si>
    <t>+1 765 521 7330</t>
  </si>
  <si>
    <t>James B.</t>
  </si>
  <si>
    <t>Bell</t>
  </si>
  <si>
    <t>Vice President, Technical</t>
  </si>
  <si>
    <t>jim.bell@outokumpu.com</t>
  </si>
  <si>
    <t>+1 765 529 8177</t>
  </si>
  <si>
    <t>Outotec</t>
  </si>
  <si>
    <t>www.outotec.com</t>
  </si>
  <si>
    <t>9th &amp; 12th Floor, South City Pinnacle</t>
  </si>
  <si>
    <t>Block-EP, Sector-V, Salt Lake City</t>
  </si>
  <si>
    <t>700091</t>
  </si>
  <si>
    <t>Deb</t>
  </si>
  <si>
    <t>Deputy General Manager, Ferro-Alloys</t>
  </si>
  <si>
    <t>sanjay.deb@outotec.com</t>
  </si>
  <si>
    <t>+91 33 4023 2577</t>
  </si>
  <si>
    <t>+91 33 4014 0400</t>
  </si>
  <si>
    <t>+91 91 6330 8725</t>
  </si>
  <si>
    <t>+91 33 4014 0401</t>
  </si>
  <si>
    <t>Padmavati Ferrous</t>
  </si>
  <si>
    <t>India - Karnataka</t>
  </si>
  <si>
    <t>Karnataka</t>
  </si>
  <si>
    <t>villpost, garnakallu, near JSW steel plant,, Bellary, Karnataka, 583275, India</t>
  </si>
  <si>
    <t>pfljsw@gmail.com</t>
  </si>
  <si>
    <t>in Postmasburg, Northern Cape, reserves = 10.1 million mt 34%Mn, operations started in 2015; 2018 prod = 500,000 wet mt 34%Mn</t>
  </si>
  <si>
    <t>Postmasburg, Northern Cape, South Africa</t>
  </si>
  <si>
    <t>Pallinghurst Advisors LLP</t>
  </si>
  <si>
    <t>4th Floor</t>
  </si>
  <si>
    <t>1 New Burlington Place</t>
  </si>
  <si>
    <t>W1S 2HR</t>
  </si>
  <si>
    <t>+44 (0) 20 7518 3426</t>
  </si>
  <si>
    <t>Thijsse</t>
  </si>
  <si>
    <t>CFA</t>
  </si>
  <si>
    <t>sean.thijsse@pallinghurst.com</t>
  </si>
  <si>
    <t>Pallinghurst Resources (Pty) Ltd.</t>
  </si>
  <si>
    <t>PO Box 12160</t>
  </si>
  <si>
    <t>Die Boord</t>
  </si>
  <si>
    <t>7613</t>
  </si>
  <si>
    <t>Stellenbosch</t>
  </si>
  <si>
    <t>27 21 886 7294</t>
  </si>
  <si>
    <t>Priyank</t>
  </si>
  <si>
    <t>Thapliyal</t>
  </si>
  <si>
    <t>CEO, Jupiter Mines Ltd.</t>
  </si>
  <si>
    <t>Pthapliyal@jupitermines.com</t>
  </si>
  <si>
    <t>Pantos Logistics Benelux b.n.</t>
  </si>
  <si>
    <t>www.pantos.com</t>
  </si>
  <si>
    <t>1119NZ</t>
  </si>
  <si>
    <t>Schiphol-Rijk</t>
  </si>
  <si>
    <t>Hans</t>
  </si>
  <si>
    <t>Meeuwisse</t>
  </si>
  <si>
    <t>Senior Manager Commodities</t>
  </si>
  <si>
    <t>h.meeuwisse@pantosbn.com</t>
  </si>
  <si>
    <t>+31 0104284242</t>
  </si>
  <si>
    <t>Parsoda</t>
  </si>
  <si>
    <t>120,000 tpy of SiMn, 55,000 tpy of Ref FeMn (and 95,000 tpy of FeSi) as well as 50,000 tpy of manganese metal (at second stage). Phase 1 is is expected to start operation in June 2015.</t>
  </si>
  <si>
    <t xml:space="preserve"> (JV of Asia Minerals, Nippon Denko, Shinsho Corp.) based in Samalaju Industrial Park, Bintulu, Sarawak. New ferro-alloy plant with 8 furnaces: 6 EAF*33MVA and 2*5MVA refining furnaces: capacity 120,000 tpy of SiMn, 55,000 tpy of Ref FeMn (and 95,000 tpy of FeSi) as well as 50,000 tpy of manganese metal (at second stage). Targeted markets SE Asia (Japan) &amp; USA. Construction started in 2012, with first tapping of the ferrosilicon furnace achieved in June. The first tapping of the silicon manganese furnace followed in August, the same month as the maiden commercial shipment took place. Full commercial production is scheduled for Q2 in 2017.</t>
  </si>
  <si>
    <t>(JV of Asia Minerals, Nippon Denko, Shinsho Corp.) Sinter plant with 200,000 mtpy of sintered ore capacity, to be used by local ferroalloy plant.</t>
  </si>
  <si>
    <t>New ferro-alloy plant with 8 furnaces: 6 EAF*33MVA and 2*5MVA refining furnaces: capacity 120,000 tpy of SiMn, 55,000 tpy of Ref FeMn (and 95,000 tpy of FeSi) as well as 50,000 tpy of manganese metal (at second stage). Targeted markets SE Asia &amp; USA</t>
  </si>
  <si>
    <t>PHI Gold Corporation &amp; IMC</t>
  </si>
  <si>
    <t>Thailand</t>
  </si>
  <si>
    <t xml:space="preserve"> (formerly PHI Mining Group) Watthana Nakhon</t>
  </si>
  <si>
    <t>Level 2, 88 Colin Street</t>
  </si>
  <si>
    <t>+61 8 6266 6266</t>
  </si>
  <si>
    <t>Crabbe</t>
  </si>
  <si>
    <t>annette@pilbarametalsgroup.com</t>
  </si>
  <si>
    <t>http://www.pilbaraminerals.com.au/site/contact/c</t>
  </si>
  <si>
    <t>+61 8 6147 7425</t>
  </si>
  <si>
    <t>+61 419 402 714</t>
  </si>
  <si>
    <t xml:space="preserve">Pingluo Wanshun Metallurgy </t>
  </si>
  <si>
    <t>Only buys ore from the spot market in RMB. June 2016: The company is expected to halt all of its furnaces if prices continue to drop, as it is incurring a loss of Yn250/t at current selling prices. It is producing 12,000 t/month of silico-manganese, down by 40pc from 20,000 t/month in May.</t>
  </si>
  <si>
    <t>1010763063@qq.com</t>
  </si>
  <si>
    <t>Pingluo Zhongxin</t>
  </si>
  <si>
    <t>Pingwu Manganese</t>
  </si>
  <si>
    <t>Nanba Town, Pingwu County, Mianyang City, Sichuan</t>
  </si>
  <si>
    <t>Zhiqiang</t>
  </si>
  <si>
    <t>719006912@qq.com</t>
  </si>
  <si>
    <t>Altair Resources</t>
  </si>
  <si>
    <t>Pioche</t>
  </si>
  <si>
    <t>The Project located in Nevada consists to process the unmined oxide zones with sulfuric acid leaching of two past producing mines (Prince and Pan American). Average Manganese Ore Grade 9%.</t>
  </si>
  <si>
    <t>info@altairresources.com</t>
  </si>
  <si>
    <t>PJSC "Nikopol Ferroalloy Plant"</t>
  </si>
  <si>
    <t>Elektrometalurgiv Str., 310</t>
  </si>
  <si>
    <t>5321</t>
  </si>
  <si>
    <t>Dnepropetrovsk Region</t>
  </si>
  <si>
    <t>Volodymir</t>
  </si>
  <si>
    <t>Olshanskyi</t>
  </si>
  <si>
    <t>Director of Production and Technology</t>
  </si>
  <si>
    <t>olshansky.vladimir@gmail.com</t>
  </si>
  <si>
    <t>+38097 463 9989</t>
  </si>
  <si>
    <t>Oleksandr</t>
  </si>
  <si>
    <t>Tarasov</t>
  </si>
  <si>
    <t>The technologist of the ferroalloy section</t>
  </si>
  <si>
    <t>pa210581tsa@gmail.com</t>
  </si>
  <si>
    <t>+380986792032</t>
  </si>
  <si>
    <t>Plateau Resources (Pty) Ltd.</t>
  </si>
  <si>
    <t>PO Box 782103</t>
  </si>
  <si>
    <t>4270184023</t>
  </si>
  <si>
    <t>Bava</t>
  </si>
  <si>
    <t>Executive Technical Services</t>
  </si>
  <si>
    <t>karen@atlatsa.com</t>
  </si>
  <si>
    <t>+27 11 779 6800</t>
  </si>
  <si>
    <t>+27 11 86 508 6584</t>
  </si>
  <si>
    <t>Platts</t>
  </si>
  <si>
    <t>Elizabeth</t>
  </si>
  <si>
    <t>Low</t>
  </si>
  <si>
    <t>elizabeth.low@spglobal.com</t>
  </si>
  <si>
    <t>www.platts.com</t>
  </si>
  <si>
    <t>20 Canada Square</t>
  </si>
  <si>
    <t>Canada Wharf</t>
  </si>
  <si>
    <t>E14 5LH</t>
  </si>
  <si>
    <t>GB 697 709 174</t>
  </si>
  <si>
    <t>Jitendra</t>
  </si>
  <si>
    <t>Gill</t>
  </si>
  <si>
    <t>Senior Editor</t>
  </si>
  <si>
    <t>jitendra.gill@platts.com</t>
  </si>
  <si>
    <t>+44 20 7176 6286</t>
  </si>
  <si>
    <t>+44 7956487367</t>
  </si>
  <si>
    <t>+44 20 7176 6144</t>
  </si>
  <si>
    <t>PLR Projects Zambia</t>
  </si>
  <si>
    <t>http://www.plrzambia.com/contact.html</t>
  </si>
  <si>
    <t>Plot No:9, Mambilima Road, Rhodes Park,</t>
  </si>
  <si>
    <t>niranjan@plrzambia.com</t>
  </si>
  <si>
    <t>Rayavaram</t>
  </si>
  <si>
    <t>Naganiranjan</t>
  </si>
  <si>
    <t>niranjanr@prlprojects.com</t>
  </si>
  <si>
    <t>PMG Mining</t>
  </si>
  <si>
    <t>Paling, start-up of 4 mtpy manganese ore project</t>
  </si>
  <si>
    <t>Mesa</t>
  </si>
  <si>
    <t>PMI Mineral Resources</t>
  </si>
  <si>
    <t>http://www.mineralresources.com.au/mrl/pmi.html</t>
  </si>
  <si>
    <t>Applecross WA 6153, Australia</t>
  </si>
  <si>
    <t>Chris</t>
  </si>
  <si>
    <t>Ellison</t>
  </si>
  <si>
    <t>reception@mineralresources.com.au</t>
  </si>
  <si>
    <t>Dongil Industries</t>
  </si>
  <si>
    <t>Pohang</t>
  </si>
  <si>
    <t>in Pohang city, total of 7 furnaces, including 6 in operation as of 10/2017</t>
  </si>
  <si>
    <t>112, Geodong-ro, Nam-gu</t>
  </si>
  <si>
    <t>Pohang-si, Gyeongsangbuk-do</t>
  </si>
  <si>
    <t>137-070</t>
  </si>
  <si>
    <t>+82 2 312 2201</t>
  </si>
  <si>
    <t>Jun-Hyeoung</t>
  </si>
  <si>
    <t>hyeoung@dongil.co.kr</t>
  </si>
  <si>
    <t>Bae</t>
  </si>
  <si>
    <t>Sung Ho</t>
  </si>
  <si>
    <t>shbae@dongil.co.kr</t>
  </si>
  <si>
    <t>hyeoung@hotmail.com</t>
  </si>
  <si>
    <t>+82 2 312 2200</t>
  </si>
  <si>
    <t>+82 10 5383 9611</t>
  </si>
  <si>
    <t>Strategic Purchasing Team, Deputy General Manager</t>
  </si>
  <si>
    <t>+82 54 288 7720</t>
  </si>
  <si>
    <t>+82 54 285 4151</t>
  </si>
  <si>
    <t>+82 10 3827 8315</t>
  </si>
  <si>
    <t>Pohang, North Gyeongsang province, South Korea,</t>
  </si>
  <si>
    <t>Porsgrunn &amp; Sauda</t>
  </si>
  <si>
    <t xml:space="preserve">Posco produces around 26mn t/yr of iron and steel products, needing to import 3,500-5,000t of manganese flake each month from China. </t>
  </si>
  <si>
    <t>POSCO Centre</t>
  </si>
  <si>
    <t>440, Teheran-ro, Gangnam-gu</t>
  </si>
  <si>
    <t>135-777</t>
  </si>
  <si>
    <t>POSHiMETAL Co., Ltd.</t>
  </si>
  <si>
    <t>Geumho-dong 868-11</t>
  </si>
  <si>
    <t>Gwangyang-si, Jeollanam-do</t>
  </si>
  <si>
    <t>545-826</t>
  </si>
  <si>
    <t>Jeonnam</t>
  </si>
  <si>
    <t>+82 (2) 34 57 58 70</t>
  </si>
  <si>
    <t>Young-Min</t>
  </si>
  <si>
    <t>Baek</t>
  </si>
  <si>
    <t>Management Support Division</t>
  </si>
  <si>
    <t>ymbaek@poshimetal.com</t>
  </si>
  <si>
    <t>+82 (2) 34 57 58 89</t>
  </si>
  <si>
    <t xml:space="preserve">Tae-ho </t>
  </si>
  <si>
    <t>taeho@poshimetal.com</t>
  </si>
  <si>
    <t>82 61 790 0351</t>
  </si>
  <si>
    <t>82 61 790 0399</t>
  </si>
  <si>
    <t>82 10 4621 8372</t>
  </si>
  <si>
    <t>Seung-Hoon</t>
  </si>
  <si>
    <t>Shin</t>
  </si>
  <si>
    <t>Management Support Div.</t>
  </si>
  <si>
    <t>shshin@poshimetal.com</t>
  </si>
  <si>
    <t>+82 2 3457 5888</t>
  </si>
  <si>
    <t>+82 2 3457 5889</t>
  </si>
  <si>
    <t>+82 109459 0103</t>
  </si>
  <si>
    <t>Ye Seul</t>
  </si>
  <si>
    <t xml:space="preserve"> Business Strategy Div. / Procurement Group</t>
  </si>
  <si>
    <t>ohyes@poshimetal.com</t>
  </si>
  <si>
    <t>+82 2 3457 5872</t>
  </si>
  <si>
    <t>Ah-Ra</t>
  </si>
  <si>
    <t>Business Strategy Div.</t>
  </si>
  <si>
    <t>hi@poshimetal.com</t>
  </si>
  <si>
    <t>+82 61 790 0203</t>
  </si>
  <si>
    <t>+82 61 790 0399</t>
  </si>
  <si>
    <t>+82 10 9813 1533</t>
  </si>
  <si>
    <t>Prakash Industries</t>
  </si>
  <si>
    <t>www.prakash.com</t>
  </si>
  <si>
    <t>Village – Champa, Distt. Janjgir,
Chhattisgarh</t>
  </si>
  <si>
    <t>pilho@prakash.com</t>
  </si>
  <si>
    <t>Primeore Ltd</t>
  </si>
  <si>
    <t>Cyprus</t>
  </si>
  <si>
    <t>www.primeore.eu</t>
  </si>
  <si>
    <t>Sotiri Michailidi &amp; 28 Oktomvriou</t>
  </si>
  <si>
    <t>Lophitis International Center, Flat/office 301</t>
  </si>
  <si>
    <t>3035</t>
  </si>
  <si>
    <t>Limassol</t>
  </si>
  <si>
    <t>+357 25344144</t>
  </si>
  <si>
    <t>CY10333058M</t>
  </si>
  <si>
    <t>Serhii</t>
  </si>
  <si>
    <t>Maksymenko</t>
  </si>
  <si>
    <t>maximen@pit.dp.ua</t>
  </si>
  <si>
    <t>+380567349307</t>
  </si>
  <si>
    <t>Mitsynskyy</t>
  </si>
  <si>
    <t>frontdesk@primeore.eu</t>
  </si>
  <si>
    <t>Maryna</t>
  </si>
  <si>
    <t>Aleinykova</t>
  </si>
  <si>
    <t>maryna.aleinykova@pit.dp.ua</t>
  </si>
  <si>
    <t>+380567349303</t>
  </si>
  <si>
    <t>Vitalii</t>
  </si>
  <si>
    <t>Kravchenko</t>
  </si>
  <si>
    <t>vitaliy.kravchenko@pit.dp.ua</t>
  </si>
  <si>
    <t>Rue de la Carbo</t>
  </si>
  <si>
    <t>B-7333</t>
  </si>
  <si>
    <t>Tertre</t>
  </si>
  <si>
    <t>for agricultural sector + NMC batteries</t>
  </si>
  <si>
    <t>Prince Belgium BVBA - Sales office</t>
  </si>
  <si>
    <t>Rue du Bois</t>
  </si>
  <si>
    <t>B-7334</t>
  </si>
  <si>
    <t>Saint Ghislain</t>
  </si>
  <si>
    <t>Pathoekeweg 116</t>
  </si>
  <si>
    <t>B-8000</t>
  </si>
  <si>
    <t>Brugge</t>
  </si>
  <si>
    <t>Henderson</t>
  </si>
  <si>
    <t>Executive Vice President, Sales &amp; Marketing</t>
  </si>
  <si>
    <t>thenderson@princeminerals.com</t>
  </si>
  <si>
    <t>+1 646 747 4471</t>
  </si>
  <si>
    <t>+1 404 229 4459</t>
  </si>
  <si>
    <t>+1 404 256 0504</t>
  </si>
  <si>
    <t>Prince Erachem France - Sales office</t>
  </si>
  <si>
    <t>FR17829675081</t>
  </si>
  <si>
    <t>Prince Minerals Limited - Sales office</t>
  </si>
  <si>
    <t>Duke Street</t>
  </si>
  <si>
    <t>Fenton</t>
  </si>
  <si>
    <t>ST4 3NR</t>
  </si>
  <si>
    <t>Stoke on Trent</t>
  </si>
  <si>
    <t>+441782343000</t>
  </si>
  <si>
    <t>GB881622808</t>
  </si>
  <si>
    <t>Gary</t>
  </si>
  <si>
    <t>Wilcox</t>
  </si>
  <si>
    <t>Prince European Sales Manager - Industrial Products</t>
  </si>
  <si>
    <t>gwilcox@princecorp.com</t>
  </si>
  <si>
    <t>+44 (0)1782 343068</t>
  </si>
  <si>
    <t>+44 (0)7870 653103</t>
  </si>
  <si>
    <t>+44 (0)1782 599303</t>
  </si>
  <si>
    <t>Hoffstetter</t>
  </si>
  <si>
    <t>Director of Sales Performance Minerals EMEA 7AP</t>
  </si>
  <si>
    <t>yhoffstetter@princecorp.com</t>
  </si>
  <si>
    <t>610 Pittman Road</t>
  </si>
  <si>
    <t>21226</t>
  </si>
  <si>
    <t>Baltimore</t>
  </si>
  <si>
    <t>Zoe</t>
  </si>
  <si>
    <t>Ollagnon</t>
  </si>
  <si>
    <t>Marketing Manager / Business Development</t>
  </si>
  <si>
    <t>zollagnon@princeminerals.com</t>
  </si>
  <si>
    <t>+1 832 241 2168</t>
  </si>
  <si>
    <t>15311 Vantage Parkway West</t>
  </si>
  <si>
    <t>Suite #350</t>
  </si>
  <si>
    <t>TX 77032</t>
  </si>
  <si>
    <t>+1 646 747 4222</t>
  </si>
  <si>
    <t>Procesadora Industrial Rio Seco SA</t>
  </si>
  <si>
    <t>Torre Begonias</t>
  </si>
  <si>
    <t>Las Begonias 415 Piso San Isidro</t>
  </si>
  <si>
    <t>27</t>
  </si>
  <si>
    <t>Lima</t>
  </si>
  <si>
    <t>Solis Pellanne</t>
  </si>
  <si>
    <t>Treasurer &amp; Commercial Manager</t>
  </si>
  <si>
    <t>pedro.solis@buenaventura.pe</t>
  </si>
  <si>
    <t>+511 419 2516</t>
  </si>
  <si>
    <t>+51 998 093 216</t>
  </si>
  <si>
    <t>+511 440 2959</t>
  </si>
  <si>
    <t>Kyo</t>
  </si>
  <si>
    <t>Santos Espinoza</t>
  </si>
  <si>
    <t>kyo.santos@buenaventura.pe</t>
  </si>
  <si>
    <t>(511) 419-2516</t>
  </si>
  <si>
    <t>Producer3</t>
  </si>
  <si>
    <t>Production Innovation Trading LLC</t>
  </si>
  <si>
    <t>Starokozatskaya Str. 58</t>
  </si>
  <si>
    <t>49131</t>
  </si>
  <si>
    <t>Dnipro</t>
  </si>
  <si>
    <t>Kostiantyn</t>
  </si>
  <si>
    <t>Kapitanov</t>
  </si>
  <si>
    <t>kosta.kapitanov@pit.dp.ua</t>
  </si>
  <si>
    <t>Kathuna</t>
  </si>
  <si>
    <t>Gurchiani</t>
  </si>
  <si>
    <t>Head of Marketing Department</t>
  </si>
  <si>
    <t>khatuna.gurchiani@pit.dp.ua</t>
  </si>
  <si>
    <t>+380961499191</t>
  </si>
  <si>
    <t>Anosov</t>
  </si>
  <si>
    <t>Deputy CEO on Techology</t>
  </si>
  <si>
    <t>anosov@pit.dp.ua</t>
  </si>
  <si>
    <t>+38 056 734 93 31</t>
  </si>
  <si>
    <t>Prospex Minerios/Tremond</t>
  </si>
  <si>
    <t>110 East 59th Street</t>
  </si>
  <si>
    <t>10022</t>
  </si>
  <si>
    <t>Renato</t>
  </si>
  <si>
    <t>Tichauer</t>
  </si>
  <si>
    <t>CEO/President</t>
  </si>
  <si>
    <t>renato.tichauer@prospexminerios.com</t>
  </si>
  <si>
    <t>+1 212 688 3636</t>
  </si>
  <si>
    <t>+1 646 576 7648</t>
  </si>
  <si>
    <t>+1 212 688 3808</t>
  </si>
  <si>
    <t xml:space="preserve">58.1%Mn </t>
  </si>
  <si>
    <t>Prouts</t>
  </si>
  <si>
    <t>PSAV</t>
  </si>
  <si>
    <t>1109 Brickell Avenue</t>
  </si>
  <si>
    <t>Sales Manager, Hotel Services Division</t>
  </si>
  <si>
    <t>mcastro@psav.com</t>
  </si>
  <si>
    <t>+1 786 805 6193</t>
  </si>
  <si>
    <t>+1 786 725 4522</t>
  </si>
  <si>
    <t>PT Asia Mangan Grup</t>
  </si>
  <si>
    <t>Graha Paramita</t>
  </si>
  <si>
    <t>Denpasar Raya Kav. 8, Kuningan</t>
  </si>
  <si>
    <t>12940</t>
  </si>
  <si>
    <t>Jakarta</t>
  </si>
  <si>
    <t>+62 21 252 2960</t>
  </si>
  <si>
    <t>mlk@asiamineralscorp.com</t>
  </si>
  <si>
    <t>+61 418 904 165 (Australian cell phone)</t>
  </si>
  <si>
    <t>+62 811 944 4898 (Indonesia)</t>
  </si>
  <si>
    <t>+62 21 252 2990</t>
  </si>
  <si>
    <t>PT GoodEarth Indonesia - Reo mines</t>
  </si>
  <si>
    <t>The GoodEarth Group owns a strategic stake in Reo Mines, which are located about 10 kilometres eastward from the town of Reo in Flores Island, Indonesia. This massive mine is spread over a vast area of 5000 hectares (12,500 acres) and is managed by the group's mining arm PT GoodEarth Indonesia. Geological surveys have shown medium to high-grade deposits in significant quantities. The reserves are almost entirely Pyrolusite (Manganese Dioxide Ore), which is best suited for manufacture of Manganese based chemicals.</t>
  </si>
  <si>
    <t>Jl PerintisKemerdekaan 1</t>
  </si>
  <si>
    <t>Kelurahan Kayu Putih, Kecamatan Oebobo</t>
  </si>
  <si>
    <t>Kota Kupang, NTT</t>
  </si>
  <si>
    <t>Hevensa</t>
  </si>
  <si>
    <t>Puerto Ordaz</t>
  </si>
  <si>
    <t>hevensa@hevensa.com</t>
  </si>
  <si>
    <t>LK Group</t>
  </si>
  <si>
    <t>Puja Ferro Alloys (PFAL)</t>
  </si>
  <si>
    <t>L-4 Cuncolim Industrial Estate, Cuncolim, Salcete, Goa - 403703, India.</t>
  </si>
  <si>
    <t>Vanit</t>
  </si>
  <si>
    <t>lkgroup@vsnl.com</t>
  </si>
  <si>
    <t>Pujjatti</t>
  </si>
  <si>
    <t>Pure Minerals Limited</t>
  </si>
  <si>
    <t>https://www.pureminerals.com.au/contact-us/</t>
  </si>
  <si>
    <t>1B/205-207 Johnston St</t>
  </si>
  <si>
    <t>VIC 3065</t>
  </si>
  <si>
    <t>Fitzroy</t>
  </si>
  <si>
    <t>03 9191 0135</t>
  </si>
  <si>
    <t>Purity Manganese</t>
  </si>
  <si>
    <t>purity@iway.com</t>
  </si>
  <si>
    <t>Ispat Damodar</t>
  </si>
  <si>
    <t>Purulia</t>
  </si>
  <si>
    <t>Indian private-sector producer Ispat Damodar has received approval to conduct an environmental impact study on plans to raise ferro-alloy production capacity by 50pc to 118,800 t/yr at its plant in Purulia, eastern West Bengal state. The company is seeking to establish two furnaces with a capacity to produce about 14,000 tyr of ferro-silicon, or 29,700 t/yr of silico-manganese, or 39,600 t/yr of ferro-manganese, or 27,000 t/yr of ferro-chrome. India's environment ministry has backed the company's proposal to carry out the study. The company expects to complete the expansion plans within two and a half years from obtaining environmental clearance from the ministry (as of April 2017)</t>
  </si>
  <si>
    <t>Pochhyara, West Bengal 713324, India</t>
  </si>
  <si>
    <t>ispatdamodar@vsnl.in</t>
  </si>
  <si>
    <t>The existing plant can produce about 28,000 t/yr of ferro-silicon, or 59,400 t/yr of silico-manganese, or 79,200 t/yr of ferro-manganese, or 54,000 t/yr of ferro-chrome.</t>
  </si>
  <si>
    <t>www.eurasiagroup.in</t>
  </si>
  <si>
    <t>Bansal</t>
  </si>
  <si>
    <t>Pushp Steels</t>
  </si>
  <si>
    <t>The company expects to complete the project in five years from getting all necessary clearances including environment clearance</t>
  </si>
  <si>
    <t>Borai Growth Centre,
Durg, Chhattisgarh.</t>
  </si>
  <si>
    <t>info@pushpsteels.com</t>
  </si>
  <si>
    <t xml:space="preserve">The company expects to complete the project in five years from getting all necessary clearances including environment clearance.
</t>
  </si>
  <si>
    <t>Puyuan Ferroalloys</t>
  </si>
  <si>
    <t>nmgpythj@163.com</t>
  </si>
  <si>
    <t>Qinzhou city, Guangxi</t>
  </si>
  <si>
    <t>Qinzhou Hengxing Ferroalloy</t>
  </si>
  <si>
    <t>Tang</t>
  </si>
  <si>
    <t>Zhiyu</t>
  </si>
  <si>
    <t>alan_tang@hxig.com.cn</t>
  </si>
  <si>
    <t>Quanzhou Changjin</t>
  </si>
  <si>
    <t>Quanzhou County, Guilin City, Guangxi</t>
  </si>
  <si>
    <t>Quanzhou Longda</t>
  </si>
  <si>
    <t>Quanzhou Longhua</t>
  </si>
  <si>
    <t>Quanzhou Shenyi</t>
  </si>
  <si>
    <t>Quanzhou Yinyu</t>
  </si>
  <si>
    <t>Quanzhou Yongxing</t>
  </si>
  <si>
    <t>Quintal S.A.</t>
  </si>
  <si>
    <t>Colombia</t>
  </si>
  <si>
    <t>http://www.quintal.com.co</t>
  </si>
  <si>
    <t>Cra 9a N 74-08 Of 804</t>
  </si>
  <si>
    <t>Bogota</t>
  </si>
  <si>
    <t>+57 (5) 3530480</t>
  </si>
  <si>
    <t>Juan Manuel</t>
  </si>
  <si>
    <t>Quintero</t>
  </si>
  <si>
    <t>juanmaq@quintal.com.co</t>
  </si>
  <si>
    <t>+57 1 542 1588</t>
  </si>
  <si>
    <t>+57 300 2101873</t>
  </si>
  <si>
    <t>+57 1 312 8771</t>
  </si>
  <si>
    <t>Aurora Ma.</t>
  </si>
  <si>
    <t>AguillÃ³n Amador</t>
  </si>
  <si>
    <t>auroraaguillon@quintal.com.co</t>
  </si>
  <si>
    <t>carokann72@gmail.com</t>
  </si>
  <si>
    <t>+57 1 5421588</t>
  </si>
  <si>
    <t>+57 1 3128771</t>
  </si>
  <si>
    <t>+57 3175007525</t>
  </si>
  <si>
    <t>Juan</t>
  </si>
  <si>
    <t>Dario Betancourt Agudelo</t>
  </si>
  <si>
    <t>juanbetancourt@quintal.com.co</t>
  </si>
  <si>
    <t>+57 5 387 49 49 ext 104</t>
  </si>
  <si>
    <t>Quintal S.A. (Quimica Internacional S.A.)</t>
  </si>
  <si>
    <t>for primary batteries</t>
  </si>
  <si>
    <t>for agriculture + animal feed</t>
  </si>
  <si>
    <t>Calle 17 No. 68B-74, Santafé de Bogotá, Colombia</t>
  </si>
  <si>
    <t>www.qunxian.com</t>
  </si>
  <si>
    <t>QVC Exports Private Limited</t>
  </si>
  <si>
    <t>www.qvcgroup.com</t>
  </si>
  <si>
    <t>6, Dr. Meghnad Saha Sarani</t>
  </si>
  <si>
    <t>700 026</t>
  </si>
  <si>
    <t>Nilesh</t>
  </si>
  <si>
    <t>director@qvcgroup.com</t>
  </si>
  <si>
    <t>+91 33 2419 7677 / 78</t>
  </si>
  <si>
    <t>+91 98304 44455</t>
  </si>
  <si>
    <t>+91 33 4062 5099</t>
  </si>
  <si>
    <t>QVC Group</t>
  </si>
  <si>
    <t xml:space="preserve">the leading supplier from India for bulk ferro alloys especially High Carbon Silico Manganese, Low Carbon Silicon Manganese, High Carbon Ferro Manganese, High Carbon Ferro Chrome and Ferro Silicon across the globe. </t>
  </si>
  <si>
    <t xml:space="preserve">6, Dr. Meghnad Saha Sarani, 2nd Floor, Southern Avenue, Kolkata- 700 026, West Bengal, India </t>
  </si>
  <si>
    <t>Khushboo</t>
  </si>
  <si>
    <t>Gwalia</t>
  </si>
  <si>
    <t xml:space="preserve">trade@qvcgroup.com </t>
  </si>
  <si>
    <t>91-33-2419-7677 / 78</t>
  </si>
  <si>
    <t>22-28%Mn</t>
  </si>
  <si>
    <t>the company plans to establish a manganese (Mn) beneficiation plant in Vizianagaram, Andhra Pradesh state. The plant would have a throughput of 450,000 t/yr in two phases of 100,000 t/yr and 350,000 t/yr. The company plans beneficiation of low-grade — 12-16% — manganese ore lying as waste within its manganese mines in Garividi, Sadanandapur, Devada, and Avagudem areas of Vizianagaram. RMM hopes to produce about 247,500 t/yr of 22-28% manganese ore. It plans to get about 55,000 t/yr of 22-28% manganese ore in the first phase, and about 192,500 t/yr in the second phase.</t>
  </si>
  <si>
    <t>The company operate manganese Ore mines in the Vizianagaram district of Andhra Pradesh.  The Manganese Ore mines are catering the domestic cusumer industry in India which include top Ferro Alloy companies in India.  More information www.radhikagroup.in</t>
  </si>
  <si>
    <t>www.radhikagroup.in</t>
  </si>
  <si>
    <t>P.O. Shreeramnagar, Distr-Vizianagaram</t>
  </si>
  <si>
    <t>535 101</t>
  </si>
  <si>
    <t>Vishakapatnam</t>
  </si>
  <si>
    <t>+91 8952 282021</t>
  </si>
  <si>
    <t>Owner, Partner</t>
  </si>
  <si>
    <t>montymor@hotmail.com</t>
  </si>
  <si>
    <t>+91 98491 10444</t>
  </si>
  <si>
    <t>Bijay Kumar</t>
  </si>
  <si>
    <t>info@radhikagroup.in</t>
  </si>
  <si>
    <t>+91 712 646 4640 / 6463630</t>
  </si>
  <si>
    <t>Raghuvir Ferro Alloy P. Ltd.</t>
  </si>
  <si>
    <t>130-137, Sector-C</t>
  </si>
  <si>
    <t>Urla Industrial Area</t>
  </si>
  <si>
    <t>Raipur (C.G.)</t>
  </si>
  <si>
    <t>+91 771 2324486</t>
  </si>
  <si>
    <t>S.K.</t>
  </si>
  <si>
    <t>Mundhra</t>
  </si>
  <si>
    <t>skm@raghuvirferro.com</t>
  </si>
  <si>
    <t>+91 98271 45132</t>
  </si>
  <si>
    <t>+91 771 2324487</t>
  </si>
  <si>
    <t xml:space="preserve">Ramakrishna Ferro Alloys </t>
  </si>
  <si>
    <t>The company plans to construct two furnaces to increase its overall ferro-alloy capacity. The company expects to complete the project in 12 months after all the necessary approvals are in place.</t>
  </si>
  <si>
    <t>No. 5 &amp; 6, APIIC, Industrial Estate, Gollapuram, Gollapuram, 
Hindupur-515201, Andhra Pradesh, India</t>
  </si>
  <si>
    <t>The company plans to construct two furnaces to increase its overall ferro-alloy capacity.It expects to complete the project in 12 months after all the necessary approvals are in place.</t>
  </si>
  <si>
    <t xml:space="preserve">No. 5 &amp; 6, APIIC, Industrial Estate, Gollapuram, Gollapuram, </t>
  </si>
  <si>
    <t xml:space="preserve">The company plans to construct two furnaces to increase its overall ferro-alloy capacity to 39,600 t/yr of ferro-manganese, 29,700 t/yr of silico-manganese and 16,500 t/yr of ferro-silicon at its existing plant. </t>
  </si>
  <si>
    <t>Rand Merchant Bank</t>
  </si>
  <si>
    <t>www.rmb.co.za</t>
  </si>
  <si>
    <t>1 Merchant Place, Cnr Friedman Drive &amp; Rivonia Road</t>
  </si>
  <si>
    <t>4210102051</t>
  </si>
  <si>
    <t>Arthur</t>
  </si>
  <si>
    <t>Transactor</t>
  </si>
  <si>
    <t>Mark.Arthur@rmb.co.za</t>
  </si>
  <si>
    <t>+27 11 282 1978</t>
  </si>
  <si>
    <t>Mpho</t>
  </si>
  <si>
    <t>Mofokng</t>
  </si>
  <si>
    <t>Business Analyst</t>
  </si>
  <si>
    <t>Mpho.Mofokeng@rmb.co.za</t>
  </si>
  <si>
    <t>Rashmi Cement</t>
  </si>
  <si>
    <t>Rashmi Group</t>
  </si>
  <si>
    <t>www.rashmigroup.com</t>
  </si>
  <si>
    <t>West Midnapore District</t>
  </si>
  <si>
    <t>Subhendu</t>
  </si>
  <si>
    <t>tamal.banerjee@rashmigroup.com</t>
  </si>
  <si>
    <t>Skopski Leguri Dooel</t>
  </si>
  <si>
    <t>Raw &amp; Refined Commodities AG</t>
  </si>
  <si>
    <t>Skopski Leguri Dooel"  is our sister company and producer of ferro-alloys, and we are their sole and exclusive distributor</t>
  </si>
  <si>
    <t>13 Bahnhofstrasse</t>
  </si>
  <si>
    <t>6340</t>
  </si>
  <si>
    <t>+41 (41) 766 41 03</t>
  </si>
  <si>
    <t>Yuri</t>
  </si>
  <si>
    <t>Rioneli</t>
  </si>
  <si>
    <t>y.rioneli@rawandrefined.ch</t>
  </si>
  <si>
    <t>+41 (79) 358 21 32</t>
  </si>
  <si>
    <t>+41 (41) 766 41 01</t>
  </si>
  <si>
    <t>Kate</t>
  </si>
  <si>
    <t>Zorich</t>
  </si>
  <si>
    <t>frunzereception@rrcommodities.com</t>
  </si>
  <si>
    <t xml:space="preserve">RBSSD &amp; FN Das </t>
  </si>
  <si>
    <t>The company has a mine located in the District of Vizianagram</t>
  </si>
  <si>
    <t>PSK</t>
  </si>
  <si>
    <t>Kishore</t>
  </si>
  <si>
    <t>psk_kishore@yahoo.co.in</t>
  </si>
  <si>
    <t>RCS Ltd / Ruukki Group</t>
  </si>
  <si>
    <t>Malta</t>
  </si>
  <si>
    <t>www.ruukkigroup.com</t>
  </si>
  <si>
    <t>2nd Floor, Europa Centre</t>
  </si>
  <si>
    <t>John Lopez Street</t>
  </si>
  <si>
    <t>1400</t>
  </si>
  <si>
    <t>Floriana FRN</t>
  </si>
  <si>
    <t>+358 40 8388888</t>
  </si>
  <si>
    <t>MT 18727220</t>
  </si>
  <si>
    <t>Michael W.</t>
  </si>
  <si>
    <t>Lillja</t>
  </si>
  <si>
    <t>Head of Marketing &amp; Sales</t>
  </si>
  <si>
    <t>michael@rcsco.eu</t>
  </si>
  <si>
    <t>+356212411201</t>
  </si>
  <si>
    <t>REACH Advice GmbH</t>
  </si>
  <si>
    <t>Dechant-Wolfgarten-Str. 7</t>
  </si>
  <si>
    <t>53925</t>
  </si>
  <si>
    <t>Kall</t>
  </si>
  <si>
    <t>Ewald</t>
  </si>
  <si>
    <t>Langenohl</t>
  </si>
  <si>
    <t>Managing Director, REACH Senior Expert</t>
  </si>
  <si>
    <t>ewald.langenohl@reach-advice.com</t>
  </si>
  <si>
    <t>+49 2441 77 64 89</t>
  </si>
  <si>
    <t>+49 151 504 032 54</t>
  </si>
  <si>
    <t>REACH24H</t>
  </si>
  <si>
    <t>www.reach24h.com</t>
  </si>
  <si>
    <t>14th Floor, Building No. 3, Haichuang Technology Center</t>
  </si>
  <si>
    <t>1288 West Wen Yi Road</t>
  </si>
  <si>
    <t>311121</t>
  </si>
  <si>
    <t>Collin</t>
  </si>
  <si>
    <t>Technical Manager, Industrial Chemical Dvisision</t>
  </si>
  <si>
    <t>yanchao@reach24h.cn</t>
  </si>
  <si>
    <t>+86 571 8700 7589</t>
  </si>
  <si>
    <t>+86 137 7745 3011</t>
  </si>
  <si>
    <t>+86 571 8700 7566</t>
  </si>
  <si>
    <t>REACHLaw Ltd.</t>
  </si>
  <si>
    <t>www.reachlaw.fi</t>
  </si>
  <si>
    <t>Keilaranta 15</t>
  </si>
  <si>
    <t>02150</t>
  </si>
  <si>
    <t>Espoo</t>
  </si>
  <si>
    <t>+358 9 412 3055</t>
  </si>
  <si>
    <t>+358 9 412 3049</t>
  </si>
  <si>
    <t>Red Door Research Ltd</t>
  </si>
  <si>
    <t>www.reddoorresearch.co.uk</t>
  </si>
  <si>
    <t>9 Brambledown Road</t>
  </si>
  <si>
    <t>CR2 0BN</t>
  </si>
  <si>
    <t>South Croydon</t>
  </si>
  <si>
    <t>jim.lennon@reddoorresearch.co.uk</t>
  </si>
  <si>
    <t>+44 7768 766 729</t>
  </si>
  <si>
    <t>Red Rock Resources</t>
  </si>
  <si>
    <t>The Dabakala licence covers 393.4 km2 in the north of the country and is considered highly prospective for both gold and manganese, with the immediate vicinity having been targeted by explorers Newmont, Randgold Resources and Resolute Mining</t>
  </si>
  <si>
    <t>exploration@rrrplc.com</t>
  </si>
  <si>
    <t>Chiwefwe project, drilling is in progress</t>
  </si>
  <si>
    <t xml:space="preserve">produces EMD for high-purity MnSO4 production for rechargeable batteries; </t>
  </si>
  <si>
    <t>http://www.hxfz.com.cn/index1.html</t>
  </si>
  <si>
    <t>Tongren County, Guizhou Province, Tongping County Economic Development Zone 554001 China</t>
  </si>
  <si>
    <t>Relesol</t>
  </si>
  <si>
    <t xml:space="preserve">Business Development Head  </t>
  </si>
  <si>
    <t>rahul@relesol.com</t>
  </si>
  <si>
    <t>Reshmika Minerals &amp; Chemicals Pvt. Ltd.</t>
  </si>
  <si>
    <t>C-601, Pune It Park, 34 Aundh Road</t>
  </si>
  <si>
    <t>Bhau Patil Marg</t>
  </si>
  <si>
    <t>411020</t>
  </si>
  <si>
    <t>Ganeshprasanna S.</t>
  </si>
  <si>
    <t>Dhopate</t>
  </si>
  <si>
    <t>gdhopate@gmail.com</t>
  </si>
  <si>
    <t>+91 20 25810101</t>
  </si>
  <si>
    <t>+91 9821550335</t>
  </si>
  <si>
    <t>+91 20 30201408</t>
  </si>
  <si>
    <t>Reshmika Minerals and Chemicals (RMCPL)</t>
  </si>
  <si>
    <t>for agricultural sector</t>
  </si>
  <si>
    <t>G. S.</t>
  </si>
  <si>
    <t>Resource Investing News</t>
  </si>
  <si>
    <t>Kristen</t>
  </si>
  <si>
    <t>Moran</t>
  </si>
  <si>
    <t>kmoran@resourceinvestingnews.com</t>
  </si>
  <si>
    <t>Reunion Gold Corporation</t>
  </si>
  <si>
    <t>www.reuniongold.com</t>
  </si>
  <si>
    <t>1111 St. Charles West</t>
  </si>
  <si>
    <t>West Tower, Suite 411</t>
  </si>
  <si>
    <t>J4K 5G4</t>
  </si>
  <si>
    <t>Longueuil</t>
  </si>
  <si>
    <t>+1 450 677 2585</t>
  </si>
  <si>
    <t>Crombie</t>
  </si>
  <si>
    <t>james_crombie@reuniongold.com</t>
  </si>
  <si>
    <t>+1 514 825 4222</t>
  </si>
  <si>
    <t>+1 450 677 2601</t>
  </si>
  <si>
    <t>Dufour</t>
  </si>
  <si>
    <t>Administrative Assistant</t>
  </si>
  <si>
    <t>caroline_dufour@reuniongold.com</t>
  </si>
  <si>
    <t>Bayah</t>
  </si>
  <si>
    <t>jo_bayah@reuniongold.com</t>
  </si>
  <si>
    <t>+1 592 600 1155</t>
  </si>
  <si>
    <t>Claude</t>
  </si>
  <si>
    <t>Dufresne</t>
  </si>
  <si>
    <t>c.dufresne@camet.ca</t>
  </si>
  <si>
    <t>+1 514 932 9993</t>
  </si>
  <si>
    <t>+1 514 932 1543</t>
  </si>
  <si>
    <t>+1 514 996 5728</t>
  </si>
  <si>
    <t>Fennell</t>
  </si>
  <si>
    <t>david_fennell@reuniongold.com</t>
  </si>
  <si>
    <t>+1 416 616 2353</t>
  </si>
  <si>
    <t>Matthieu</t>
  </si>
  <si>
    <t>Gignac</t>
  </si>
  <si>
    <t>Consultant/Vice President, Projects at G Mining Services</t>
  </si>
  <si>
    <t>m.gignac@gmining.com</t>
  </si>
  <si>
    <t>+1 450 416 616 2353</t>
  </si>
  <si>
    <t>Jordan</t>
  </si>
  <si>
    <t>Uffen</t>
  </si>
  <si>
    <t>jordan_uffen@reuniongold.com</t>
  </si>
  <si>
    <t>Reuters</t>
  </si>
  <si>
    <t>Diana</t>
  </si>
  <si>
    <t>Asonova</t>
  </si>
  <si>
    <t>diana.asonova@thomsonreuters.com</t>
  </si>
  <si>
    <t>Rhodium Ferro Alloys Private Limited</t>
  </si>
  <si>
    <t xml:space="preserve"> 447, 12th Cross Rd, West of Chord Road 2nd Stage, </t>
  </si>
  <si>
    <t>Nagapura, Bengaluru</t>
  </si>
  <si>
    <t>Rajesh</t>
  </si>
  <si>
    <t>91 80 2349 8724</t>
  </si>
  <si>
    <t>RINL</t>
  </si>
  <si>
    <t>Joint venture became encorporated in July 2009. New ferroalloys plant proposed to cater for additional requirement from RINL steel mill expansion. Output will be 20,000t HC FeMn and 37,500t SiMn. Project has been delayed and the JV company have not yet ordered the equipment.</t>
  </si>
  <si>
    <t>Rio Tinto</t>
  </si>
  <si>
    <t>40F, Wheelock Square, No. 1717 West Nanjing Rd</t>
  </si>
  <si>
    <t>Jing'An District</t>
  </si>
  <si>
    <t>200040</t>
  </si>
  <si>
    <t>Team Leader - Refractory, Alloys, AIF3, Florspar</t>
  </si>
  <si>
    <t>tony.yao@riotinto.com</t>
  </si>
  <si>
    <t>+86 21 6103 3631</t>
  </si>
  <si>
    <t>+86 150 0084 6371</t>
  </si>
  <si>
    <t>+86 21 6103 3695</t>
  </si>
  <si>
    <t>Risk &amp; Policy Analysts Ltd.</t>
  </si>
  <si>
    <t>www.rpaltd.co.uk</t>
  </si>
  <si>
    <t>Farthing Green House</t>
  </si>
  <si>
    <t>1 Beccles Road</t>
  </si>
  <si>
    <t>NR14 6LT</t>
  </si>
  <si>
    <t>Loddon, Norfolk</t>
  </si>
  <si>
    <t>+44 1508 528465</t>
  </si>
  <si>
    <t>Meg</t>
  </si>
  <si>
    <t>Postle</t>
  </si>
  <si>
    <t>meg@rpaltd.co.uk</t>
  </si>
  <si>
    <t>+44 07532 003501</t>
  </si>
  <si>
    <t>+44 1508 520758</t>
  </si>
  <si>
    <t>Tobe A.</t>
  </si>
  <si>
    <t>Nwaogu</t>
  </si>
  <si>
    <t>tobe@rpaltd.co.uk</t>
  </si>
  <si>
    <t>+44 (0)1508 528465</t>
  </si>
  <si>
    <t>+44 (0)1508 520758</t>
  </si>
  <si>
    <t>Panos</t>
  </si>
  <si>
    <t>Zarogiannis</t>
  </si>
  <si>
    <t>Principal Consultant</t>
  </si>
  <si>
    <t>panos@rpaltd.co.uk</t>
  </si>
  <si>
    <t>+44 (0) 1508 520758</t>
  </si>
  <si>
    <t>Phil</t>
  </si>
  <si>
    <t>Holmes</t>
  </si>
  <si>
    <t>Technical Director - Chemicals Science</t>
  </si>
  <si>
    <t>phil.holmes@rpaltd.co.uk</t>
  </si>
  <si>
    <t>Risk Sciences International Inc.</t>
  </si>
  <si>
    <t>www.risksciencesint.com</t>
  </si>
  <si>
    <t>55 Metcalfe Street, Suite 700</t>
  </si>
  <si>
    <t>K1P 6L5</t>
  </si>
  <si>
    <t>Ottawa, ON</t>
  </si>
  <si>
    <t>+1 613 260 1424</t>
  </si>
  <si>
    <t>Daniel</t>
  </si>
  <si>
    <t>Krewski</t>
  </si>
  <si>
    <t>NSERC Chair in Risk Science</t>
  </si>
  <si>
    <t>dkrewski@uottawa.ca</t>
  </si>
  <si>
    <t>+1 613-562-5381</t>
  </si>
  <si>
    <t>+1 613-562-5380</t>
  </si>
  <si>
    <t>Karin</t>
  </si>
  <si>
    <t>Bhookun</t>
  </si>
  <si>
    <t>cphra@uottawa.ca</t>
  </si>
  <si>
    <t>Heather</t>
  </si>
  <si>
    <t>Underwood</t>
  </si>
  <si>
    <t>Project Coordinator</t>
  </si>
  <si>
    <t>hunderwood@risksciencesint.com</t>
  </si>
  <si>
    <t>+1 (613) 260-1424 x114</t>
  </si>
  <si>
    <t>+1 (613) 260-1443</t>
  </si>
  <si>
    <t>Pattee</t>
  </si>
  <si>
    <t>spattee@risksciencesint.com</t>
  </si>
  <si>
    <t>+1 (613) 260-1424 x111</t>
  </si>
  <si>
    <t>Paoli</t>
  </si>
  <si>
    <t>Principal Risk Scientist, COO</t>
  </si>
  <si>
    <t>gpaoli@risksciencesint.com</t>
  </si>
  <si>
    <t>+1 613 260 1424 ext. 151</t>
  </si>
  <si>
    <t>+1 613 260 1442</t>
  </si>
  <si>
    <t>+1 613 866 7980</t>
  </si>
  <si>
    <t>Robert Powell</t>
  </si>
  <si>
    <t>looking to provide counsel services to industry</t>
  </si>
  <si>
    <t>Powell</t>
  </si>
  <si>
    <t>rlpowelljr@gmail.com</t>
  </si>
  <si>
    <t>Robert Stempel College of Public Health &amp; Social Work</t>
  </si>
  <si>
    <t>Department of Environmental &amp; Occupational Health</t>
  </si>
  <si>
    <t>FL 33199</t>
  </si>
  <si>
    <t>Thomas R.</t>
  </si>
  <si>
    <t>Guilarte</t>
  </si>
  <si>
    <t>tguilart@fiu.edu</t>
  </si>
  <si>
    <t>Balladares</t>
  </si>
  <si>
    <t>nballada@fiu.edu</t>
  </si>
  <si>
    <t>Rohit Ferro Tech Limited</t>
  </si>
  <si>
    <t>35, Chittaranjan Avenue, 4th Floor</t>
  </si>
  <si>
    <t>+91 (33) 2211 9805 /06/9729</t>
  </si>
  <si>
    <t>Director (Corporate)</t>
  </si>
  <si>
    <t>rkagarwal543@yahoo.co.in</t>
  </si>
  <si>
    <t>anup_rohitferro@yahoo.co.in</t>
  </si>
  <si>
    <t>+91 (33) 2211 9834 /4134</t>
  </si>
  <si>
    <t>J. K.</t>
  </si>
  <si>
    <t>jkchatterjee1@yahoo.co.uk</t>
  </si>
  <si>
    <t>+91 (33) 2211 9805</t>
  </si>
  <si>
    <t>+91 (33) 2211 9834</t>
  </si>
  <si>
    <t>+91 9830022261</t>
  </si>
  <si>
    <t xml:space="preserve">Rohit </t>
  </si>
  <si>
    <t>rohit.patni@rohitferrotech.com</t>
  </si>
  <si>
    <t>rohit_patni@yahoo.co.in</t>
  </si>
  <si>
    <t>+91 (33) 2211 9805 /06</t>
  </si>
  <si>
    <t>+91 (33) 2211 4134 /9834</t>
  </si>
  <si>
    <t>+91 9831200322</t>
  </si>
  <si>
    <t>Suresh Kr.</t>
  </si>
  <si>
    <t>chairman@rohitferrotech.com</t>
  </si>
  <si>
    <t>+91 (33) 221 19805 /06</t>
  </si>
  <si>
    <t>+91 (33) 22118807</t>
  </si>
  <si>
    <t>+91 22114134</t>
  </si>
  <si>
    <t>JT - Managing Director</t>
  </si>
  <si>
    <t>+91 33 4016 8000/8100</t>
  </si>
  <si>
    <t>+91 33 4016 8107</t>
  </si>
  <si>
    <t>Roland Berger Strategy Consultants</t>
  </si>
  <si>
    <t>62-64 rue de Lisbonne</t>
  </si>
  <si>
    <t>Emmanuel</t>
  </si>
  <si>
    <t>Bonnaud</t>
  </si>
  <si>
    <t>Senior Partner</t>
  </si>
  <si>
    <t>emmanuel.bonnaud@rolandberger.com</t>
  </si>
  <si>
    <t>+33 1 53 67 09 66</t>
  </si>
  <si>
    <t>+33 6 76 98 80 36</t>
  </si>
  <si>
    <t>Carine</t>
  </si>
  <si>
    <t>Marchandet</t>
  </si>
  <si>
    <t>Personal Assistant</t>
  </si>
  <si>
    <t>carine.marchandet@rolandberger.com</t>
  </si>
  <si>
    <t>Rongxing Chemicals</t>
  </si>
  <si>
    <t>Wulateqianqi, Bayanzhuoer, Inner Mongolia</t>
  </si>
  <si>
    <t>Rongzhiyao</t>
  </si>
  <si>
    <t>Ronly Limited</t>
  </si>
  <si>
    <t>Ronly Holdings Limited</t>
  </si>
  <si>
    <t>www.ronly.com</t>
  </si>
  <si>
    <t>41, Reitarskaya Str.</t>
  </si>
  <si>
    <t>01034</t>
  </si>
  <si>
    <t xml:space="preserve">Oksana </t>
  </si>
  <si>
    <t>Nemirovskaya</t>
  </si>
  <si>
    <t>nemirovskaya@ronly.kiev.ua</t>
  </si>
  <si>
    <t>+380 (44) 238 6353</t>
  </si>
  <si>
    <t>44 78 3653 9451</t>
  </si>
  <si>
    <t>+380 (44) 238 6343</t>
  </si>
  <si>
    <t xml:space="preserve">Alexander </t>
  </si>
  <si>
    <t>Kryzhanovskiy</t>
  </si>
  <si>
    <t>Manager, Steel and Raw Materials Division</t>
  </si>
  <si>
    <t>sash@ronly.kiev.ua</t>
  </si>
  <si>
    <t>+380 (67) 232 0705</t>
  </si>
  <si>
    <t>3rd Floor, 201 Haverstock Hill</t>
  </si>
  <si>
    <t>NW3 4QG</t>
  </si>
  <si>
    <t>+442074330400</t>
  </si>
  <si>
    <t>GB 541 273 661</t>
  </si>
  <si>
    <t>Nori</t>
  </si>
  <si>
    <t>Bali</t>
  </si>
  <si>
    <t>nori.bali@ronly.com</t>
  </si>
  <si>
    <t>noribalipersonal@gmail.com</t>
  </si>
  <si>
    <t>44 20 7258 2112 or 2113</t>
  </si>
  <si>
    <t>44 20 7724 0408</t>
  </si>
  <si>
    <t>Nellie</t>
  </si>
  <si>
    <t>Lommen</t>
  </si>
  <si>
    <t>nellie.lommen@ronly.com</t>
  </si>
  <si>
    <t>Edwin</t>
  </si>
  <si>
    <t>Van der Gaag</t>
  </si>
  <si>
    <t>edwin.vandergaag@gmail.com</t>
  </si>
  <si>
    <t>+31 164231280</t>
  </si>
  <si>
    <t>+31 621837185</t>
  </si>
  <si>
    <t>Jamie</t>
  </si>
  <si>
    <t>Van Reijendam</t>
  </si>
  <si>
    <t>jamie.vanreijendam@ronly.com</t>
  </si>
  <si>
    <t>Dani</t>
  </si>
  <si>
    <t>dani.bali@ronly.com</t>
  </si>
  <si>
    <t>+44 207 258 2100</t>
  </si>
  <si>
    <t xml:space="preserve">Avi </t>
  </si>
  <si>
    <t>Fintz</t>
  </si>
  <si>
    <t>avi@ronly.com</t>
  </si>
  <si>
    <t>+44 (208) 358 8449</t>
  </si>
  <si>
    <t>+44 (784) 332 7897</t>
  </si>
  <si>
    <t>EMD, batteries</t>
  </si>
  <si>
    <t>analyst</t>
  </si>
  <si>
    <t>jack@roskill.com</t>
  </si>
  <si>
    <t>www.roskill.com</t>
  </si>
  <si>
    <t>Jack</t>
  </si>
  <si>
    <t>Bedder</t>
  </si>
  <si>
    <t>Höhne-Sparborth</t>
  </si>
  <si>
    <t>Director, Economics &amp; Analytics</t>
  </si>
  <si>
    <t>ths@roskill.com</t>
  </si>
  <si>
    <t>+44 (0)20 8417 0087</t>
  </si>
  <si>
    <t>+44 (0)20 8417 1308</t>
  </si>
  <si>
    <t>Vincent</t>
  </si>
  <si>
    <t>Mangilall Rungta</t>
  </si>
  <si>
    <t>Rungta Mines</t>
  </si>
  <si>
    <t>2 Mn mines in Odisha; March 2015: the company plans to increase its yearly production capacity to 0.350mn t from 0.189mn t, of which it expects to produce about 0.315 mn t/yr of saleable manganese ore at its Siljora-Kalimati manganese and iron ore mine. Rungta Mines has already received approval from the Indian Bureau of mines (IBM) for the capacity expansion. Rungta Mines also plans to increase manganese ore production at its Kolmang Manganese Mines to 60,000t/yr from 40,163t/yr. The company is waiting for environmental clearance for these mines.</t>
  </si>
  <si>
    <t>Kendujhar, Odisha</t>
  </si>
  <si>
    <t>Nandlall</t>
  </si>
  <si>
    <t>sales@rungtamines.com</t>
  </si>
  <si>
    <t>rungtas@rungtamines.com</t>
  </si>
  <si>
    <t>rungtas@satyam.net.in</t>
  </si>
  <si>
    <t>2 Mn mines in Odisha and one of the is located in the district of Kendujhar; March 2015: the company plans to increase its yearly production capacity to 0.350mn t from 0.189mn t, of which it expects to produce about 0.315 mn t/yr of saleable manganese ore at its Siljora-Kalimati manganese and iron ore mine. Rungta Mines has already received approval from the Indian Bureau of mines (IBM) for the capacity expansion. Rungta Mines also plans to increase manganese ore production at its Kolmang Manganese Mines to 60,000t/yr from 40,163t/yr. The company is waiting for environmental clearance for these mines.</t>
  </si>
  <si>
    <t>STM-Group</t>
  </si>
  <si>
    <t>Rusalloys</t>
  </si>
  <si>
    <t>(formely Rusmetali) in Rustavi, 30km from Tbilisi, began production in 2006; use local Mn ore (with high phosphorous content) and South African ore (with lower phosphorous content) to produce SiMn with 2 electric arc furnaces (gas treatment facility on site). Sell to Russia, Turkey &amp; Iran</t>
  </si>
  <si>
    <t>Rustavi, 30km from Tbilisi</t>
  </si>
  <si>
    <t>info@rusalloys.com</t>
  </si>
  <si>
    <t>Rusmetali Ltd</t>
  </si>
  <si>
    <t>141a A. Tsereteli Str.</t>
  </si>
  <si>
    <t>119</t>
  </si>
  <si>
    <t>+995 (32) 91 48 58</t>
  </si>
  <si>
    <t xml:space="preserve">Temur </t>
  </si>
  <si>
    <t>Miminoshvili</t>
  </si>
  <si>
    <t>office@rusmetali.com</t>
  </si>
  <si>
    <t>+995 (32) 22 55 68</t>
  </si>
  <si>
    <t xml:space="preserve">Mindia </t>
  </si>
  <si>
    <t>Mindeli</t>
  </si>
  <si>
    <t>Chairman of Advisory Board</t>
  </si>
  <si>
    <t>+995 (32) 26 00 09</t>
  </si>
  <si>
    <t xml:space="preserve">Zaza </t>
  </si>
  <si>
    <t>Mamulaishvili</t>
  </si>
  <si>
    <t>Vice-Chairman of Advisory Board</t>
  </si>
  <si>
    <t>Gabunia</t>
  </si>
  <si>
    <t>dgabunia@rusmetali.com</t>
  </si>
  <si>
    <t>+995 32 297 01 18</t>
  </si>
  <si>
    <t>+995 32 297 01 19</t>
  </si>
  <si>
    <t>Russian Ferro Alloy (RFA)</t>
  </si>
  <si>
    <t>Sergei</t>
  </si>
  <si>
    <t>commercial director</t>
  </si>
  <si>
    <t>S.H. Bell Company</t>
  </si>
  <si>
    <t>www.shbellco.com</t>
  </si>
  <si>
    <t>P.O. Box 11495</t>
  </si>
  <si>
    <t>+1 412 963 1206</t>
  </si>
  <si>
    <t>John M.</t>
  </si>
  <si>
    <t>jmbell@shbellco.com</t>
  </si>
  <si>
    <t>+1 412 963 0888 (private)</t>
  </si>
  <si>
    <t>+1 412 445 4780</t>
  </si>
  <si>
    <t>+1 412 963 0888</t>
  </si>
  <si>
    <t>Assistant to the President</t>
  </si>
  <si>
    <t>+1 412 963 9910 x 115</t>
  </si>
  <si>
    <t>Rex A. (Rusty)</t>
  </si>
  <si>
    <t>Davis</t>
  </si>
  <si>
    <t>Vice President of Operations</t>
  </si>
  <si>
    <t>rdavis@shbellco.com</t>
  </si>
  <si>
    <t>+1 330 385 5083</t>
  </si>
  <si>
    <t>+1 330 385 8120</t>
  </si>
  <si>
    <t>+1 412 445 4789</t>
  </si>
  <si>
    <t>Adam L.</t>
  </si>
  <si>
    <t>Vice President - Sales &amp; Marketing</t>
  </si>
  <si>
    <t>abell@shbellco.com</t>
  </si>
  <si>
    <t>+1 412 963 9910</t>
  </si>
  <si>
    <t>+1 412 943 1206</t>
  </si>
  <si>
    <t>Cockburn</t>
  </si>
  <si>
    <t>Terminal Manager</t>
  </si>
  <si>
    <t>ccockburn@shbellco.com</t>
  </si>
  <si>
    <t>+1 412 963 6910</t>
  </si>
  <si>
    <t>+1 412 963 6940</t>
  </si>
  <si>
    <t>+1 412 495 9681</t>
  </si>
  <si>
    <t>Gary L.</t>
  </si>
  <si>
    <t>gsmith@shbellco.com</t>
  </si>
  <si>
    <t>+1 412 760 7819</t>
  </si>
  <si>
    <t>Bedeck</t>
  </si>
  <si>
    <t>Project Engineer &amp; Quality Manager</t>
  </si>
  <si>
    <t>jbedeck@shbellco.com</t>
  </si>
  <si>
    <t>+1 412 963 2812 ext. 134</t>
  </si>
  <si>
    <t>Langbehn</t>
  </si>
  <si>
    <t>jlangbehn@shbellco.com</t>
  </si>
  <si>
    <t>+1 773-375-1010</t>
  </si>
  <si>
    <t>Mitchell, Jr</t>
  </si>
  <si>
    <t>jmitchell@shbellco.com</t>
  </si>
  <si>
    <t>+1 412-963-6910</t>
  </si>
  <si>
    <t>S.K. Sarawagi and Co. Pvt. Ltd.</t>
  </si>
  <si>
    <t>www.sarawagi.com</t>
  </si>
  <si>
    <t>10-1-31, Signature Towers</t>
  </si>
  <si>
    <t>Level 4, Waltair Uplands</t>
  </si>
  <si>
    <t>530 003</t>
  </si>
  <si>
    <t>Visakhapatnam</t>
  </si>
  <si>
    <t>+91 (891) 6667402</t>
  </si>
  <si>
    <t>Sarawagi</t>
  </si>
  <si>
    <t>rahul@sarawagi.com</t>
  </si>
  <si>
    <t>+91 (891) 6667401</t>
  </si>
  <si>
    <t>H&amp;R Admin Manager</t>
  </si>
  <si>
    <t>amylam@skstpl.com.sg</t>
  </si>
  <si>
    <t>Murari Lal</t>
  </si>
  <si>
    <t>mls@sarawagi.com</t>
  </si>
  <si>
    <t>+91 8912561447</t>
  </si>
  <si>
    <t>+91 (98481) 96875</t>
  </si>
  <si>
    <t xml:space="preserve">Hari </t>
  </si>
  <si>
    <t>Narayanan</t>
  </si>
  <si>
    <t>hari@sarawagi.com</t>
  </si>
  <si>
    <t>+91 (891) 2573038</t>
  </si>
  <si>
    <t>+91 (891) 2561447</t>
  </si>
  <si>
    <t xml:space="preserve">Samir </t>
  </si>
  <si>
    <t>Prusty</t>
  </si>
  <si>
    <t>samir@sarawagi.com</t>
  </si>
  <si>
    <t>Naveen</t>
  </si>
  <si>
    <t>kolkata@sarawagi.com</t>
  </si>
  <si>
    <t>+91 33 2280 9117/8</t>
  </si>
  <si>
    <t>Aibo</t>
  </si>
  <si>
    <t>director@sarawagi.com</t>
  </si>
  <si>
    <t>Sabayek</t>
  </si>
  <si>
    <t>www.sabayek.com</t>
  </si>
  <si>
    <t>27°00'34.4"N 49°33'37.2"E</t>
  </si>
  <si>
    <t>info@sabayek.com</t>
  </si>
  <si>
    <t>Rashed</t>
  </si>
  <si>
    <t>Al Suwaiket</t>
  </si>
  <si>
    <t>SAC Co., Ltd.</t>
  </si>
  <si>
    <t>www.sacfurnace.com</t>
  </si>
  <si>
    <t>123-81, Injusandan-ro, Gulmae-ri</t>
  </si>
  <si>
    <t>Inju-myeon, Asan-si</t>
  </si>
  <si>
    <t>336-748</t>
  </si>
  <si>
    <t>Chungnam</t>
  </si>
  <si>
    <t>+82 41 420 6301</t>
  </si>
  <si>
    <t>Hyoung-ki</t>
  </si>
  <si>
    <t>Han</t>
  </si>
  <si>
    <t>hk.han@sacfurnace.com</t>
  </si>
  <si>
    <t>+82 10 5226 5457</t>
  </si>
  <si>
    <t>+82 41 582 7323</t>
  </si>
  <si>
    <t>Hyes-su</t>
  </si>
  <si>
    <t>Jang</t>
  </si>
  <si>
    <t>hs.jang@sacfurnace.com</t>
  </si>
  <si>
    <t>+82 41 420 6400</t>
  </si>
  <si>
    <t>sh.han@sacfurnace.com</t>
  </si>
  <si>
    <t>Bo-Gyeong</t>
  </si>
  <si>
    <t>Mun</t>
  </si>
  <si>
    <t>Planning &amp; Coordination Department</t>
  </si>
  <si>
    <t>bg.mun@sacfurnace.com</t>
  </si>
  <si>
    <t>82-41-420-6438</t>
  </si>
  <si>
    <t>82-41-582-7323</t>
  </si>
  <si>
    <t>82-10-8755-9260</t>
  </si>
  <si>
    <t>Hyun Sook</t>
  </si>
  <si>
    <t>Board Member</t>
  </si>
  <si>
    <t>hs.shin@sacfurnace.com</t>
  </si>
  <si>
    <t>+82 412 6310</t>
  </si>
  <si>
    <t>+82 582 7323</t>
  </si>
  <si>
    <t>+82 10 8707 0552</t>
  </si>
  <si>
    <t>Euy-Seok</t>
  </si>
  <si>
    <t>es.lim@sacfurnace.com</t>
  </si>
  <si>
    <t>+82 41 582 6301</t>
  </si>
  <si>
    <t>+82 41 420 6306</t>
  </si>
  <si>
    <t>+82 41 582 7322</t>
  </si>
  <si>
    <t>+82 10 8620 2853</t>
  </si>
  <si>
    <t>Hyung-Tae</t>
  </si>
  <si>
    <t>Senior Manager</t>
  </si>
  <si>
    <t>r.valvi@sacfurnace.com</t>
  </si>
  <si>
    <t>Seunghao</t>
  </si>
  <si>
    <t>sh.yu@sacfurnace.com</t>
  </si>
  <si>
    <t>+82 41 420 6425</t>
  </si>
  <si>
    <t>+82 10 2715 8288</t>
  </si>
  <si>
    <t>Won-cheol</t>
  </si>
  <si>
    <t>Ra</t>
  </si>
  <si>
    <t>Ferro-Alloy Plant Sales Team, Team Manager</t>
  </si>
  <si>
    <t>wc.ra@sacfurnace.com</t>
  </si>
  <si>
    <t>+82 41 420 6365</t>
  </si>
  <si>
    <t>Sacem</t>
  </si>
  <si>
    <t>Imini, Ouarzazate region, Marrocco</t>
  </si>
  <si>
    <t>RBSSN</t>
  </si>
  <si>
    <t>Sadanandapuram</t>
  </si>
  <si>
    <t>in the southeastern Indian province of Andhra Pradesh has proved manganese ore resources of about 1.435 mn mt. Out of the total mining lease area of 56.838 hectares, the company plans to use 11.64 hectares for manganese ore production. It also plans to use another 31.622 hectares for future mining activities. 06/2016: RBSSN is waiting for environmental clearance from the Indian environment and forestry ministry to commence the expansion. The ministry will review the company’s proposal at a meeting on 22 June, 2016</t>
  </si>
  <si>
    <t>office@rbssn.com</t>
  </si>
  <si>
    <t xml:space="preserve">in the southeastern Indian province of Andhra Pradesh has proved manganese ore resources of about 1.435 mn t. </t>
  </si>
  <si>
    <t>Safmarine</t>
  </si>
  <si>
    <t>+27 214086506</t>
  </si>
  <si>
    <t>Sagacious Financial Services Pvt. Ltd.</t>
  </si>
  <si>
    <t>1006, Sunshine Tower</t>
  </si>
  <si>
    <t>Senapati Bapat Marg., Dawar (W)</t>
  </si>
  <si>
    <t>400013</t>
  </si>
  <si>
    <t>Mohan</t>
  </si>
  <si>
    <t>Khanna</t>
  </si>
  <si>
    <t>mkk@sfsl.co.in</t>
  </si>
  <si>
    <t>+91 22 2432 1908</t>
  </si>
  <si>
    <t>+91 9820 143288</t>
  </si>
  <si>
    <t>Sai Chemical</t>
  </si>
  <si>
    <t>The company has a plant located in the District of Rajnandgaon</t>
  </si>
  <si>
    <t>http://www.shrisaichemical.com/</t>
  </si>
  <si>
    <t>Main Road, Industrial State, Tedesara, Dist. Rajnandgaon,, Durg, Chhattisgarh, 491001, India</t>
  </si>
  <si>
    <t>Rajeev</t>
  </si>
  <si>
    <t>Chopra</t>
  </si>
  <si>
    <t>Joint venture has been formed to build a new plant in Chhattisgarh to keep up with growth in domestic demand. Output will be 31,000 tpy of HC FeMn; 75,000 tpy of SiMn</t>
  </si>
  <si>
    <t>JV of Assmang, 54.36% (supplies manganese ore, not exclusively), Sumitomo 26.64% (facilitator, area sales agent), China Steel 19% (technical advisor), based in Samalaju Industrial Park, Bintulu, Sarawak. Construction. The $328mn plant has 2*81MVA furnaces: the first furnace was commissioned in May 2016 and the 2nd one in September 2016. Production is ramping up to reach full capacity by mid-2017. Sumitomo Corporation will coordinate the project and sell most of the output. Manganese ore will be sourced by Assmang from its South African operations. Sakura Ferroalloys is one of three companies involved in ferroalloy and manganese production in Samalaju Industrial Park. On the choice of Sarawak over Taiwan and Dubai by the company to build its manganese alloy smelting facilities, Rowe said the availability of competitive renewable energy was a key consideration. Sakura Ferroalloys will get between 75MW and 80MW of hydro power from Bakun dam under a power purchase agreement with Sarawak Energy Bhd. Sakura Ferroalloys general manager Chris Rowe said that besides Malaysia, the potential markets for Sakura Ferroalloys were big steel producers in Indonesia, Japan, South Korea and Taiwan.</t>
  </si>
  <si>
    <t>Sakura Ferroalloys Sdn. Bhd.</t>
  </si>
  <si>
    <t>JV of Assmang, 54.36% (supplies manganese ore, not exclusively), Sumitomo 26.64% (facilitator, area sales agent), China Steel 19% (technical advisor), based in Samalaju Industrial Park, Bintulu, Sarawak. Construction of the 2 furnaces started in February 2014. The first furnace was commissioned in June 2016. Production is ramping upto reach full capacity by mid-2017. Sumitomo Corporation will coordinate the project and sell most of the output. Manganese ore will be sourced by Assmang from its South African operations. The $328mn plant, which will have 2*81MVA furnaces, has an annual installed production capacity of 170,000t of high carbon ferro-manganese and silico-manganese - 110,000t of ferro-manganese and 70,000t of silico-manganese (including 30,000 t to be bought by China Steel Corporation). The company's preliminary plan is to exceed capacity and produce about 107,000 mt/year of high carbon ferromanganese and 67,000 mt/tear of silicomanganese. But actual output quantity and ratio will depend on customer requirements at the time. Sakura Ferroalloys is a joint venture between South Africa's Assmang, Japan's Sumitomo Corp. and Taiwan's China Steel Corp. Assmang will supply the manganese ore required to feed Sakura's ferroalloys production, while China Steel will be one of the offtakers of plant's output. Sakura Ferroalloys is one of three companies involved in ferroalloy and manganese production in Samalaju Industrial Park. On the choice of Sarawak over Taiwan and Dubai by the company to build its manganese alloy smelting facilities, Rowe said the availability of competitive renewable energy was a key consideration. Sakura Ferroalloys will get between 75MW and 80MW of hydro power from Bakun dam under a power purchase agreement with Sarawak Energy Bhd. Sakura Ferroalloys general manager Chris Rowe said that besides Malaysia, the potential markets for Sakura Ferroalloys were big steel producers in Indonesia, Japan, South Korea and Taiwan.</t>
  </si>
  <si>
    <t>Lot 107, Block 1, Kemena Land District</t>
  </si>
  <si>
    <t>Samalaju Indsutrial Park</t>
  </si>
  <si>
    <t>97007</t>
  </si>
  <si>
    <t>Bintulu, Sarawak</t>
  </si>
  <si>
    <t>chris.rowe@sakura.com.my</t>
  </si>
  <si>
    <t>+60 86254702</t>
  </si>
  <si>
    <t>+60 86 298 800 ext. 8852</t>
  </si>
  <si>
    <t>+60 1 9806 5754</t>
  </si>
  <si>
    <t>+60 86254704</t>
  </si>
  <si>
    <t>Valarie</t>
  </si>
  <si>
    <t>Megumi Anak Lainus</t>
  </si>
  <si>
    <t>Management Assistant</t>
  </si>
  <si>
    <t>valarie@sakura.com.my</t>
  </si>
  <si>
    <t>Sal Steel</t>
  </si>
  <si>
    <t>The company has a plant located in the District of Kachchh</t>
  </si>
  <si>
    <t>http://www.salsteel.co.in/</t>
  </si>
  <si>
    <t>Survey No 245,Village Bharapar,Tal. Gandhidham Kutch, Bharapar, Gujarat 370203, India</t>
  </si>
  <si>
    <t xml:space="preserve">Rajendra V. </t>
  </si>
  <si>
    <t>samridhiraj@gmail.com</t>
  </si>
  <si>
    <t>Sales office</t>
  </si>
  <si>
    <t>1801-1802, West Block, Coastal Building,</t>
  </si>
  <si>
    <t>Hai De San Dao,Nanshan District</t>
  </si>
  <si>
    <t>518067</t>
  </si>
  <si>
    <t>Shenzhen</t>
  </si>
  <si>
    <t>Hirotaka</t>
  </si>
  <si>
    <t>Suzuki</t>
  </si>
  <si>
    <t>hiro.suzuki@asia-minerals.com</t>
  </si>
  <si>
    <t>RM1302, Hanshin Intervalley West Bldg</t>
  </si>
  <si>
    <t>707-34, Yeoksam2-Dong, Gangnam-Gu</t>
  </si>
  <si>
    <t>135-918</t>
  </si>
  <si>
    <t>www.asia-minerals.com</t>
  </si>
  <si>
    <t>20th Floor, Lee Garden Five</t>
  </si>
  <si>
    <t>No. 18 Hysan Avenue, Causeway Bay</t>
  </si>
  <si>
    <t>+852 2586 3333</t>
  </si>
  <si>
    <t>+852 (2865) 0155</t>
  </si>
  <si>
    <t>+852 (9109) 7401</t>
  </si>
  <si>
    <t>Suky</t>
  </si>
  <si>
    <t>Lai</t>
  </si>
  <si>
    <t>suky.lai@asia-minerals.com</t>
  </si>
  <si>
    <t>(852) 2586 3333</t>
  </si>
  <si>
    <t>Theresa</t>
  </si>
  <si>
    <t>Account Manager</t>
  </si>
  <si>
    <t>theresa.ho@asia-minerals.com</t>
  </si>
  <si>
    <t>Frankie</t>
  </si>
  <si>
    <t>General Manager of Commerce Department</t>
  </si>
  <si>
    <t>frankie.ho@asia-minerals.com</t>
  </si>
  <si>
    <t>+852 2586 3324</t>
  </si>
  <si>
    <t>+852 9168 0533</t>
  </si>
  <si>
    <t>gautam.kumar@asia-minerals.com</t>
  </si>
  <si>
    <t>+91 9830022203</t>
  </si>
  <si>
    <t>Adam (Jiantao)</t>
  </si>
  <si>
    <t>adam.jiang@asia-minerals.com</t>
  </si>
  <si>
    <t>+852 (2557) 8528</t>
  </si>
  <si>
    <t>+86 (1390) 298-2661</t>
  </si>
  <si>
    <t>Senior Manager -Production Control &amp; Management Department</t>
  </si>
  <si>
    <t>eric.chung@asia-minerals.com</t>
  </si>
  <si>
    <t>+852 2586 3312 direct</t>
  </si>
  <si>
    <t>+852 2877 5251</t>
  </si>
  <si>
    <t>+852 6898 2832</t>
  </si>
  <si>
    <t>john.liu@asia-minerals.com</t>
  </si>
  <si>
    <t>86 755 8661 9333</t>
  </si>
  <si>
    <t>86 755 2675 6627 (direct)</t>
  </si>
  <si>
    <t>86 755 2675 6620</t>
  </si>
  <si>
    <t>86 136 0266 3339</t>
  </si>
  <si>
    <t>Vivien</t>
  </si>
  <si>
    <t>Associate Director - General Manager, HR &amp; GA</t>
  </si>
  <si>
    <t>vivien.chan@asia-minerals.com</t>
  </si>
  <si>
    <t>+852 2586 3366</t>
  </si>
  <si>
    <t>+852 2827 5772</t>
  </si>
  <si>
    <t>Mn Ore Sales Manager</t>
  </si>
  <si>
    <t>kevin.zhang@asia-minerals.com</t>
  </si>
  <si>
    <t>+86 755 86619333</t>
  </si>
  <si>
    <t>+86 755 26756620</t>
  </si>
  <si>
    <t>+86 13825207565</t>
  </si>
  <si>
    <t>jay.cho@asia-minerals.com</t>
  </si>
  <si>
    <t>+ 1 412 914 8036</t>
  </si>
  <si>
    <t>+ 1 412 576 8182</t>
  </si>
  <si>
    <t>Arq. Pedro Ramirez Vazquez</t>
  </si>
  <si>
    <t>No. 200-10 Col. Valle Oriente</t>
  </si>
  <si>
    <t>66269</t>
  </si>
  <si>
    <t>San Pedro Garza Garcia, N.L.</t>
  </si>
  <si>
    <t>+52 55 5545 2062</t>
  </si>
  <si>
    <t>Esteban</t>
  </si>
  <si>
    <t>Rivero</t>
  </si>
  <si>
    <t>Vice-Chairman and Corporate Vice President</t>
  </si>
  <si>
    <t>esteban.rivero@gfm.com.mx</t>
  </si>
  <si>
    <t>+52 81 8152 1584</t>
  </si>
  <si>
    <t>Monica</t>
  </si>
  <si>
    <t>monica.hernandez@gfm.com.mx</t>
  </si>
  <si>
    <t>+52 81 8152 1500</t>
  </si>
  <si>
    <t>Israel</t>
  </si>
  <si>
    <t>Resendiz</t>
  </si>
  <si>
    <t>israel.resendiz@autlan.com.mx</t>
  </si>
  <si>
    <t>+52 55 5262 9023</t>
  </si>
  <si>
    <t>+52 55 5254 3463</t>
  </si>
  <si>
    <t>+52 1 55 23422282</t>
  </si>
  <si>
    <t>Maldonado Charles</t>
  </si>
  <si>
    <t>Oscar.maldonado@autlan.com.mx</t>
  </si>
  <si>
    <t>+52 81 81521570</t>
  </si>
  <si>
    <t>+52 8110809179</t>
  </si>
  <si>
    <t>Edmundo</t>
  </si>
  <si>
    <t>Manilla</t>
  </si>
  <si>
    <t>Technology Manager</t>
  </si>
  <si>
    <t>edmundo.manilla@autlan.com.mx</t>
  </si>
  <si>
    <t>+52 833 309.0521</t>
  </si>
  <si>
    <t>Agustin</t>
  </si>
  <si>
    <t>Torres</t>
  </si>
  <si>
    <t>Ferroalloy Division Advisor</t>
  </si>
  <si>
    <t>augustin.torres@autlan.com.mx</t>
  </si>
  <si>
    <t>+5255 5262 9023</t>
  </si>
  <si>
    <t>+5255 5254 3463</t>
  </si>
  <si>
    <t>Julio Verne 39</t>
  </si>
  <si>
    <t>Colonia Chapultepec Polanco</t>
  </si>
  <si>
    <t>11560</t>
  </si>
  <si>
    <t>Mexico, D.F.</t>
  </si>
  <si>
    <t>Juan Bosco</t>
  </si>
  <si>
    <t>Alvarez</t>
  </si>
  <si>
    <t>Institutional Relations Director</t>
  </si>
  <si>
    <t>jalvarez@autlan.com.mx</t>
  </si>
  <si>
    <t>Guillermo</t>
  </si>
  <si>
    <t>Recio</t>
  </si>
  <si>
    <t>guillermo.recio@autlan.com.mx</t>
  </si>
  <si>
    <t>+52 55 52629001</t>
  </si>
  <si>
    <t>Jesus</t>
  </si>
  <si>
    <t>Guzman</t>
  </si>
  <si>
    <t>jesus.guzman@autlan.com.mx</t>
  </si>
  <si>
    <t>+52 81 8152 1559 dir</t>
  </si>
  <si>
    <t>+52 81 1544 8324</t>
  </si>
  <si>
    <t xml:space="preserve">Daniel </t>
  </si>
  <si>
    <t>Davila</t>
  </si>
  <si>
    <t>Ferroalloy Director</t>
  </si>
  <si>
    <t>daniel.davila@autlan.com.mx</t>
  </si>
  <si>
    <t>+52 833 357 1010 ext 2108</t>
  </si>
  <si>
    <t>+52 833 218.4937</t>
  </si>
  <si>
    <t>Cesar</t>
  </si>
  <si>
    <t>Economic Analysis Manager</t>
  </si>
  <si>
    <t>cesar.resendiz@autlan.com.mx</t>
  </si>
  <si>
    <t>+52 (55) 5545 2062</t>
  </si>
  <si>
    <t>+52 (55) 5254 3463</t>
  </si>
  <si>
    <t>Scheel</t>
  </si>
  <si>
    <t>Corporate Environmental Coordinator</t>
  </si>
  <si>
    <t>patrick.scheel@autlan.com.mx</t>
  </si>
  <si>
    <t>Reyna</t>
  </si>
  <si>
    <t>Quintanar</t>
  </si>
  <si>
    <t>reynaqr@autlan.com.mx</t>
  </si>
  <si>
    <t>+52 81 81 52 15 37</t>
  </si>
  <si>
    <t>+52 1 81 12 12 19 73</t>
  </si>
  <si>
    <t>Juan E.</t>
  </si>
  <si>
    <t>de Leon</t>
  </si>
  <si>
    <t>juan.deleon@autlan.com.mx</t>
  </si>
  <si>
    <t>+52 8181521500</t>
  </si>
  <si>
    <t>+81 1819101971</t>
  </si>
  <si>
    <t>Emerson</t>
  </si>
  <si>
    <t>Sotelo Gandara</t>
  </si>
  <si>
    <t>Gerente de Ventas Trading</t>
  </si>
  <si>
    <t>emerson.sotelo@autlan.com.mx</t>
  </si>
  <si>
    <t>(81)8152 1500</t>
  </si>
  <si>
    <t>(81)8152 1531</t>
  </si>
  <si>
    <t>(871)886 9665</t>
  </si>
  <si>
    <t>510 Mariano Escobedo, 9th Floor</t>
  </si>
  <si>
    <t>Col. Anzures</t>
  </si>
  <si>
    <t>11590</t>
  </si>
  <si>
    <t>México, D.F.</t>
  </si>
  <si>
    <t>Level 1, 85 Havelock Street</t>
  </si>
  <si>
    <t>315 Fifth Street</t>
  </si>
  <si>
    <t>PO Box 599</t>
  </si>
  <si>
    <t>61354-0599</t>
  </si>
  <si>
    <t>Peru, IL</t>
  </si>
  <si>
    <t xml:space="preserve">CITIC Dameng Mining Industries </t>
  </si>
  <si>
    <t>CITIC Dameng Bulding</t>
  </si>
  <si>
    <t>No. 18, Zhujin Road</t>
  </si>
  <si>
    <t>10 boulevard de Grenelle</t>
  </si>
  <si>
    <t>01 53 91 24 31</t>
  </si>
  <si>
    <t>FR40632045381</t>
  </si>
  <si>
    <t>Vigier</t>
  </si>
  <si>
    <t>Vice-President Alloys Sales</t>
  </si>
  <si>
    <t>arnaud.vigier@eramet-comilog.com</t>
  </si>
  <si>
    <t>01 45 38 42 06</t>
  </si>
  <si>
    <t xml:space="preserve"> +33 (0)6 0211 7882</t>
  </si>
  <si>
    <t>Hebrard</t>
  </si>
  <si>
    <t>Safety &amp; Health Coordinator</t>
  </si>
  <si>
    <t>francois.hebrard@eramet-comilog.com</t>
  </si>
  <si>
    <t>+33 153 91 24 93</t>
  </si>
  <si>
    <t>Lengrand</t>
  </si>
  <si>
    <t>tatiana.lengrand@eramet-comilog.com</t>
  </si>
  <si>
    <t>+33 1 53 91 24 60</t>
  </si>
  <si>
    <t>+33 6 08 37 87 29</t>
  </si>
  <si>
    <t>Aude</t>
  </si>
  <si>
    <t>Herrenschmidt</t>
  </si>
  <si>
    <t>Sales and Marketing Manager, Mn ore and Special products</t>
  </si>
  <si>
    <t>aude.herrenschmidt@eramet-comilog.com</t>
  </si>
  <si>
    <t>+ 33 (0)1 45 38 62 16</t>
  </si>
  <si>
    <t>+ 33(0)6 82 43 83 43</t>
  </si>
  <si>
    <t xml:space="preserve">Charles </t>
  </si>
  <si>
    <t>Nouel</t>
  </si>
  <si>
    <t>Vice President Ore Market</t>
  </si>
  <si>
    <t>charles.nouel@eramet-comilog.com</t>
  </si>
  <si>
    <t>+33153912452</t>
  </si>
  <si>
    <t>+33153912457</t>
  </si>
  <si>
    <t>+33 6 80 64 04 80</t>
  </si>
  <si>
    <t>Wystan</t>
  </si>
  <si>
    <t>Mn Alloys Sales Manager</t>
  </si>
  <si>
    <t>wystan.chen@eramet-comilog.com</t>
  </si>
  <si>
    <t>01 45 38 37 47</t>
  </si>
  <si>
    <t>01 53 91 24 57</t>
  </si>
  <si>
    <t>06 77 89 86 69</t>
  </si>
  <si>
    <t>Patrice</t>
  </si>
  <si>
    <t>L'Huillier</t>
  </si>
  <si>
    <t>patrice.lhuillier@eramet-comilog.com</t>
  </si>
  <si>
    <t>+33 1 53 91 24 03</t>
  </si>
  <si>
    <t>+33 1 53 91 24 99</t>
  </si>
  <si>
    <t>+33 6 37 06 72 73</t>
  </si>
  <si>
    <t>Xavier</t>
  </si>
  <si>
    <t>Revest</t>
  </si>
  <si>
    <t>Marketing Manager - Maboumine Project</t>
  </si>
  <si>
    <t>xavier.revest@eramet-comilog.com</t>
  </si>
  <si>
    <t>(33) 1 53 91 24 14</t>
  </si>
  <si>
    <t>(33) 1 45 38 62 20</t>
  </si>
  <si>
    <t>Jean-Charles</t>
  </si>
  <si>
    <t>Louin</t>
  </si>
  <si>
    <t>Development, Quality and Market Research Manager</t>
  </si>
  <si>
    <t>jean-charles.louin@eramet-comilog.com</t>
  </si>
  <si>
    <t>+33 145384603</t>
  </si>
  <si>
    <t>Planaud</t>
  </si>
  <si>
    <t>Eric.Planaud@eramet-comilog.com</t>
  </si>
  <si>
    <t>Marketing Department</t>
  </si>
  <si>
    <t>200 S. Biscayne Blvd., Suite 5500</t>
  </si>
  <si>
    <t>33131</t>
  </si>
  <si>
    <t>+1 305 375 7560</t>
  </si>
  <si>
    <t>Irina</t>
  </si>
  <si>
    <t>Alsova</t>
  </si>
  <si>
    <t>i.alsova@gaalloys.com</t>
  </si>
  <si>
    <t>Brook</t>
  </si>
  <si>
    <t>j.brook@gaalloys.com</t>
  </si>
  <si>
    <t>+1 304 812 7212</t>
  </si>
  <si>
    <t>Room 312, 1 Building, GuangHua Chang'an</t>
  </si>
  <si>
    <t>Plaza No. 7 Jianguomennei Street</t>
  </si>
  <si>
    <t>P.O. Box 279</t>
  </si>
  <si>
    <t>6872</t>
  </si>
  <si>
    <t xml:space="preserve">Paul </t>
  </si>
  <si>
    <t>paul.thomas@ommanganese.com.au</t>
  </si>
  <si>
    <t>+61 (8) 6311 1500</t>
  </si>
  <si>
    <t>+61 (0400) 899 222</t>
  </si>
  <si>
    <t>+61 (8) 9481 0966</t>
  </si>
  <si>
    <t>PO Box 682</t>
  </si>
  <si>
    <t>Jeffreys Bay</t>
  </si>
  <si>
    <t>6330</t>
  </si>
  <si>
    <t>East Cape</t>
  </si>
  <si>
    <t>Ngee Tong</t>
  </si>
  <si>
    <t>ntlow@ommaterials.com</t>
  </si>
  <si>
    <t>Oswal Minerals Limited</t>
  </si>
  <si>
    <t>Oswal's, No. 1034, Dr Rajkumar Rd</t>
  </si>
  <si>
    <t>4th Block Rajajinagar</t>
  </si>
  <si>
    <t>560010</t>
  </si>
  <si>
    <t>The Knowledge Hub, DN-23</t>
  </si>
  <si>
    <t>Sector-5, 5th Floor, Saltlake</t>
  </si>
  <si>
    <t>+91 033 30577400</t>
  </si>
  <si>
    <t>Sanjay Kumar</t>
  </si>
  <si>
    <t>V.P. (Sales &amp; Marketing)</t>
  </si>
  <si>
    <t>sanjay.jayaswal@abhijeet.in</t>
  </si>
  <si>
    <t>Sanjib</t>
  </si>
  <si>
    <t>Basak</t>
  </si>
  <si>
    <t>Assistant Manager</t>
  </si>
  <si>
    <t>sanjib.basak@abhijeet.in</t>
  </si>
  <si>
    <t>+91 33 3057 7410</t>
  </si>
  <si>
    <t>+91 33 40012105</t>
  </si>
  <si>
    <t>14 Granite Street</t>
  </si>
  <si>
    <t>02169</t>
  </si>
  <si>
    <t>Quincy, MA</t>
  </si>
  <si>
    <t>+1 (617) 379-2800</t>
  </si>
  <si>
    <t>2/1A, Sarat Bose Road</t>
  </si>
  <si>
    <t>Suite 500-200 Burrard St.</t>
  </si>
  <si>
    <t>V6C 3L6</t>
  </si>
  <si>
    <t>+1 (604) 685-2323</t>
  </si>
  <si>
    <t>Dongbu's new name</t>
  </si>
  <si>
    <t>21F Dongbu Financial Center</t>
  </si>
  <si>
    <t>#432, Teheran-ro, Gangnam-gu</t>
  </si>
  <si>
    <t>135-523</t>
  </si>
  <si>
    <t>82 2 3484 1586</t>
  </si>
  <si>
    <t>4th Floor, Ideal Centre</t>
  </si>
  <si>
    <t>9 AJC Bose Road</t>
  </si>
  <si>
    <t>700 017</t>
  </si>
  <si>
    <t>Sudhanshu</t>
  </si>
  <si>
    <t>Tycoon Holding Enterprises Group</t>
  </si>
  <si>
    <t>19/F, Block A, Golden Central Tower</t>
  </si>
  <si>
    <t>No. 3037 Jin Tian Road, Futian District</t>
  </si>
  <si>
    <t>+86 755 33378998</t>
  </si>
  <si>
    <t>Jiuxiong</t>
  </si>
  <si>
    <t>zjxiong@tycoon-corp.com</t>
  </si>
  <si>
    <t>+86 755 33378989</t>
  </si>
  <si>
    <t>13F, SIMPAC Bldg</t>
  </si>
  <si>
    <t>52, Gukjegeumyung-ro, Youngdeungpo-Gu</t>
  </si>
  <si>
    <t>150 730</t>
  </si>
  <si>
    <t>+82 (2) 3780 4900</t>
  </si>
  <si>
    <t>James Jin Shik</t>
  </si>
  <si>
    <t>choi@simpac.co.kr</t>
  </si>
  <si>
    <t>+82 (10) 9747 8008</t>
  </si>
  <si>
    <t>+82 (2) 3780 4994</t>
  </si>
  <si>
    <t>Secretary</t>
  </si>
  <si>
    <t>jhakim@simpac.co.kr</t>
  </si>
  <si>
    <t>+82 2 3780 4900</t>
  </si>
  <si>
    <t>+82 10 9788 7711</t>
  </si>
  <si>
    <t>Oan Soo</t>
  </si>
  <si>
    <t>Jaung</t>
  </si>
  <si>
    <t>jwschg@simpac.co.kr</t>
  </si>
  <si>
    <t>+82) 010 - 3277 - 3557</t>
  </si>
  <si>
    <t>Sang IL</t>
  </si>
  <si>
    <t>leesi@simpac.co.kr</t>
  </si>
  <si>
    <t>+82 (2) 3780 4950</t>
  </si>
  <si>
    <t>+82 (17) 622 9009</t>
  </si>
  <si>
    <t>Hyo-Seok</t>
  </si>
  <si>
    <t>hss@simpac.co.kr</t>
  </si>
  <si>
    <t>Min Young</t>
  </si>
  <si>
    <t>mychoi@simpac.co.kr</t>
  </si>
  <si>
    <t>+82 2 3780 4995</t>
  </si>
  <si>
    <t>+82 10 7115 8120</t>
  </si>
  <si>
    <t xml:space="preserve">Sangkab </t>
  </si>
  <si>
    <t>Chae</t>
  </si>
  <si>
    <t>skchae@simpac.co.kr</t>
  </si>
  <si>
    <t>82 54 271 8703</t>
  </si>
  <si>
    <t>82 54 278 3991</t>
  </si>
  <si>
    <t>82 54 285 3500 / 82 54 278 3998</t>
  </si>
  <si>
    <t xml:space="preserve">Sungbae </t>
  </si>
  <si>
    <t>sbpark@simpac.co.kr</t>
  </si>
  <si>
    <t>pacma@hanmail.net</t>
  </si>
  <si>
    <t>82 54 272 8752</t>
  </si>
  <si>
    <t>82 11 813 6383</t>
  </si>
  <si>
    <t>Hak Hyung</t>
  </si>
  <si>
    <t>Senior Managing Director</t>
  </si>
  <si>
    <t>hhkim@simpac.co.kr</t>
  </si>
  <si>
    <t>82 2 3780 4952</t>
  </si>
  <si>
    <t>82 2 3780 4994</t>
  </si>
  <si>
    <t>82 10 7115 8161</t>
  </si>
  <si>
    <t xml:space="preserve">Taekin </t>
  </si>
  <si>
    <t>Purchasing Team</t>
  </si>
  <si>
    <t>tilim@simpac.co.kr</t>
  </si>
  <si>
    <t>82 02 3780 4958</t>
  </si>
  <si>
    <t>82 54 271 8700</t>
  </si>
  <si>
    <t>82 02 3780 4994 : 82 54 285 3500</t>
  </si>
  <si>
    <t>Hak Hyoung</t>
  </si>
  <si>
    <t>+82 (2) 3780-4952</t>
  </si>
  <si>
    <t>+82 (11) 1715 8161</t>
  </si>
  <si>
    <t>Jinho</t>
  </si>
  <si>
    <t>Jung</t>
  </si>
  <si>
    <t>Ferro Alloy Sales Team</t>
  </si>
  <si>
    <t>jhjung@simpac.co.kr</t>
  </si>
  <si>
    <t>+82 2 3780 4957</t>
  </si>
  <si>
    <t>+82 2 3780 4994</t>
  </si>
  <si>
    <t>Tosoh Corporation</t>
  </si>
  <si>
    <t>http://www.tosoh.com/our-products/advanced-materials/battery-materials</t>
  </si>
  <si>
    <t>Shiba-Koen 1st Building</t>
  </si>
  <si>
    <t>3-8-2 Shiba, Minato-ku</t>
  </si>
  <si>
    <t>105-8623</t>
  </si>
  <si>
    <t>+81 (3) 5427 5172</t>
  </si>
  <si>
    <t>Hiromu</t>
  </si>
  <si>
    <t>Otsuka</t>
  </si>
  <si>
    <t>Sales &amp; Marketing Manager - Battery Materials Department</t>
  </si>
  <si>
    <t>hiromu-otsuka-hj@tosoh.co.jp</t>
  </si>
  <si>
    <t>+81 3 5247 5172</t>
  </si>
  <si>
    <t>+81 90 3331 7220</t>
  </si>
  <si>
    <t>+81 3 5427 5217</t>
  </si>
  <si>
    <t>Kusayama</t>
  </si>
  <si>
    <t>EPD - Stat Contact</t>
  </si>
  <si>
    <t>kusayama@tosoh.co.jp</t>
  </si>
  <si>
    <t>+81 (3) 5427 5217</t>
  </si>
  <si>
    <t>General Manager, Production</t>
  </si>
  <si>
    <t>+81 90 6438 6365</t>
  </si>
  <si>
    <t>Yishiyuki</t>
  </si>
  <si>
    <t>Shigeoka</t>
  </si>
  <si>
    <t>yoshiyuki-shigeoka-Qm@tosoh.co.jp</t>
  </si>
  <si>
    <t>Kouki</t>
  </si>
  <si>
    <t>Okumura</t>
  </si>
  <si>
    <t>Sales &amp; Marketing Manager, Battery Materials Dept</t>
  </si>
  <si>
    <t>kouki-okumura-rk@tosoh.co.jp</t>
  </si>
  <si>
    <t>+81 3 5427 5172</t>
  </si>
  <si>
    <t>Eiichi</t>
  </si>
  <si>
    <t>Iwata</t>
  </si>
  <si>
    <t>Deputy General Manager, Battery Materials Dept., Advanced Materials Division</t>
  </si>
  <si>
    <t>eiichi-iwata-tm@tosoh.co.jp</t>
  </si>
  <si>
    <t>+83 3 5427 5217</t>
  </si>
  <si>
    <t>1st Floor, 95 Grayston Drive</t>
  </si>
  <si>
    <t>+27 (11) 271 2800</t>
  </si>
  <si>
    <t>Dimitri</t>
  </si>
  <si>
    <t>Gordine</t>
  </si>
  <si>
    <t>Acting CEO</t>
  </si>
  <si>
    <t>Dimitri.Gordine@UMK.co.za</t>
  </si>
  <si>
    <t>Gloria</t>
  </si>
  <si>
    <t>Mbatha</t>
  </si>
  <si>
    <t>gmbatha@umk.co.za</t>
  </si>
  <si>
    <t>+27 11 217 2800</t>
  </si>
  <si>
    <t>+27 11 217 2801</t>
  </si>
  <si>
    <t>Lazarus</t>
  </si>
  <si>
    <t>Mbethe</t>
  </si>
  <si>
    <t>+27 83 255 9124</t>
  </si>
  <si>
    <t>Mogopodi</t>
  </si>
  <si>
    <t>Mokoena</t>
  </si>
  <si>
    <t>Board Chairman</t>
  </si>
  <si>
    <t>mogoppodi@chh.co.za</t>
  </si>
  <si>
    <t>Robinson</t>
  </si>
  <si>
    <t>Ramaite</t>
  </si>
  <si>
    <t>Deputy CEO</t>
  </si>
  <si>
    <t>robinson@simeka.co.za</t>
  </si>
  <si>
    <t>+27 828003118</t>
  </si>
  <si>
    <t>Anel</t>
  </si>
  <si>
    <t>Van Niekerk</t>
  </si>
  <si>
    <t>Anel.vanNiekerk@umk.co.za</t>
  </si>
  <si>
    <t>+27 11 214 0550</t>
  </si>
  <si>
    <t>+27 11 214 0540</t>
  </si>
  <si>
    <t>+27 83 538 3136</t>
  </si>
  <si>
    <t>Pieter</t>
  </si>
  <si>
    <t>Hilgard</t>
  </si>
  <si>
    <t>hilgard@transalloys.co.za</t>
  </si>
  <si>
    <t>Isaac</t>
  </si>
  <si>
    <t>Letsholo</t>
  </si>
  <si>
    <t>isaac.letsholo@umk.co.za</t>
  </si>
  <si>
    <t>+27 11 2172800</t>
  </si>
  <si>
    <t>+27 11 217 2804 direct</t>
  </si>
  <si>
    <t>+27 11 2172801</t>
  </si>
  <si>
    <t>+27 76 2840495</t>
  </si>
  <si>
    <t>Victor</t>
  </si>
  <si>
    <t>Radko</t>
  </si>
  <si>
    <t>victor.radko</t>
  </si>
  <si>
    <t>victor.radko@umk.co.za</t>
  </si>
  <si>
    <t>Lourens</t>
  </si>
  <si>
    <t>McKenzie</t>
  </si>
  <si>
    <t>Sales Officer</t>
  </si>
  <si>
    <t>sandram@transalloys.co.za</t>
  </si>
  <si>
    <t>+27 (13) 693 8120</t>
  </si>
  <si>
    <t>+27 (13) 693 8034</t>
  </si>
  <si>
    <t xml:space="preserve">Eben </t>
  </si>
  <si>
    <t>Barnardo</t>
  </si>
  <si>
    <t>Unit Manager - Finished Products</t>
  </si>
  <si>
    <t>ebenb@transalloys.co.za</t>
  </si>
  <si>
    <t>+27 (13) 6958050</t>
  </si>
  <si>
    <t>+27 (13) 6938034</t>
  </si>
  <si>
    <t>+27 (84) 245 2330</t>
  </si>
  <si>
    <t>Av. de Ligaçao 3580</t>
  </si>
  <si>
    <t>Nova Lima, MG</t>
  </si>
  <si>
    <t>Saier</t>
  </si>
  <si>
    <t>Planning and Controlling Analyst</t>
  </si>
  <si>
    <t>ursula.saier@vale.com</t>
  </si>
  <si>
    <t>Estrada Raymundo Mascarenhas S/N°</t>
  </si>
  <si>
    <t>Mina de N4E - Predio 1</t>
  </si>
  <si>
    <t>68516-000</t>
  </si>
  <si>
    <t>Serra dos Carajas Parauapebas</t>
  </si>
  <si>
    <t>Silveira</t>
  </si>
  <si>
    <t>Account Manager - Manganese Division</t>
  </si>
  <si>
    <t>cleber.silveira@vale.com</t>
  </si>
  <si>
    <t>+55 31 3215 4483</t>
  </si>
  <si>
    <t>+55 31 3215 4488</t>
  </si>
  <si>
    <t>Magno José</t>
  </si>
  <si>
    <t>da Silva</t>
  </si>
  <si>
    <t>Minning Engineer/Quality Control and Planning</t>
  </si>
  <si>
    <t>magno.silva@cvrd.com.br</t>
  </si>
  <si>
    <t>+55 (91) 3274196</t>
  </si>
  <si>
    <t>+55 (91) 327 4114</t>
  </si>
  <si>
    <t xml:space="preserve">Natalya </t>
  </si>
  <si>
    <t>Lopareva</t>
  </si>
  <si>
    <t>Senior Analyst Market Intelligence</t>
  </si>
  <si>
    <t>natalya.lopareva@vale.com</t>
  </si>
  <si>
    <t>+32 (2) 679 74 28</t>
  </si>
  <si>
    <t>+32 (2) 679 73 00</t>
  </si>
  <si>
    <t>+32 (473) 77 26 73</t>
  </si>
  <si>
    <t>25F Aurora Plaza</t>
  </si>
  <si>
    <t>No.99 Fu Cheng Road, Pudong</t>
  </si>
  <si>
    <t>Sapucai, 383 - 4° Floor</t>
  </si>
  <si>
    <t>Florista</t>
  </si>
  <si>
    <t>30150-904</t>
  </si>
  <si>
    <t>#3713, 37th Floor, Asem Tower</t>
  </si>
  <si>
    <t>159-1, Samsung-Dong, Kangnam-Ku</t>
  </si>
  <si>
    <t>135-798</t>
  </si>
  <si>
    <t>+82 2 6001 3857</t>
  </si>
  <si>
    <t>Yong In</t>
  </si>
  <si>
    <t>yong.in.chung@vale.com</t>
  </si>
  <si>
    <t>+82 10 9008 3231</t>
  </si>
  <si>
    <t>Nancy</t>
  </si>
  <si>
    <t>Vecerina</t>
  </si>
  <si>
    <t>nancy.vecerina@vale.com</t>
  </si>
  <si>
    <t>+41 21 806 0249</t>
  </si>
  <si>
    <t>+41 78 750 8219</t>
  </si>
  <si>
    <t>+41 21 806 06 66</t>
  </si>
  <si>
    <t>Praia de Botafogo, 186​</t>
  </si>
  <si>
    <t>salas 501 a 1901</t>
  </si>
  <si>
    <t>22250-145</t>
  </si>
  <si>
    <t>Rio de Janeiro</t>
  </si>
  <si>
    <t>55 21 3814 8888</t>
  </si>
  <si>
    <t>P.O. Box 1918</t>
  </si>
  <si>
    <t>114</t>
  </si>
  <si>
    <t>Muttrah</t>
  </si>
  <si>
    <t>Route de Pallatex 29</t>
  </si>
  <si>
    <t>1162</t>
  </si>
  <si>
    <t>Saint Prex</t>
  </si>
  <si>
    <t>Av. Getulio Vargas, 1300 - 13° andar</t>
  </si>
  <si>
    <t>Ed. Tenco - Savassi</t>
  </si>
  <si>
    <t>30112-021</t>
  </si>
  <si>
    <t>Belo Horizonte - MG</t>
  </si>
  <si>
    <t>Samancor Manganese Metalloys</t>
  </si>
  <si>
    <t>JV 60/40 of South32 and Anglo American: 4 furnaces. restart of 1 furnace "delayed" since 2015.</t>
  </si>
  <si>
    <t>Vereeniging, Gauteng Province South Africa</t>
  </si>
  <si>
    <t>South32 owns a 60% stake in the Samancor Manganese Metalloys alloy plant (Metalloys), the rest being owned by Anglo American</t>
  </si>
  <si>
    <t>May 2016: Smiore produces around 187,400 t/yr of manganese ore, but has environmental clearance for up to 600,000 t/yr. Since January 2013, many iron ore and manganese miners in the southwestern state of Karnataka have been required to scale down production. On July 2011, the Supreme Court ordered a blanket ban on all mining activities in Bellary, Karnataka region to curb rampant illegal mining. The ban was subsequently lifted on 18 mines, including the ones owned by Smiore, in January 2013 but production constraints were imposed. June 2016: India approved the increase in its manganese ore production limit to 254,000 mtpy.</t>
  </si>
  <si>
    <t>http://sandurgroup.com/</t>
  </si>
  <si>
    <t>Ballari, Karnataka</t>
  </si>
  <si>
    <t>Shivrao Yeshwantrao</t>
  </si>
  <si>
    <t>Ghorpade</t>
  </si>
  <si>
    <t>acharyaur@sandurgroup.com</t>
  </si>
  <si>
    <t>Acharya</t>
  </si>
  <si>
    <t>marketing@sandurgroup.com</t>
  </si>
  <si>
    <t>Nazim</t>
  </si>
  <si>
    <t>Sheikh</t>
  </si>
  <si>
    <t xml:space="preserve">Managing Director </t>
  </si>
  <si>
    <t>The company has a plant located in the District of Ballari</t>
  </si>
  <si>
    <t>Vyasankere mariyammanahalli-583222, Hospete Taluk, Ballari District.</t>
  </si>
  <si>
    <t>Bluebird Battery Metals</t>
  </si>
  <si>
    <t>Sandy Point</t>
  </si>
  <si>
    <t>The project has a manganese cobalt mineralisation and is located in South Wales</t>
  </si>
  <si>
    <t>Sanjiaotan Manganese</t>
  </si>
  <si>
    <t>Shidi Town, Xiushan County, Chongqing</t>
  </si>
  <si>
    <t>Xiaochuan</t>
  </si>
  <si>
    <t>LC SiMn</t>
  </si>
  <si>
    <t xml:space="preserve">Sanmei Mining </t>
  </si>
  <si>
    <t>Wuhai City, Inner Mongolia</t>
  </si>
  <si>
    <t>Saoner Tehsil</t>
  </si>
  <si>
    <t>State-controlled Moil plans to mine around 102,000 t/yr of manganese from its proposed mine in Saoner Tehsil, Maharashtra. The 126.84 hectare mine is on the west of its existing Gumgaon manganese mine in Maharashtra and has about 854,086t of manganese ore resources. Moil plans to start mining at the new site within one month of getting environmental clearance.</t>
  </si>
  <si>
    <t>msarda@sardagroup.co.in</t>
  </si>
  <si>
    <t xml:space="preserve">Manish </t>
  </si>
  <si>
    <t xml:space="preserve">Chandra </t>
  </si>
  <si>
    <t>mmishra@seml.co.in</t>
  </si>
  <si>
    <t>Sarda Energy &amp; Minerals Limited (SEML)</t>
  </si>
  <si>
    <t>3rd Floor, Devendra Nagar Road</t>
  </si>
  <si>
    <t>Sai Nagar, Vanijay Bhavan</t>
  </si>
  <si>
    <t>492001</t>
  </si>
  <si>
    <t>91 771 2214252</t>
  </si>
  <si>
    <t>Director - International Business</t>
  </si>
  <si>
    <t>msarda@seml.co.in</t>
  </si>
  <si>
    <t>+91 (7721) 403927 (direct)</t>
  </si>
  <si>
    <t>+91 (9981) 997779</t>
  </si>
  <si>
    <t>+91 8889 143334 or 91 9752090002</t>
  </si>
  <si>
    <t>+91 (7721) 2214250</t>
  </si>
  <si>
    <t>Nidhi</t>
  </si>
  <si>
    <t>Pandey</t>
  </si>
  <si>
    <t>TE to CMD</t>
  </si>
  <si>
    <t>npandey@seml.co.in</t>
  </si>
  <si>
    <t>nidhi.p.i@gmail.com</t>
  </si>
  <si>
    <t xml:space="preserve"> +919669510008</t>
  </si>
  <si>
    <t>Manish Chandra</t>
  </si>
  <si>
    <t>Mishra</t>
  </si>
  <si>
    <t>DGM (Marketing)</t>
  </si>
  <si>
    <t>91 771 2216198</t>
  </si>
  <si>
    <t>91 97250 90020</t>
  </si>
  <si>
    <t>Kamal Kishore</t>
  </si>
  <si>
    <t>C.M.D.</t>
  </si>
  <si>
    <t>kksarda@seml.co.in</t>
  </si>
  <si>
    <t>91 771 2216101</t>
  </si>
  <si>
    <t>91 771 2216191 (direct)</t>
  </si>
  <si>
    <t>91 771 2616190</t>
  </si>
  <si>
    <t>+91 9827144120</t>
  </si>
  <si>
    <t>Subashish</t>
  </si>
  <si>
    <t>Das</t>
  </si>
  <si>
    <t>Executive Assistant to Director (IB)</t>
  </si>
  <si>
    <t>subashish.d@seml.co.in</t>
  </si>
  <si>
    <t>+91 771 2214264/65</t>
  </si>
  <si>
    <t>+91 8889143334</t>
  </si>
  <si>
    <t>Mohit</t>
  </si>
  <si>
    <t>Pawnday</t>
  </si>
  <si>
    <t>Head - Commrcial</t>
  </si>
  <si>
    <t>mohit.pawnday@smal.co.in</t>
  </si>
  <si>
    <t>+91 22 22880080 / 22881180</t>
  </si>
  <si>
    <t>+91 22 22826680</t>
  </si>
  <si>
    <t>+91 9920476804</t>
  </si>
  <si>
    <t>Sarda Metals and Alloys</t>
  </si>
  <si>
    <t>Indian manganese alloy producer Sarda Metals and Alloys plans to commission its 40,000 t/yr ferro alloy plant in Vizianagaram, Andhra Pradesh state by August 2019. The company operates two furnaces with the capacity to produce 75,000 t/yr of ferro-manganese and 75,000 t/yr of silico-manganese. In October-December it produced 20,071t of ferro-alloys up from 15,468t produced a year earlier. It produced 62,603t of ferro-alloy in the nine months ended December 2017, up from 42,819t a year earlier.</t>
  </si>
  <si>
    <t>The company operates two furnaces with the capacity to produce 75,000 t/yr of ferro-manganese and 75,000 t/yr of silico-manganese. In October-December it produced 20,071t of ferro-alloys up from 15,468t produced a year earlier. It produced 62,603t of ferro-alloy in the nine months ended December 2017, up from 42,819t a year earlier.</t>
  </si>
  <si>
    <t>Satka Investment Holding, LLC</t>
  </si>
  <si>
    <t>1-st Brestskaya st, 22</t>
  </si>
  <si>
    <t>125047</t>
  </si>
  <si>
    <t>Alexey</t>
  </si>
  <si>
    <t>Martynov</t>
  </si>
  <si>
    <t>zavod1756@gmail.com</t>
  </si>
  <si>
    <t xml:space="preserve">Satka Metallurgical Mill </t>
  </si>
  <si>
    <t>owned by Evgeny Ivanov, owner of the Satka Metallurgical Mill in Russia and its trading arm Satka Alloys. Satka Metallurgical Mill is a major Russian producer of high carbon ferro-manganese with an annual production capacity of 100,000 tonnes. The owner also controls Kramatorsk in Ukraine (bought at the end of 2013)</t>
  </si>
  <si>
    <t>http://www.shpz.ru/</t>
  </si>
  <si>
    <t>Satka, Russia</t>
  </si>
  <si>
    <t>Scandinavian Steel AB</t>
  </si>
  <si>
    <t>Birger Jarlsgatan 15</t>
  </si>
  <si>
    <t>SE-111 45</t>
  </si>
  <si>
    <t>+46 86 14 28 50</t>
  </si>
  <si>
    <t>SE556067904401</t>
  </si>
  <si>
    <t>Erik</t>
  </si>
  <si>
    <t>Eriksson</t>
  </si>
  <si>
    <t>eriksson@scandinaviansteel.se</t>
  </si>
  <si>
    <t>+46 8614 2850</t>
  </si>
  <si>
    <t>+46 708963378</t>
  </si>
  <si>
    <t>+46 8611 6434</t>
  </si>
  <si>
    <t>Lipa</t>
  </si>
  <si>
    <t>lipa@scandinaviansteel.se</t>
  </si>
  <si>
    <t>Joakim</t>
  </si>
  <si>
    <t>Lindström</t>
  </si>
  <si>
    <t>lindstrom@scandinaviansteel.se</t>
  </si>
  <si>
    <t>metals@scandinaviansteel.se</t>
  </si>
  <si>
    <t>+46 8 614 2850</t>
  </si>
  <si>
    <t>+46 8 611 64 34</t>
  </si>
  <si>
    <t>+46 73 091 39 91</t>
  </si>
  <si>
    <t>Sebilo Group</t>
  </si>
  <si>
    <t>Perth mine</t>
  </si>
  <si>
    <t>http://sebiloresources.co.za/</t>
  </si>
  <si>
    <t>A.S</t>
  </si>
  <si>
    <t>Macfarlane</t>
  </si>
  <si>
    <t>info@sebiloresources.co.za</t>
  </si>
  <si>
    <t>Sebilo Resources</t>
  </si>
  <si>
    <t>Lizaur Kalea, 1 20560 Onati, spain</t>
  </si>
  <si>
    <t>Navarro</t>
  </si>
  <si>
    <t>Founder Sherpa Capital</t>
  </si>
  <si>
    <t>enavarro@sherpacapital.es</t>
  </si>
  <si>
    <t>José Ignacio</t>
  </si>
  <si>
    <t>Sàez</t>
  </si>
  <si>
    <t>Segue Resources Limited</t>
  </si>
  <si>
    <t>www.segueresources.com</t>
  </si>
  <si>
    <t>Level 8, 225 St Georges Terrace</t>
  </si>
  <si>
    <t>+618 9486 4699</t>
  </si>
  <si>
    <t>steven.michael@segueresources.com</t>
  </si>
  <si>
    <t>+618 9486 4799</t>
  </si>
  <si>
    <t>35% to 42%Mn</t>
  </si>
  <si>
    <t xml:space="preserve">Recursos Minerais do Brasil (RMB Manganese) </t>
  </si>
  <si>
    <t>Sereno</t>
  </si>
  <si>
    <t>the company has a concession on 80km of Mn deposit; plans to mine open pit</t>
  </si>
  <si>
    <t>http://www.rmb.com.br/</t>
  </si>
  <si>
    <t>SouthWest para state, between Curionópolis, Eldorado dos Carajás</t>
  </si>
  <si>
    <t>Guirelli Borges</t>
  </si>
  <si>
    <t>samuel@rmb.com.br</t>
  </si>
  <si>
    <t>Janaina</t>
  </si>
  <si>
    <t>Pereira</t>
  </si>
  <si>
    <t>Administrative assistant</t>
  </si>
  <si>
    <t>janaina@rmb.com.br</t>
  </si>
  <si>
    <t>produced around 112,000 mt in 2017</t>
  </si>
  <si>
    <t>Ipoh Ferro Alloys</t>
  </si>
  <si>
    <t>Seri Iskandar</t>
  </si>
  <si>
    <t>$60 M investment to set up the manganese ferroalloy smelter at Seri Iskandar</t>
  </si>
  <si>
    <t>ipohferroalloys@gmail.com</t>
  </si>
  <si>
    <t>MSM</t>
  </si>
  <si>
    <t>Serra da Moeada</t>
  </si>
  <si>
    <t>http://www.emsm.com.br/</t>
  </si>
  <si>
    <t>Rodovia BR 040 - Km 586 - Córrego do Eixo Itabirito/MG - 35450-000 20°22'40.6"S 43°55'11.3"W</t>
  </si>
  <si>
    <t>contato@emsm.com.br</t>
  </si>
  <si>
    <t>36-52% Mn and 28-42% with relatively high phosphorus content ore</t>
  </si>
  <si>
    <t>Ecometals</t>
  </si>
  <si>
    <t>Serra do Navio</t>
  </si>
  <si>
    <t>Supplies to Hong Kong’s Wogen Pacific (11 lots, 45,000 t each) are to start after the update of environmental licence</t>
  </si>
  <si>
    <t>SESA Global Impex FZE</t>
  </si>
  <si>
    <t>Office 26, Block B PF PH II</t>
  </si>
  <si>
    <t>P.O. Box 50733</t>
  </si>
  <si>
    <t>Fujairah</t>
  </si>
  <si>
    <t>gaurav@sesaglobal.com</t>
  </si>
  <si>
    <t>SGMK-Ferrosplavy</t>
  </si>
  <si>
    <t>in West Siberia</t>
  </si>
  <si>
    <t>www.sgmk-group.ru</t>
  </si>
  <si>
    <t>West Siberia</t>
  </si>
  <si>
    <t>info@sgmk-group.ru</t>
  </si>
  <si>
    <t>Shaanxi Energy Metals And Minerals Resources Co., Ltd</t>
  </si>
  <si>
    <t xml:space="preserve">
http://www.energyresources.cn</t>
  </si>
  <si>
    <t>Room 809, Sea Star Business Center</t>
  </si>
  <si>
    <t>No. 37 Keji Road</t>
  </si>
  <si>
    <t>710075</t>
  </si>
  <si>
    <t>Xi An, Shaanxi</t>
  </si>
  <si>
    <t>86-29-88348493</t>
  </si>
  <si>
    <t>Shaanxi Sinian Metal &amp; Mining Co. Ltd.</t>
  </si>
  <si>
    <t>www.sinianmetal.com</t>
  </si>
  <si>
    <t>Room 1602-A, Block B, Chuang Ye Square</t>
  </si>
  <si>
    <t>No. 48 Ke Ji Road, Gao Xin District</t>
  </si>
  <si>
    <t>710068</t>
  </si>
  <si>
    <t>Xian, Shaanxi</t>
  </si>
  <si>
    <t>CMO</t>
  </si>
  <si>
    <t>patricia@sinianmetal.com</t>
  </si>
  <si>
    <t>+86 29 8928 9609</t>
  </si>
  <si>
    <t>+86 132 0163 2881</t>
  </si>
  <si>
    <t>+86 29 8799 8916</t>
  </si>
  <si>
    <t>Nancy (Yanan)</t>
  </si>
  <si>
    <t>nancy@sinianmetal.com</t>
  </si>
  <si>
    <t>+86 029 8928 9609-602</t>
  </si>
  <si>
    <t>+86 029 8799 8916</t>
  </si>
  <si>
    <t>+86 18792889052</t>
  </si>
  <si>
    <t>Shabro Metals &amp; Technologies Limited</t>
  </si>
  <si>
    <t>23A, Netaji Subbash Road, 2nd Floor</t>
  </si>
  <si>
    <t>Suite # 13</t>
  </si>
  <si>
    <t>+91 33 22303714</t>
  </si>
  <si>
    <t>Sharda</t>
  </si>
  <si>
    <t>vijay@smtl.co.in</t>
  </si>
  <si>
    <t>vijaysharda2000@yahoo.co.in</t>
  </si>
  <si>
    <t>+91 11 6662 9292-95</t>
  </si>
  <si>
    <t>+91 11 6662 9801</t>
  </si>
  <si>
    <t>+91 98110 32572</t>
  </si>
  <si>
    <t>+91 11 2693 4466 / 6662 4053</t>
  </si>
  <si>
    <t>www.smtl.co.in</t>
  </si>
  <si>
    <t>217-222, Tribhuwan Complex, Ishwar Nagar</t>
  </si>
  <si>
    <t>Opp. New Friends Colony</t>
  </si>
  <si>
    <t>110 065</t>
  </si>
  <si>
    <t>+91 11 6662 9292</t>
  </si>
  <si>
    <t>Vineet</t>
  </si>
  <si>
    <t>Jt. Managing Director</t>
  </si>
  <si>
    <t>vineet@smtl.co.in</t>
  </si>
  <si>
    <t>+91 33 22303714 / 30225551</t>
  </si>
  <si>
    <t>+91 33 2213 3201</t>
  </si>
  <si>
    <t>+91 98310 87003</t>
  </si>
  <si>
    <t>Ashutosh</t>
  </si>
  <si>
    <t>ashutosh@smtl.co.in</t>
  </si>
  <si>
    <t>+91 11 6662 9802</t>
  </si>
  <si>
    <t>+91 11 2693 4466, 6662 4053</t>
  </si>
  <si>
    <t>+91 9810611214</t>
  </si>
  <si>
    <t>Shah Alloys Ltd.</t>
  </si>
  <si>
    <t>www.shahalloys.com</t>
  </si>
  <si>
    <t>SAL Corporate House, Sola Kalol Road</t>
  </si>
  <si>
    <t>Santej, Dist. Gandhinagar</t>
  </si>
  <si>
    <t>382721</t>
  </si>
  <si>
    <t>Gujarat</t>
  </si>
  <si>
    <t>+91 2764 661100</t>
  </si>
  <si>
    <t>Karan</t>
  </si>
  <si>
    <t>karanshah@salsteel.co.in</t>
  </si>
  <si>
    <t>+91 98250 05763 / +91 98250 07568</t>
  </si>
  <si>
    <t>+91 2764 661110</t>
  </si>
  <si>
    <t>hindproco@gmail.com</t>
  </si>
  <si>
    <t>+91 33 22230828/0110</t>
  </si>
  <si>
    <t>Shah Sponge and Power (SSPL)</t>
  </si>
  <si>
    <t>The new unit, in Bachhera, which will have a capacity to produce 40,000 t/yr of ferro-manganese, or 28,000 t/yr of silico-manganese or 15,000 t/yr of ferro-silicon, will be built in two phases. The company has prepared the pre-feasibility study for the expansion project. The project is in the initial stage and the company has applied to the environment, forests and climate change ministry for approval to prepare an environment impact assessment report. The report is mandatory for getting environmental clearance from the ministry.</t>
  </si>
  <si>
    <t>shahsponge@gmail.com</t>
  </si>
  <si>
    <t>Ehya Sepahan</t>
  </si>
  <si>
    <t>Shahrokh Mangenez</t>
  </si>
  <si>
    <t>the company supplies manganese ore demanded by Zobahan Steel</t>
  </si>
  <si>
    <t>http://www.ehyaa.com/pages/209/Iran-Manganese/</t>
  </si>
  <si>
    <t>13 km to the Varnavaj village, 15 km of old road of Isfahan, Qom, Iran</t>
  </si>
  <si>
    <t>Hadi</t>
  </si>
  <si>
    <t>Golzar</t>
  </si>
  <si>
    <t>Ehya Sepahan Chairman</t>
  </si>
  <si>
    <t>info@ehyaa.com</t>
  </si>
  <si>
    <t>Shangdu Leiqiang Gongmao</t>
  </si>
  <si>
    <t>Shangdu County, Wulanchabu, Inner Mongolia</t>
  </si>
  <si>
    <t>Shanghai Ganglian F-Commerce Holdings Co., Ltd. - Mysteel.com</t>
  </si>
  <si>
    <t>68 Yuanfeng Road</t>
  </si>
  <si>
    <t>Baoshan District</t>
  </si>
  <si>
    <t>200444</t>
  </si>
  <si>
    <t>Vivi</t>
  </si>
  <si>
    <t>Iron Ore / Ferroalloy Department Manager</t>
  </si>
  <si>
    <t>huangjy@mysteel.com</t>
  </si>
  <si>
    <t>+86 21 2609 3225</t>
  </si>
  <si>
    <t>+86 136 3668 2417</t>
  </si>
  <si>
    <t>+86 21 6689 6934</t>
  </si>
  <si>
    <t>Marilyn</t>
  </si>
  <si>
    <t>Iron Ore / Ferroalloy Department Editor</t>
  </si>
  <si>
    <t>meiyq@mysteel.com</t>
  </si>
  <si>
    <t>+86 21 2609 3182</t>
  </si>
  <si>
    <t>+86 156 1861 7237</t>
  </si>
  <si>
    <t>Shanghai Jin Neng Resources Co., Ltd</t>
  </si>
  <si>
    <t>www.jinneng-sh.com</t>
  </si>
  <si>
    <t>11th Floor, The SilvaBay Tower C</t>
  </si>
  <si>
    <t>No. 269 Hai Ning Road</t>
  </si>
  <si>
    <t>+86 (21) 63566868</t>
  </si>
  <si>
    <t>Yue</t>
  </si>
  <si>
    <t>wangyue@jinneng-sh.com</t>
  </si>
  <si>
    <t>+86 21 63566868</t>
  </si>
  <si>
    <t>+86 21 63568516</t>
  </si>
  <si>
    <t>+86 18616798026</t>
  </si>
  <si>
    <t>+86 21 63568519/29/39</t>
  </si>
  <si>
    <t>zz@jinneng-sh.com</t>
  </si>
  <si>
    <t>Hong</t>
  </si>
  <si>
    <t>wanghong@jinneng-sh.com</t>
  </si>
  <si>
    <t>+86 21 63568516 (direct)</t>
  </si>
  <si>
    <t>+86 21 63568519</t>
  </si>
  <si>
    <t>+86 13817872684</t>
  </si>
  <si>
    <t>Ruiheng</t>
  </si>
  <si>
    <t>Non-Ferrous Dept Assistant Manager</t>
  </si>
  <si>
    <t>+86 21 63568757</t>
  </si>
  <si>
    <t>+86 18616798088</t>
  </si>
  <si>
    <t>Shanghai Jinneng International Trade</t>
  </si>
  <si>
    <t>plant sold in 2017</t>
  </si>
  <si>
    <t>Jiaocheng County, Taiyuan City, Shanxi</t>
  </si>
  <si>
    <t>Datong City, Shanxi</t>
  </si>
  <si>
    <t>Shanghai Jinneng Resources Co. Ltd.</t>
  </si>
  <si>
    <t>No. 469 Wu Song Road</t>
  </si>
  <si>
    <t>Shanghai Jintong Manganese Co., Ltd</t>
  </si>
  <si>
    <t>Si Mn Producter. BHPB and Eramet sell him ore</t>
  </si>
  <si>
    <t>www.jint-manganese.com</t>
  </si>
  <si>
    <t>Room 901 Shanghai Trade Square</t>
  </si>
  <si>
    <t>No. 188 Siping Rd.</t>
  </si>
  <si>
    <t>200086</t>
  </si>
  <si>
    <t>+86 21 65759952</t>
  </si>
  <si>
    <t>Song Zeng</t>
  </si>
  <si>
    <t>songzengjun@gmail.com</t>
  </si>
  <si>
    <t>+86 21 6575 9952</t>
  </si>
  <si>
    <t>+86 1381 8196756</t>
  </si>
  <si>
    <t>+86 21 65759995</t>
  </si>
  <si>
    <t>SONG</t>
  </si>
  <si>
    <t>Zengjun</t>
  </si>
  <si>
    <t>+86 13818196756</t>
  </si>
  <si>
    <t>Shanghai Qunxian International Trade Co. Ltd.</t>
  </si>
  <si>
    <t>515, Bldg #  2, YingHua International Plaza</t>
  </si>
  <si>
    <t>No. 2899 West Guangfu Rd</t>
  </si>
  <si>
    <t>200060</t>
  </si>
  <si>
    <t>edwardlee198@gmail.com</t>
  </si>
  <si>
    <t>+86 21 5237 3587</t>
  </si>
  <si>
    <t>+86 186 0211 0893</t>
  </si>
  <si>
    <t>+86 21 5237 3585</t>
  </si>
  <si>
    <t>linye@qunxian.com</t>
  </si>
  <si>
    <t>Shanghai Shengjia Industrial Co., Ltd.</t>
  </si>
  <si>
    <t>Room 1106, No. 7 Building, Sky Soho</t>
  </si>
  <si>
    <t>No. 968, Jinzhong Rd, Changning District</t>
  </si>
  <si>
    <t>200050</t>
  </si>
  <si>
    <t>feng.lin@sj-mn.com</t>
  </si>
  <si>
    <t>+86 21 626000699</t>
  </si>
  <si>
    <t>+86 13818896668</t>
  </si>
  <si>
    <t>Tianfeng</t>
  </si>
  <si>
    <t>Plant Manager</t>
  </si>
  <si>
    <t>+86 18612290084</t>
  </si>
  <si>
    <t>50250</t>
  </si>
  <si>
    <t xml:space="preserve">Shanhe Tegang </t>
  </si>
  <si>
    <t>Xinghe County, Wulanchabu City, Inner Mongolia</t>
  </si>
  <si>
    <t>Shanxi Xinyi Ferro Alloy Co., Ltd.</t>
  </si>
  <si>
    <t>No. 8 Changzheng Street</t>
  </si>
  <si>
    <t>Xinfu District</t>
  </si>
  <si>
    <t>Xinzhou, Shanxi</t>
  </si>
  <si>
    <t>Jiong</t>
  </si>
  <si>
    <t>Chairman &amp; General Manager</t>
  </si>
  <si>
    <t>xythj@sohu.com</t>
  </si>
  <si>
    <t>+86 0350 3127107</t>
  </si>
  <si>
    <t>+86 0350 3127413</t>
  </si>
  <si>
    <t>Shao Lin Group</t>
  </si>
  <si>
    <t>Algeria</t>
  </si>
  <si>
    <t>Guettara (close to Bechar), new mine with reserves of 2.97 mt. Construction was almost completed in 2012, but the launch was delayed since ANPM (National Agency of Mining Patrimony) refused to grant ore processing licence for the site due to high arsenic content</t>
  </si>
  <si>
    <t>Shaoxing Haili</t>
  </si>
  <si>
    <t>Former AML Inner Mongolia plant</t>
  </si>
  <si>
    <t>Shaoxing Haili Goods &amp; Materials Co., Ltd.</t>
  </si>
  <si>
    <t>Room 1701-1, NO. 392 Shengli East Rd</t>
  </si>
  <si>
    <t>Zhejiang Province</t>
  </si>
  <si>
    <t>312000</t>
  </si>
  <si>
    <t>Shaoxing</t>
  </si>
  <si>
    <t>Jinli</t>
  </si>
  <si>
    <t>shaoxinghaili@126.com</t>
  </si>
  <si>
    <t>+86 575 88329680</t>
  </si>
  <si>
    <t>+86 139 0675 5506</t>
  </si>
  <si>
    <t>+86 575 88328990</t>
  </si>
  <si>
    <t>Sharp Ferro Alloys</t>
  </si>
  <si>
    <t>Nachan Road,
Kamalpur,
Durgapur, 713204 (India)</t>
  </si>
  <si>
    <t>Rawat</t>
  </si>
  <si>
    <t>info@sharpferro.com</t>
  </si>
  <si>
    <t>chairman@sharpferro.com</t>
  </si>
  <si>
    <t>Sharp Ferro Alloys Ltd</t>
  </si>
  <si>
    <t/>
  </si>
  <si>
    <t>http://www.sharpferro.com</t>
  </si>
  <si>
    <t>546 DLF Towers 5</t>
  </si>
  <si>
    <t>Shivaji Marg Moti Nagar</t>
  </si>
  <si>
    <t>110052</t>
  </si>
  <si>
    <t>Dehli</t>
  </si>
  <si>
    <t>Naresh</t>
  </si>
  <si>
    <t>+91 11 2737131</t>
  </si>
  <si>
    <t>+98 10006182</t>
  </si>
  <si>
    <t>+98 11 2337130</t>
  </si>
  <si>
    <t>marketing@sharpferro.com</t>
  </si>
  <si>
    <t>tushar.rawat@sharpferro.com</t>
  </si>
  <si>
    <t>+91 11 27377131</t>
  </si>
  <si>
    <t>+91 11 27377130</t>
  </si>
  <si>
    <t>+91 9810006182</t>
  </si>
  <si>
    <t>Shaw River Manganese Limited</t>
  </si>
  <si>
    <t>Physical address: Ground Floor, 1205 Hay Street</t>
  </si>
  <si>
    <t>www.shawriver.com.au</t>
  </si>
  <si>
    <t>P.O.Box 1259</t>
  </si>
  <si>
    <t>+61 (0) 8 9226 4455</t>
  </si>
  <si>
    <t>Algar</t>
  </si>
  <si>
    <t>Marketing and Business Development</t>
  </si>
  <si>
    <t>vincenta@shawriver.com.au</t>
  </si>
  <si>
    <t>+61 (0) 8 9226 4255</t>
  </si>
  <si>
    <t>Natalie</t>
  </si>
  <si>
    <t>Deans</t>
  </si>
  <si>
    <t>natalie.deans@shawriver.com.au</t>
  </si>
  <si>
    <t>+61 (0) 8 9423 1931</t>
  </si>
  <si>
    <t>peter.cunningham@shawriver.com.au</t>
  </si>
  <si>
    <t>The company holds 100% stake in Baramine project, drilling is in progress</t>
  </si>
  <si>
    <t>The company holds 90% stake in Butre project, drilling is in progress</t>
  </si>
  <si>
    <t>Shenfeng</t>
  </si>
  <si>
    <t>Ningxia Shengyan Industrial Group Fuhua Metallurgy</t>
  </si>
  <si>
    <t>Shenyang Liheng</t>
  </si>
  <si>
    <t>Shenyang, Liaoning</t>
  </si>
  <si>
    <t>Shenzhen Sunray Group Co., Ltd.</t>
  </si>
  <si>
    <t>www.sunraygroup.com.cn</t>
  </si>
  <si>
    <t>Room 1901, Pacific Commercial &amp; Trade Bldg</t>
  </si>
  <si>
    <t>Jiabin Road</t>
  </si>
  <si>
    <t>518001</t>
  </si>
  <si>
    <t>+86 755 82138984</t>
  </si>
  <si>
    <t>Yi Mao</t>
  </si>
  <si>
    <t>szyimaolin@163.com</t>
  </si>
  <si>
    <t>+86 13802245909</t>
  </si>
  <si>
    <t>+86 755 82138969</t>
  </si>
  <si>
    <t>Shenzheng Pengcheng Redstar Industry</t>
  </si>
  <si>
    <t>China - Guangdong</t>
  </si>
  <si>
    <t>R8066, 8/F, East Block, City Square Building, Luohu District, Shenzhen, Guangdong, China</t>
  </si>
  <si>
    <t xml:space="preserve">Shiloh Manganese </t>
  </si>
  <si>
    <t>connect@shilohmanganese.com</t>
  </si>
  <si>
    <t>225 22 41 55 42</t>
  </si>
  <si>
    <t>Shinko Shoji Singapore Pte Ltd</t>
  </si>
  <si>
    <t>8 Shenton Way</t>
  </si>
  <si>
    <t>#25-03A Axa Tower</t>
  </si>
  <si>
    <t>068811</t>
  </si>
  <si>
    <t>Sho</t>
  </si>
  <si>
    <t>murakami.sho@kobelco.com</t>
  </si>
  <si>
    <t>+65 62203329</t>
  </si>
  <si>
    <t>+65 90076474</t>
  </si>
  <si>
    <t>+65 62244700</t>
  </si>
  <si>
    <t>Shinsho Corporation</t>
  </si>
  <si>
    <t>2-5, Nihonbashi 1-Chome</t>
  </si>
  <si>
    <t>103-8261</t>
  </si>
  <si>
    <t>Toyoshi</t>
  </si>
  <si>
    <t>Kagawa</t>
  </si>
  <si>
    <t>kagawa.toyoshi@kobelco.com</t>
  </si>
  <si>
    <t>+81 3 3276 2120</t>
  </si>
  <si>
    <t>+81 90 5805 9397</t>
  </si>
  <si>
    <t>+81 3 3276 7360</t>
  </si>
  <si>
    <t>Shotaro</t>
  </si>
  <si>
    <t>Hirose</t>
  </si>
  <si>
    <t>hirose.shotaro@kobelco.com</t>
  </si>
  <si>
    <t>+81 3 3276 2185</t>
  </si>
  <si>
    <t>+81 90 6966 4578</t>
  </si>
  <si>
    <t>Shiv Shankar Enterprises</t>
  </si>
  <si>
    <t>C/o Krishnanath Savanth Dessai</t>
  </si>
  <si>
    <t>H, No. 837 Behiund Ayub Chawl Bansai Kadoda</t>
  </si>
  <si>
    <t>403706</t>
  </si>
  <si>
    <t>Goa</t>
  </si>
  <si>
    <t>Kshirasagara Shiva</t>
  </si>
  <si>
    <t>Rao</t>
  </si>
  <si>
    <t>kshir.saiteja@gmail.com</t>
  </si>
  <si>
    <t>+91 9637087056</t>
  </si>
  <si>
    <t>Shivam Group</t>
  </si>
  <si>
    <t>Shivam Iron Steel</t>
  </si>
  <si>
    <t>The company has a plant located in Giridh</t>
  </si>
  <si>
    <t>Giridih, Jharkhand</t>
  </si>
  <si>
    <t>Pramod Kumar</t>
  </si>
  <si>
    <t>Agrawala</t>
  </si>
  <si>
    <t>shivam@shivamiron.com</t>
  </si>
  <si>
    <t>shivam76@rediffmail.com</t>
  </si>
  <si>
    <t>Shizuishan Baoliyuan</t>
  </si>
  <si>
    <t>SHPZ Trade, LLC</t>
  </si>
  <si>
    <t>1-st Brestskaya street, 22</t>
  </si>
  <si>
    <t>Rybalkin</t>
  </si>
  <si>
    <t>Chief Geologist</t>
  </si>
  <si>
    <t>maximry@yahoo.com</t>
  </si>
  <si>
    <t>+7 495 787 38 76</t>
  </si>
  <si>
    <t>+7 9261260495</t>
  </si>
  <si>
    <t>Shree Ambey Ispat</t>
  </si>
  <si>
    <t xml:space="preserve">The company has set up a Ferro Alloy Plant at </t>
  </si>
  <si>
    <t>Basudevpur, North Barjora in the bankura District</t>
  </si>
  <si>
    <t>Aditya</t>
  </si>
  <si>
    <t>saipl.ferro@gmail.com</t>
  </si>
  <si>
    <t>The company has set up a Ferro Alloy Plant at Basudevpur, North Barjora in the bankura District</t>
  </si>
  <si>
    <t>Shree Ambey Ispat Pvt. Ltd.</t>
  </si>
  <si>
    <t>Room No. 90, 5th Floor, Stephen House</t>
  </si>
  <si>
    <t>4 B B D Bagh E</t>
  </si>
  <si>
    <t>Prateek</t>
  </si>
  <si>
    <t>prateek@hooghlysteel.com</t>
  </si>
  <si>
    <t>+91 2242 1834</t>
  </si>
  <si>
    <t>+91 9830337222</t>
  </si>
  <si>
    <t>+91 2210 5661</t>
  </si>
  <si>
    <t>Shree Bajrang Sales Pvt. Ltd.</t>
  </si>
  <si>
    <t>www.bhartias.com</t>
  </si>
  <si>
    <t>101, Maa Ashish Apartment</t>
  </si>
  <si>
    <t>Mahalaxmi Temple Road</t>
  </si>
  <si>
    <t>440 018</t>
  </si>
  <si>
    <t>Ashish</t>
  </si>
  <si>
    <t>+91 (712) 6666555 extn. 541</t>
  </si>
  <si>
    <t>+91 9422102641</t>
  </si>
  <si>
    <t>+91 (712) 2721484</t>
  </si>
  <si>
    <t>Shree Bholey Alloys</t>
  </si>
  <si>
    <t>has expansion project</t>
  </si>
  <si>
    <t>Plot NO - 4/1,Block - C, Phase-3, Bokaro Industrial Area, Balidih, Bokaro - 827014, Jharkhand, India</t>
  </si>
  <si>
    <t>info@bholeyalloys.com</t>
  </si>
  <si>
    <t>Nakoda Group</t>
  </si>
  <si>
    <t>Shree</t>
  </si>
  <si>
    <t>Nakoda</t>
  </si>
  <si>
    <t>snil@nakodagroup.com</t>
  </si>
  <si>
    <t>Shree Raghvendra Ferro Alloys</t>
  </si>
  <si>
    <t>The company has plant located in the District of Nalgonda</t>
  </si>
  <si>
    <t>Nalgonda, Telangana 508211, India</t>
  </si>
  <si>
    <t>srfapl@gmail.com</t>
  </si>
  <si>
    <t>Shri Girija Smelter</t>
  </si>
  <si>
    <t>LIMITED PLOT NO 276 &amp; 279,SECTOR - C, URLA INDUSTRUAL Area,RAIPUR – 493 221. CHATTISHGARH</t>
  </si>
  <si>
    <t>P.</t>
  </si>
  <si>
    <t>sgslryp@yahoo.com</t>
  </si>
  <si>
    <t>Shuangpai Huarui</t>
  </si>
  <si>
    <t xml:space="preserve">Shubhnam Mineral Enterprises </t>
  </si>
  <si>
    <t>The mine has estimated reserves of 182,414t of mineable manganese ore.</t>
  </si>
  <si>
    <t>Shunlong Energy</t>
  </si>
  <si>
    <t>specialises in LMO-grade EMD, but unstable production</t>
  </si>
  <si>
    <t>Guiyang Industrial Park, Qidong County, Hengyang City, Hunan</t>
  </si>
  <si>
    <t>Shyam Sel and Power</t>
  </si>
  <si>
    <t>Shyam Ferro Alloys</t>
  </si>
  <si>
    <t>Raturia Angadpur Industrial Area
Durgapur,713 216. West Bengal, India.</t>
  </si>
  <si>
    <t xml:space="preserve">Sanjay </t>
  </si>
  <si>
    <t>sanjay@shyamgroup.com</t>
  </si>
  <si>
    <t>Shyam Metalics &amp; Energy Ltd.</t>
  </si>
  <si>
    <t>83, Topsia Rd</t>
  </si>
  <si>
    <t>Triniti Tower, 7th Floor</t>
  </si>
  <si>
    <t>Shyam Sel Limited</t>
  </si>
  <si>
    <t>"Vishwakarma"</t>
  </si>
  <si>
    <t>86C Topsia Road</t>
  </si>
  <si>
    <t>700 046</t>
  </si>
  <si>
    <t>+91 (33) 40113000</t>
  </si>
  <si>
    <t>Nagesh</t>
  </si>
  <si>
    <t>Khemka</t>
  </si>
  <si>
    <t>General Manager International Business</t>
  </si>
  <si>
    <t>nkhemka@shyamgroup.com</t>
  </si>
  <si>
    <t>+91 33 4016 4001</t>
  </si>
  <si>
    <t>+91 33 4016 4018 (direct)</t>
  </si>
  <si>
    <t>Joydeb</t>
  </si>
  <si>
    <t>Majumder</t>
  </si>
  <si>
    <t>Senior Commercial Manager</t>
  </si>
  <si>
    <t>joy@shyamferro.com</t>
  </si>
  <si>
    <t>Anish</t>
  </si>
  <si>
    <t>Moona</t>
  </si>
  <si>
    <t>DGM - Ferro Marketing</t>
  </si>
  <si>
    <t>anishmoona@shyamgroup.com</t>
  </si>
  <si>
    <t>+91 7603084105</t>
  </si>
  <si>
    <t>Shyam Sponge and Power (SSPL)</t>
  </si>
  <si>
    <t xml:space="preserve">The company aims to build a 100,000 t/yr ferro-alloy plant in Jamuria, West Bengal. SSPL plans to use the ferro-alloys at its steel smelting plant for billet production, and sell the remaining output in the domestic market.
</t>
  </si>
  <si>
    <t>Dominique</t>
  </si>
  <si>
    <t>Sibelco Europe MineralsPlus</t>
  </si>
  <si>
    <t>SIBELCO</t>
  </si>
  <si>
    <t>110 Chemin d'Ayrmes</t>
  </si>
  <si>
    <t>B.P. 3</t>
  </si>
  <si>
    <t>34540</t>
  </si>
  <si>
    <t>Balaruc les Bains</t>
  </si>
  <si>
    <t>+33 4 67 18 45 45</t>
  </si>
  <si>
    <t>FR22306771783</t>
  </si>
  <si>
    <t>Castagné</t>
  </si>
  <si>
    <t>Sourcing Category Manager</t>
  </si>
  <si>
    <t>alain.castagne@sibelco.com</t>
  </si>
  <si>
    <t>+33 6 63 13 45 50</t>
  </si>
  <si>
    <t>+33 4 76 18 45 40</t>
  </si>
  <si>
    <t>Former Ankerpoort N.V.</t>
  </si>
  <si>
    <t>www.sibelco.com</t>
  </si>
  <si>
    <t>P.O. Box 260</t>
  </si>
  <si>
    <t>NL-6200</t>
  </si>
  <si>
    <t>AG Maastricht</t>
  </si>
  <si>
    <t>+31 (0)43 3663737</t>
  </si>
  <si>
    <t>NL802307085B01</t>
  </si>
  <si>
    <t>Ingeborg</t>
  </si>
  <si>
    <t>Pensis</t>
  </si>
  <si>
    <t>QH&amp;S Engineer</t>
  </si>
  <si>
    <t>ingeborg.pensis@sibelco.com</t>
  </si>
  <si>
    <t>+31 (0)43 3663696</t>
  </si>
  <si>
    <t>+31 (0)43 3663713</t>
  </si>
  <si>
    <t>Danny</t>
  </si>
  <si>
    <t>Jans</t>
  </si>
  <si>
    <t>danny.jans@sibelco.com</t>
  </si>
  <si>
    <t>+31 (0)43 3663700</t>
  </si>
  <si>
    <t>+31 (0)43 3650303</t>
  </si>
  <si>
    <t>+32 (0)475 783929</t>
  </si>
  <si>
    <t>Sibelo Resources (Pty) Ltd.</t>
  </si>
  <si>
    <t>121 Mendelssohn Street</t>
  </si>
  <si>
    <t>Roosevelt Park</t>
  </si>
  <si>
    <t>2129</t>
  </si>
  <si>
    <t>+27 11 782 4322</t>
  </si>
  <si>
    <t>Louw</t>
  </si>
  <si>
    <t>tebogol@intekom.co.za</t>
  </si>
  <si>
    <t>+27 82 497 8254</t>
  </si>
  <si>
    <t>+27 11 782 3401</t>
  </si>
  <si>
    <t>Aobakwe</t>
  </si>
  <si>
    <t>aobakwe@alholdings.co.za</t>
  </si>
  <si>
    <t>+27 82 774 3288</t>
  </si>
  <si>
    <t>Sibra</t>
  </si>
  <si>
    <t>in Bahia, Northeast. the plant produces at 70% of capacity in H2 2015 due to weak demand; long term electricity supply contract already signed</t>
  </si>
  <si>
    <t>Km 24 43700-000 Simões Filho, Bahia, Brasil</t>
  </si>
  <si>
    <t xml:space="preserve">in Bahia, Northeast. </t>
  </si>
  <si>
    <t>in Bahia, Northeast. the plant produces at 70% of capacity in H2 2015 due to weak demand; long term electricity supply contract signed in 2016</t>
  </si>
  <si>
    <t>Sichuan  Chuantou Emei Ferroalloy (Group) Co., Ltd.</t>
  </si>
  <si>
    <t>Emeishan</t>
  </si>
  <si>
    <t>614222</t>
  </si>
  <si>
    <t>Sichuan</t>
  </si>
  <si>
    <t>+86 833 5576464</t>
  </si>
  <si>
    <t>Gan</t>
  </si>
  <si>
    <t>Youping</t>
  </si>
  <si>
    <t>Vice Manager</t>
  </si>
  <si>
    <t>+86 13981311697</t>
  </si>
  <si>
    <t>+86 833 5576457</t>
  </si>
  <si>
    <t>lihong6140@sina.com</t>
  </si>
  <si>
    <t>+86 (833) 5576464</t>
  </si>
  <si>
    <t>+86 (833) 5576457 /90</t>
  </si>
  <si>
    <t>+86 (1330) 813 5866</t>
  </si>
  <si>
    <t>HuaYing</t>
  </si>
  <si>
    <t>Secretary of the Party Committee G. Manager</t>
  </si>
  <si>
    <t>thyinget@sina.com</t>
  </si>
  <si>
    <t>+86 833 5576585</t>
  </si>
  <si>
    <t>+86 833 5576588</t>
  </si>
  <si>
    <t>+86 13990693066</t>
  </si>
  <si>
    <t>Sidate</t>
  </si>
  <si>
    <t>No. 389 Hurun Street, Hurun Town, Jingxi City, Guangxi</t>
  </si>
  <si>
    <t>sale@simagchem.com</t>
  </si>
  <si>
    <t>Simbol Materials</t>
  </si>
  <si>
    <t>6920 Koll Center Parkway, #213</t>
  </si>
  <si>
    <t>94566</t>
  </si>
  <si>
    <t>Pleasanton, CA</t>
  </si>
  <si>
    <t>1 925 226 7400</t>
  </si>
  <si>
    <t>Luka</t>
  </si>
  <si>
    <t>Erceg</t>
  </si>
  <si>
    <t>lerceg@simbolmining.com</t>
  </si>
  <si>
    <t>1 925 226 7401</t>
  </si>
  <si>
    <t xml:space="preserve">Denise </t>
  </si>
  <si>
    <t>Assistant/Office Coordinator</t>
  </si>
  <si>
    <t>dmoran@simbolmining.com</t>
  </si>
  <si>
    <t>1 925-226-7411</t>
  </si>
  <si>
    <t>1 925-226-7401</t>
  </si>
  <si>
    <t>Randal</t>
  </si>
  <si>
    <t>Grow</t>
  </si>
  <si>
    <t>Director of Strategic Development</t>
  </si>
  <si>
    <t>rjgrow@simbolinc.com</t>
  </si>
  <si>
    <t>+1 925 226 7419</t>
  </si>
  <si>
    <t>+1 925 226 7401</t>
  </si>
  <si>
    <t>+1 617 459 7322</t>
  </si>
  <si>
    <t>Sinai Manganese (SMC)</t>
  </si>
  <si>
    <t>29°02'50.9"N 33°06'47.7"E</t>
  </si>
  <si>
    <t>Mohamed</t>
  </si>
  <si>
    <t>AbdelSamie El-Sayed</t>
  </si>
  <si>
    <t>info@smc–eg.com</t>
  </si>
  <si>
    <t>Sincerity Manganese</t>
  </si>
  <si>
    <t>one of the top five high carbon ferro-manganese producers in China, restarted its production on 14 March 2015 and daily output will be 300t. The furnace was idled at the end of January as the market was sluggish and prices were falling. The company’s annual output of high carbon ferro-manganese is about 100,000t and it is the largest producer in Ningxia province. The company’s output is 6,500 t/month in Jan 2016, up from 3,000t/month in December 2015.</t>
  </si>
  <si>
    <t>nxsctcn@126.com</t>
  </si>
  <si>
    <t>Sineco S.p.A.</t>
  </si>
  <si>
    <t>Via Trieste, 5</t>
  </si>
  <si>
    <t>19020</t>
  </si>
  <si>
    <t>Follo (SP)</t>
  </si>
  <si>
    <t>+39 (187) 931400</t>
  </si>
  <si>
    <t>IT00803890110</t>
  </si>
  <si>
    <t>Sino Growth Holdings Limited</t>
  </si>
  <si>
    <t>2J/2A, No. 5 Building, Canada Garden</t>
  </si>
  <si>
    <t>Zhongshan Ave.</t>
  </si>
  <si>
    <t>510665</t>
  </si>
  <si>
    <t>Guangzhou</t>
  </si>
  <si>
    <t>+86 85581466</t>
  </si>
  <si>
    <t>robertxie@sino-growth.com</t>
  </si>
  <si>
    <t>xie_robert@hotmail.com</t>
  </si>
  <si>
    <t>+86 85580585</t>
  </si>
  <si>
    <t>+86 20 85580847</t>
  </si>
  <si>
    <t>Sino Minmetals</t>
  </si>
  <si>
    <t>the only one mn ore mine in Nigeria. Sells to China when prices are high (around 52,000 mt in 2016, and 30,000 mt in Jan-Sept 2017)</t>
  </si>
  <si>
    <t>Baguda, Nigeria</t>
  </si>
  <si>
    <t>Taiwo</t>
  </si>
  <si>
    <t>Akinsola</t>
  </si>
  <si>
    <t>Sinosteel Group Corportation</t>
  </si>
  <si>
    <t>Jing</t>
  </si>
  <si>
    <t>liuj@sinosteel.com</t>
  </si>
  <si>
    <t>Sinosteel Resources Co., Ltd.</t>
  </si>
  <si>
    <t>+86 10 6268 8788</t>
  </si>
  <si>
    <t>+86 13601204660</t>
  </si>
  <si>
    <t>Sino-Trust Corporation</t>
  </si>
  <si>
    <t>www.sinotrust-group.com</t>
  </si>
  <si>
    <t>12F Senmao Building</t>
  </si>
  <si>
    <t>No. 147 Zhongshan Road, Xigang District</t>
  </si>
  <si>
    <t>Dalian</t>
  </si>
  <si>
    <t>Ping</t>
  </si>
  <si>
    <t>czou@sinotrust-group.com</t>
  </si>
  <si>
    <t>+86 411 83602288</t>
  </si>
  <si>
    <t>+86 13609842168</t>
  </si>
  <si>
    <t>+86 411 83691307, 83603932</t>
  </si>
  <si>
    <t>Sixth Subsidiary of Inner Mongolia Sancai Group</t>
  </si>
  <si>
    <t>Chinese private-sector based in Bayan Nur in the northwestern province of Inner Mongolia. Aug 2016: , halted its silico-manganese plant in the middle of July because of the inspections, but it is scheduled to resume its furnaces within a week.</t>
  </si>
  <si>
    <t>SK Resources Limited</t>
  </si>
  <si>
    <t>www.skrltd.com</t>
  </si>
  <si>
    <t>No. E4C603, Financial Center, TEDA District</t>
  </si>
  <si>
    <t>AiBo</t>
  </si>
  <si>
    <t>skrjudy@skrltd.com</t>
  </si>
  <si>
    <t>+86 22 66282298</t>
  </si>
  <si>
    <t>+86 13302053882</t>
  </si>
  <si>
    <t>+86 22 66282299</t>
  </si>
  <si>
    <t>SK Resources Ltd.</t>
  </si>
  <si>
    <t>Room 2601, 26th Flr, The Metropolis Tower</t>
  </si>
  <si>
    <t>10 Metropolis Drive, Hunghom</t>
  </si>
  <si>
    <t>+65 227 5808</t>
  </si>
  <si>
    <t>SKI Hong Kong Limited</t>
  </si>
  <si>
    <t>www.shski.com.cn</t>
  </si>
  <si>
    <t>Rm 1401-1403, Tomson International Commercial Building</t>
  </si>
  <si>
    <t>No. 710 Dongfang Road, Pudong</t>
  </si>
  <si>
    <t>200122</t>
  </si>
  <si>
    <t>+86 (21) 5820 6508</t>
  </si>
  <si>
    <t>YANG</t>
  </si>
  <si>
    <t>yjb@shski.com.cn</t>
  </si>
  <si>
    <t>ski@shski.com.cn</t>
  </si>
  <si>
    <t>+86 (21) 5820 6788</t>
  </si>
  <si>
    <t>+86 (21) 5820 8292</t>
  </si>
  <si>
    <t>lms@shski.com.cn</t>
  </si>
  <si>
    <t>Longping</t>
  </si>
  <si>
    <t>dlp@shski.com.cn</t>
  </si>
  <si>
    <t>deng_ye_61@hotmail.com</t>
  </si>
  <si>
    <t>+86 21 5820 6508</t>
  </si>
  <si>
    <t>+86 21 5820 8292</t>
  </si>
  <si>
    <t>+86 15821778961</t>
  </si>
  <si>
    <t>ywu@shski.com.cn</t>
  </si>
  <si>
    <t>+86 21 58208292</t>
  </si>
  <si>
    <t>+86 15900900504</t>
  </si>
  <si>
    <t>SKI Shanghai Limited</t>
  </si>
  <si>
    <t>7th Floor, Sanli Building, No. 208</t>
  </si>
  <si>
    <t>AnWai Avenue, Dongcheng District</t>
  </si>
  <si>
    <t>100011</t>
  </si>
  <si>
    <t xml:space="preserve">Skopski Leguri </t>
  </si>
  <si>
    <t>Macedonia</t>
  </si>
  <si>
    <t>Macedonian manganese ferro-alloys smelter Skopski Leguri will not be restarting production in 2015 due to current low prices. The company shut the plant in October 2013. Skopski Leguri has three ferro-alloys furnaces and produces manganese ferro-alloys from two of them, silico-manganese and high carbon ferro-manganese, each with a monthly production capacity of 5,000 tonnes. The third furnace has a monthly production capacity of 330 tonnes of ferro-nickel. The plant has no stockpiled material, everything has been sold (as of January 2014). Any restart to production will be solely silico-manganese as that market is more stable and not as well supplied as ferro-manganese. The company also has a mind to potentially switch production to more profitable ferro-silicon. However, that will need an investment of a couple of million euros and those plans have been put on hold until such time as it makes economic sense. The plant traditionally sells its product to customers in central and eastern Europe, CIS countries, the US and Turkey.</t>
  </si>
  <si>
    <t>2013</t>
  </si>
  <si>
    <t>16 Makedonska Brigada N° 18</t>
  </si>
  <si>
    <t>P.O. Box 71</t>
  </si>
  <si>
    <t>1000</t>
  </si>
  <si>
    <t>Skopje</t>
  </si>
  <si>
    <t>+389 (2) 2603 406</t>
  </si>
  <si>
    <t>Kornienko</t>
  </si>
  <si>
    <t>ppon@skopskileguri.com</t>
  </si>
  <si>
    <t>+389 2 2603 406</t>
  </si>
  <si>
    <t>+389 2 2603 400</t>
  </si>
  <si>
    <t>Mikhail</t>
  </si>
  <si>
    <t>Paliy</t>
  </si>
  <si>
    <t>mpaliy@skopskileguri.com</t>
  </si>
  <si>
    <t>Denys</t>
  </si>
  <si>
    <t>Korniienko</t>
  </si>
  <si>
    <t>kontakt@skopskileguri.com</t>
  </si>
  <si>
    <t>+ 389 75 430 795</t>
  </si>
  <si>
    <t>SKOPSKI LEGURI Dooel  export -import Skopje</t>
  </si>
  <si>
    <t>03056</t>
  </si>
  <si>
    <t xml:space="preserve">Olga </t>
  </si>
  <si>
    <t>Osynska</t>
  </si>
  <si>
    <t>Skopski Leguri</t>
  </si>
  <si>
    <t>osinskaya@rawandrefined.com.ua</t>
  </si>
  <si>
    <t>38 044 594 85 55</t>
  </si>
  <si>
    <t>38 044 277 41 89</t>
  </si>
  <si>
    <t>SKS Ispat &amp; Power</t>
  </si>
  <si>
    <t>Raigarh District, Chhattisgarh</t>
  </si>
  <si>
    <t>Goel</t>
  </si>
  <si>
    <t>bmv@actionispat.com</t>
  </si>
  <si>
    <t xml:space="preserve">Sky Alloys and Power </t>
  </si>
  <si>
    <t>Dec 2017: Indian private-sector firm Sky Alloys and Power plans to double ferro-alloy production in Raigarh district, Chhattisgarh. The company plans to finish building a furnace by December 2020 that will double ferro-manganese, ferro-silicon and silico-manganese capacities to 30,000 t/yr, 9,600 t/yr and 21,700 t/yr, respectively. The expansion is part of plans to build a mini-integrated steel plant that will be able to produce 120,000 t/yr of sponge iron, 60,000 t/yr of which is already on line. In addition, 100,000 t/yr of billet capacity is on line and 100,000 t/yr of rolled product capacity is due on stream by March 2019. A severe recession in the steel sector and falling cash flow meant Sky Alloys was unable to complete the expansion before its environmental clearance certificate expired in December 2015. But improved market conditions have allowed the company to press on with the project, and the environmental clearance certificate has been extended until December 2020.</t>
  </si>
  <si>
    <t>Singal</t>
  </si>
  <si>
    <t>skyalloys@yahoo.in</t>
  </si>
  <si>
    <t>Indian private-sector firm Sky Alloys and Power plans to double ferro-alloy production in Raigarh district, Chhattisgarh.</t>
  </si>
  <si>
    <t>Temtema Tahsil-Kharasia Raigarh</t>
  </si>
  <si>
    <t>Raigharh, Chhattisgarh</t>
  </si>
  <si>
    <t>Sny Minerals Company Limited</t>
  </si>
  <si>
    <t>30/F09, Office Tower Shunhing Savare Diwang Commercial Centre</t>
  </si>
  <si>
    <t>5002 Shen Nan Do Road</t>
  </si>
  <si>
    <t>Sheng Yuan</t>
  </si>
  <si>
    <t>sny.steven@gmail.com</t>
  </si>
  <si>
    <t>+86 13802282976</t>
  </si>
  <si>
    <t>China National Geological and Mining Corporation</t>
  </si>
  <si>
    <t>Sodemi - Lauzoua</t>
  </si>
  <si>
    <t>in the southeast of the country; Government-owned; Previously idled Lauzoua mine was launched in April 2013</t>
  </si>
  <si>
    <t>Mokta, Ivory Coast</t>
  </si>
  <si>
    <t>44%Mn average grade</t>
  </si>
  <si>
    <t>+225 (22) 44 29 94</t>
  </si>
  <si>
    <t>Sojitz Corporation</t>
  </si>
  <si>
    <t>PO Box 1972</t>
  </si>
  <si>
    <t>Parklands</t>
  </si>
  <si>
    <t>2121</t>
  </si>
  <si>
    <t>Yohei</t>
  </si>
  <si>
    <t>Otomo</t>
  </si>
  <si>
    <t>Metals &amp; Ore Manager</t>
  </si>
  <si>
    <t>ootomo.yohei@sojitz.com</t>
  </si>
  <si>
    <t>+27 11 340 3700</t>
  </si>
  <si>
    <t>+27 83 500 5503</t>
  </si>
  <si>
    <t>+27 11 340 3720</t>
  </si>
  <si>
    <t>Natasha</t>
  </si>
  <si>
    <t>Covenden</t>
  </si>
  <si>
    <t>covenden.natasha@sea.sojitz.com</t>
  </si>
  <si>
    <t>+27 11 340 3712</t>
  </si>
  <si>
    <t>Asai</t>
  </si>
  <si>
    <t>Ferroalloys Department</t>
  </si>
  <si>
    <t>asai.yuta@sojitz.com</t>
  </si>
  <si>
    <t>Minato-ku</t>
  </si>
  <si>
    <t>Solethu Marine Services</t>
  </si>
  <si>
    <t>277 Umbilo Road, Cnr Malibongwe Drive</t>
  </si>
  <si>
    <t>Ferndale Ext 4</t>
  </si>
  <si>
    <t>2125</t>
  </si>
  <si>
    <t>Randburg</t>
  </si>
  <si>
    <t>Siyabonga</t>
  </si>
  <si>
    <t>Buthelezi</t>
  </si>
  <si>
    <t>thandi@solethu.co.za</t>
  </si>
  <si>
    <t>Qedukwazi</t>
  </si>
  <si>
    <t>Zulu</t>
  </si>
  <si>
    <t>Some Pubei</t>
  </si>
  <si>
    <t>plans to produce LMO-grade EMD</t>
  </si>
  <si>
    <t>their production is sold through Elyon Trading and Investments (T)Ltd</t>
  </si>
  <si>
    <t xml:space="preserve">48%Mn average </t>
  </si>
  <si>
    <t>Vietnam</t>
  </si>
  <si>
    <t>Songtao Huifeng</t>
  </si>
  <si>
    <t>Fu</t>
  </si>
  <si>
    <t>Pingying</t>
  </si>
  <si>
    <t>Jiangqiao Village, Liaogao Town, So
Tongren Area, 554100</t>
  </si>
  <si>
    <t>Qipeng</t>
  </si>
  <si>
    <t>frank@sanhemanganese.com</t>
  </si>
  <si>
    <t>Baao village, Liaogao Town, Songtao County, Guizhou</t>
  </si>
  <si>
    <t>Rongxi Town, Xiushan County, Chongqing</t>
  </si>
  <si>
    <t>Songwon Group</t>
  </si>
  <si>
    <t>www.swgrp.co.kr</t>
  </si>
  <si>
    <t>(Deungchon-Dong) 467, Gonghang-Daero</t>
  </si>
  <si>
    <t>Gangseo-Gu</t>
  </si>
  <si>
    <t>Harry (Heechul)</t>
  </si>
  <si>
    <t>Moon</t>
  </si>
  <si>
    <t>hcmoon@swgrp.co.kr</t>
  </si>
  <si>
    <t>+82 2 3661 8011 ext 301</t>
  </si>
  <si>
    <t>+82 10 5416 8312</t>
  </si>
  <si>
    <t>+82 2 3661 1338</t>
  </si>
  <si>
    <t>Sonic Thermal</t>
  </si>
  <si>
    <t>6 Hollard Street</t>
  </si>
  <si>
    <t>Marshalltown</t>
  </si>
  <si>
    <t>www.south32.net</t>
  </si>
  <si>
    <t>108 St Georges Terrace</t>
  </si>
  <si>
    <t>Perth, WA</t>
  </si>
  <si>
    <t>138 Market Street</t>
  </si>
  <si>
    <t>#26-01 CapitaGreen</t>
  </si>
  <si>
    <t>048946</t>
  </si>
  <si>
    <t>+65 6679 2480</t>
  </si>
  <si>
    <t>+65 9062 5239</t>
  </si>
  <si>
    <t>+65 6826 4143</t>
  </si>
  <si>
    <t>Zarinah A.</t>
  </si>
  <si>
    <t>Marican</t>
  </si>
  <si>
    <t>zarinah.marican@south32</t>
  </si>
  <si>
    <t>Manessa</t>
  </si>
  <si>
    <t>Mungroo</t>
  </si>
  <si>
    <t>manessa.mungroo@south32.net</t>
  </si>
  <si>
    <t>+65 64216141</t>
  </si>
  <si>
    <t>+65 91001044</t>
  </si>
  <si>
    <t>Leslie</t>
  </si>
  <si>
    <t>Lie</t>
  </si>
  <si>
    <t>Manager Market Analysis</t>
  </si>
  <si>
    <t>leslie.lie@south32.net</t>
  </si>
  <si>
    <t>+65 6421 6514</t>
  </si>
  <si>
    <t>+65 6429 4388</t>
  </si>
  <si>
    <t>+65 8201 0858</t>
  </si>
  <si>
    <t>van der Bergh</t>
  </si>
  <si>
    <t>ruan.vanderbergh@south32.net</t>
  </si>
  <si>
    <t>Amit</t>
  </si>
  <si>
    <t>Sant</t>
  </si>
  <si>
    <t>Specialist Technical Marketing</t>
  </si>
  <si>
    <t>Amit.C.Sant@south32.net</t>
  </si>
  <si>
    <t>+65 6679 2451</t>
  </si>
  <si>
    <t>+65 93865967</t>
  </si>
  <si>
    <t>Yixian</t>
  </si>
  <si>
    <t>Regional Marketing Manager</t>
  </si>
  <si>
    <t>Yixian.Yang@Bsouth32.net</t>
  </si>
  <si>
    <t>+65 6679 2434</t>
  </si>
  <si>
    <t>Leo</t>
  </si>
  <si>
    <t>Marketing Manager, China</t>
  </si>
  <si>
    <t>leo.sun@south32.net</t>
  </si>
  <si>
    <t>+65 91076478</t>
  </si>
  <si>
    <t>Vivienne</t>
  </si>
  <si>
    <t>Tieu</t>
  </si>
  <si>
    <t>vivienne.tieu@south32.net</t>
  </si>
  <si>
    <t>+6590216697</t>
  </si>
  <si>
    <t>South32 SA Investments Limited</t>
  </si>
  <si>
    <t>8th Floor, 1 Neathouse Place</t>
  </si>
  <si>
    <t>SW1V 1LH</t>
  </si>
  <si>
    <t>GB 201 623 364</t>
  </si>
  <si>
    <t>Southern Africa Ferroalloys</t>
  </si>
  <si>
    <t>Plant is located: Great North Road, Near Tazara Stations, Kanona, District Serenje, Central Province, Zambia. a 6 MVA single furnace; stopped SiMn production in 2014, but produced in 2011, 2012 and 2013; now produces 5,4kmtpy of FeSi</t>
  </si>
  <si>
    <t>Great North Road, Near Tazara Stations, Kanona, District Serenje, Central Province</t>
  </si>
  <si>
    <t>Southern Building Materials Industry Co., Ltd.</t>
  </si>
  <si>
    <t>No. 235, Wuyi Road, Changsha City</t>
  </si>
  <si>
    <t>410011</t>
  </si>
  <si>
    <t>+86 (571) 8705 4793</t>
  </si>
  <si>
    <t>zhangsu-01@163.com</t>
  </si>
  <si>
    <t>+86 731 84588308</t>
  </si>
  <si>
    <t>+86 13958125251</t>
  </si>
  <si>
    <t xml:space="preserve">Stephen </t>
  </si>
  <si>
    <t>Purchasing Dept.</t>
  </si>
  <si>
    <t>shunlin.chen@yahoo.com.cn</t>
  </si>
  <si>
    <t>86 571 87054796</t>
  </si>
  <si>
    <t>86 571 8705 4547</t>
  </si>
  <si>
    <t>86 13588432392</t>
  </si>
  <si>
    <t xml:space="preserve">Young </t>
  </si>
  <si>
    <t>Ferroalloy Trade Dept.</t>
  </si>
  <si>
    <t>suyuanzhi@zmi.cn</t>
  </si>
  <si>
    <t>86 571 8705 1240</t>
  </si>
  <si>
    <t>86 18805715600</t>
  </si>
  <si>
    <t>Manganese Dept.</t>
  </si>
  <si>
    <t>tanglei0114@126.com</t>
  </si>
  <si>
    <t>tanglei0114@hotmail.com</t>
  </si>
  <si>
    <t>+86 777 3839285</t>
  </si>
  <si>
    <t>+86 571 87054547</t>
  </si>
  <si>
    <t>+86 15858179277</t>
  </si>
  <si>
    <t>Sova Ispat</t>
  </si>
  <si>
    <t>Mejia, West Bengal 722143, India</t>
  </si>
  <si>
    <t>sovaispat@gmail.com</t>
  </si>
  <si>
    <t>www.gzjyjtsy.com</t>
  </si>
  <si>
    <t>Yanhe Village Puchang Town</t>
  </si>
  <si>
    <t>Suiyang County Zunyi City</t>
  </si>
  <si>
    <t>563305</t>
  </si>
  <si>
    <t>Zunyi</t>
  </si>
  <si>
    <t>403073707@qq.com</t>
  </si>
  <si>
    <t>+86 18385025401</t>
  </si>
  <si>
    <t>Zheng</t>
  </si>
  <si>
    <t>Deputy Director of Marketing and Trade Dept</t>
  </si>
  <si>
    <t>zhengxue1931@vip.sina.com</t>
  </si>
  <si>
    <t>+86 13518543000</t>
  </si>
  <si>
    <t>+86 135 18543000</t>
  </si>
  <si>
    <t>Shaokang</t>
  </si>
  <si>
    <t>1241547507@qq.com</t>
  </si>
  <si>
    <t>+86 13339615222</t>
  </si>
  <si>
    <t>Qinghuai</t>
  </si>
  <si>
    <t>Chairman, Party Secretary</t>
  </si>
  <si>
    <t>227197912@qq.com</t>
  </si>
  <si>
    <t>+86 13908519377</t>
  </si>
  <si>
    <t>Spitfire Resources Limited</t>
  </si>
  <si>
    <t>PO Box 8050</t>
  </si>
  <si>
    <t>Subiaco East</t>
  </si>
  <si>
    <t>6008</t>
  </si>
  <si>
    <t>+61 (0) 8 6382 3700</t>
  </si>
  <si>
    <t>james.hamilton@spitfireresources.com</t>
  </si>
  <si>
    <t>+61 (0) 402 186 106</t>
  </si>
  <si>
    <t>+61 (0) 8 6382 3777</t>
  </si>
  <si>
    <t>Lauren</t>
  </si>
  <si>
    <t>Welch</t>
  </si>
  <si>
    <t>Executive Assistant/ Office Manager</t>
  </si>
  <si>
    <t>lauren.welch@spitfireresources.com</t>
  </si>
  <si>
    <t>(08) 6382 3700</t>
  </si>
  <si>
    <t>(08) 6382 3777</t>
  </si>
  <si>
    <t>Mackenzie</t>
  </si>
  <si>
    <t>admin@spitfireresources.com</t>
  </si>
  <si>
    <t>(61-8) 6382 3700</t>
  </si>
  <si>
    <t>+61 (0)8 6382 3777</t>
  </si>
  <si>
    <t>Huitson</t>
  </si>
  <si>
    <t>Non-Executive Director</t>
  </si>
  <si>
    <t>Squire, Sanders &amp; Dempsey (US) LLP</t>
  </si>
  <si>
    <t>www.ssd.com</t>
  </si>
  <si>
    <t>4900 Key Tower</t>
  </si>
  <si>
    <t>127 Public Square</t>
  </si>
  <si>
    <t>OH 44114</t>
  </si>
  <si>
    <t>Cleveland</t>
  </si>
  <si>
    <t>+1 216 479 8500</t>
  </si>
  <si>
    <t>Lianne</t>
  </si>
  <si>
    <t>Mantione</t>
  </si>
  <si>
    <t>Attorney at Law</t>
  </si>
  <si>
    <t>lianne.mantione@ssd.com</t>
  </si>
  <si>
    <t>+1 216 479 8471 (direct)</t>
  </si>
  <si>
    <t>+1 216 479 8780</t>
  </si>
  <si>
    <t>SR Ferro Alloys</t>
  </si>
  <si>
    <t>The company has a plant located in the District of Jhabua</t>
  </si>
  <si>
    <t>Plot no.102-104, Meghnagar Industrial Area, Jhabua,
Meghnagar - 457779, Madhya Pradesh , India</t>
  </si>
  <si>
    <t>srfa2007@yahoo.com</t>
  </si>
  <si>
    <t>SR Impex</t>
  </si>
  <si>
    <t>looking for miners and suppliers of Mn ore in large quantities.</t>
  </si>
  <si>
    <t>Satya</t>
  </si>
  <si>
    <t>srimpex72@gmail.com</t>
  </si>
  <si>
    <t>0091 9989892040 (whatsapp)</t>
  </si>
  <si>
    <t>SRC Group of Industries</t>
  </si>
  <si>
    <t>www.srcgroup.co.in</t>
  </si>
  <si>
    <t>27, Netaji Subhas Road</t>
  </si>
  <si>
    <t>6th Floor</t>
  </si>
  <si>
    <t>700 001 West Bengal</t>
  </si>
  <si>
    <t>+91 2243 3306, 2243-2194</t>
  </si>
  <si>
    <t>V.M.K.</t>
  </si>
  <si>
    <t>Chomal</t>
  </si>
  <si>
    <t>vmkc@srcgroup.co.in</t>
  </si>
  <si>
    <t>+91 2243-3306, 2243-2194</t>
  </si>
  <si>
    <t>+91 9007654000 / 9433038744</t>
  </si>
  <si>
    <t>+91 33 400 50785</t>
  </si>
  <si>
    <t>Lohariwal</t>
  </si>
  <si>
    <t>cmd@srcgroup.co.in</t>
  </si>
  <si>
    <t>srcpl1@vsnl.net</t>
  </si>
  <si>
    <t>+91 2243 3306, 2243 2194</t>
  </si>
  <si>
    <t>+91 33 4005 0785</t>
  </si>
  <si>
    <t>+91 98310 60052</t>
  </si>
  <si>
    <t>Sri Gayatri Minerals</t>
  </si>
  <si>
    <t>varmasgmpl@gmail.com</t>
  </si>
  <si>
    <t>Srikalahasti Pipes (SPL)</t>
  </si>
  <si>
    <t>(formerly Lanco Industries) The company plans to setting up two units of 9 MVA furnaces to produce ferro silicon and silico manganese,”  50% of the ferro silicon produced would be consumed internally, and the balance, along with all of the silicon manganese would be sold in the domestic market or exported.</t>
  </si>
  <si>
    <t>G.S.</t>
  </si>
  <si>
    <t>Rathi</t>
  </si>
  <si>
    <t>Srinivasa Ferroalloys</t>
  </si>
  <si>
    <t>http://www.srinivasaferro.com/</t>
  </si>
  <si>
    <t xml:space="preserve">Durgapur, West Bengal </t>
  </si>
  <si>
    <t>C.V.S.S.R.R</t>
  </si>
  <si>
    <t>The company has a plant located in the District of Burdwan</t>
  </si>
  <si>
    <t>JL-89, ANGADPUR, DURGAPUR – 713215,
WEST BENGAL, INDIA</t>
  </si>
  <si>
    <t>susan.taylor@ssab.com</t>
  </si>
  <si>
    <t>SSAB Europe Oy</t>
  </si>
  <si>
    <t>Rautaruukintie 155 – PO Box 93</t>
  </si>
  <si>
    <t>FL-92101</t>
  </si>
  <si>
    <t>Raahe</t>
  </si>
  <si>
    <t>FI2389445-7</t>
  </si>
  <si>
    <t>Harri</t>
  </si>
  <si>
    <t>Leppanen</t>
  </si>
  <si>
    <t>Stakhanov</t>
  </si>
  <si>
    <t>stopped production in August 2014 due to fights after Lugansk region fell under separatist control has not reopened since. According to local sources, the plant has been dismanteled and will never restart production.</t>
  </si>
  <si>
    <t>Star Mettalics</t>
  </si>
  <si>
    <t>Steel Dynamics</t>
  </si>
  <si>
    <t>Dominic</t>
  </si>
  <si>
    <t>Capito</t>
  </si>
  <si>
    <t>dominic.capito@steeldynamics.com</t>
  </si>
  <si>
    <t>Rupp</t>
  </si>
  <si>
    <t>kevin.rupp@steeldynamics.com</t>
  </si>
  <si>
    <t>SteelMint Group</t>
  </si>
  <si>
    <t>SteelMint Info Services LLP</t>
  </si>
  <si>
    <t>V K</t>
  </si>
  <si>
    <t>Shrivastava</t>
  </si>
  <si>
    <t>Senior Vice-President</t>
  </si>
  <si>
    <t>vivek.k@steelmintgroup.com</t>
  </si>
  <si>
    <t>sumit@steelmint.com</t>
  </si>
  <si>
    <t>Stork Ferro and Minerals</t>
  </si>
  <si>
    <t>The company has plant located in the District of Balasore</t>
  </si>
  <si>
    <t>http://www.storkgrp.ru/en/produktsiya/ferroalloys.html</t>
  </si>
  <si>
    <t>21°30'00.8"N 86°51'16.3"E</t>
  </si>
  <si>
    <t>J.</t>
  </si>
  <si>
    <t>info@storkgrp.in</t>
  </si>
  <si>
    <t>Stout Minerals</t>
  </si>
  <si>
    <t>3°32'35"S 39°40'45"E</t>
  </si>
  <si>
    <t>Adiel</t>
  </si>
  <si>
    <t xml:space="preserve">Gitari Tana </t>
  </si>
  <si>
    <t>gitariana@hotmail.com</t>
  </si>
  <si>
    <t>Azerbaijan</t>
  </si>
  <si>
    <t>Sumgait Chemical Industrial Park, Baku</t>
  </si>
  <si>
    <t>Sumit Ispat</t>
  </si>
  <si>
    <t>The company obtained environmental clearance for the project in March 2011 and has built 20pc of the first phase. Upon completion of both phases the plant will be capable of producing up to 37,080 t/yr of ferro-manganese, 28,260 t/yr of silico-manganese. The company has asked India's environment ministry to extend the environmental clearance certificate to provide enough time to complete the project.</t>
  </si>
  <si>
    <t>Sumitomo Corporation</t>
  </si>
  <si>
    <t>integrated trading company </t>
  </si>
  <si>
    <t>3rd Floor, South Tower, Nelson Mandela Square</t>
  </si>
  <si>
    <t>+27 11 7849120</t>
  </si>
  <si>
    <t>Tsuyoshi</t>
  </si>
  <si>
    <t>Ueda</t>
  </si>
  <si>
    <t>Divisional Manager</t>
  </si>
  <si>
    <t>tsuyoshi.ueda@sumitomocorp.co.jp</t>
  </si>
  <si>
    <t>+27 (0) 11 784 9210 (direct)</t>
  </si>
  <si>
    <t>+27 (0) 11 784 9120 ext. 113</t>
  </si>
  <si>
    <t>+27 82 655 4660</t>
  </si>
  <si>
    <t>+27 (0) 11 784 9122 /3</t>
  </si>
  <si>
    <t>Melissa</t>
  </si>
  <si>
    <t>Ramdutt</t>
  </si>
  <si>
    <t>melissa.ramdutt@sumitomocorp.com</t>
  </si>
  <si>
    <t>+27 (0)11 784 9120 (ext 204)</t>
  </si>
  <si>
    <t>+27 (0)11 784 9122 / 3</t>
  </si>
  <si>
    <t>Kei</t>
  </si>
  <si>
    <t>Sakaguchi</t>
  </si>
  <si>
    <t>camilla.govender@sumitomocorp.com</t>
  </si>
  <si>
    <t>+27 828995905 / +81-70-3625-6604</t>
  </si>
  <si>
    <t xml:space="preserve">Kyo </t>
  </si>
  <si>
    <t>Onojima</t>
  </si>
  <si>
    <t>General Manager for Africa</t>
  </si>
  <si>
    <t>kyo.onojima@sumitomocorp.co.jp</t>
  </si>
  <si>
    <t>+27 11 784 9120</t>
  </si>
  <si>
    <t>+27 11 784 9123</t>
  </si>
  <si>
    <t>+27 82 655 4006</t>
  </si>
  <si>
    <t xml:space="preserve">Noriyuki </t>
  </si>
  <si>
    <t>Hashimoto</t>
  </si>
  <si>
    <t>Metals &amp; Minerals Division</t>
  </si>
  <si>
    <t>noriyuki.hashimoto@sumitomocorp.co.jp</t>
  </si>
  <si>
    <t>+27 (11) 784 9153 (direct)</t>
  </si>
  <si>
    <t>+27 (11) 784 9120 ext. 112</t>
  </si>
  <si>
    <t>+27 (11) 784 9122 /3</t>
  </si>
  <si>
    <t>+27 (0) 82 653 5419</t>
  </si>
  <si>
    <t xml:space="preserve">Kosuke </t>
  </si>
  <si>
    <t>kosuke.hirose@sumitomocorp.co.jp</t>
  </si>
  <si>
    <t>+27 (0) 11 784 9120</t>
  </si>
  <si>
    <t>27 82 899 5905</t>
  </si>
  <si>
    <t>20th Fl, Kyobo Life Insurance Bldg.</t>
  </si>
  <si>
    <t>1, Jong-ro, Jongro-gu</t>
  </si>
  <si>
    <t>03154</t>
  </si>
  <si>
    <t>Dae-hoon</t>
  </si>
  <si>
    <t>dae-hoon.kim@sumitomocorp.com</t>
  </si>
  <si>
    <t>+82-2-721-1220</t>
  </si>
  <si>
    <t>+82-10-3377-2126</t>
  </si>
  <si>
    <t>+82-2-721-1616</t>
  </si>
  <si>
    <t>+81 (3) 5166 4341</t>
  </si>
  <si>
    <t>+81 3 5166 4346</t>
  </si>
  <si>
    <t>+81 70 2197 7355</t>
  </si>
  <si>
    <t>Ayumi</t>
  </si>
  <si>
    <t>Miyazaki</t>
  </si>
  <si>
    <t>ayumi.miyazaki@sumitomocorp.co.jp</t>
  </si>
  <si>
    <t>Tetsunosuke (Teddy)</t>
  </si>
  <si>
    <t>Miyawaki</t>
  </si>
  <si>
    <t>tetsunosuke.miyawaki@sumitomocorp.co.jp</t>
  </si>
  <si>
    <t>+81 (3) 5166 6322</t>
  </si>
  <si>
    <t xml:space="preserve">Oku </t>
  </si>
  <si>
    <t>Manager, Group Leader - Metallic Materials Devpt Dept.</t>
  </si>
  <si>
    <t>koji.oku@sumitomocorp.co.jp</t>
  </si>
  <si>
    <t>koji.oku@sumitomocorp.com.br</t>
  </si>
  <si>
    <t>+81 (3) 5166 4434</t>
  </si>
  <si>
    <t>+81 (3) 5166 6415</t>
  </si>
  <si>
    <t>+81 (90) 7225 7162</t>
  </si>
  <si>
    <t xml:space="preserve">Shinichi </t>
  </si>
  <si>
    <t>Uryu</t>
  </si>
  <si>
    <t>shinichi.uryu@sumitomocorp.co.jp</t>
  </si>
  <si>
    <t>+81 (3) 5166 4333</t>
  </si>
  <si>
    <t>Masao (Matt)</t>
  </si>
  <si>
    <t>General Manager, Iron &amp; Steel Making Raw Materials Dept.</t>
  </si>
  <si>
    <t>masao.yamaguchi@sumitomocorp.co.jp</t>
  </si>
  <si>
    <t>+81 3 5166 4341</t>
  </si>
  <si>
    <t>+81 3 5166 6322</t>
  </si>
  <si>
    <t>+81 80 2242 0200</t>
  </si>
  <si>
    <t>Haruhiko</t>
  </si>
  <si>
    <t>Aritomo</t>
  </si>
  <si>
    <t>haruhiko.aritomo@sumitomocorp.co.jp</t>
  </si>
  <si>
    <t>+81 3 5166 4477</t>
  </si>
  <si>
    <t>+81 80 2117 0058</t>
  </si>
  <si>
    <t>Aya</t>
  </si>
  <si>
    <t>Yasuda</t>
  </si>
  <si>
    <t>aya.yasuda@sumitomocorp.com</t>
  </si>
  <si>
    <t>+81 3 5166 4805</t>
  </si>
  <si>
    <t>+81-70-3625-6632</t>
  </si>
  <si>
    <t>Sumitomo Corporation Asia &amp; Oceania Pte. Ltd.</t>
  </si>
  <si>
    <t>35th Floor, UBN Tower</t>
  </si>
  <si>
    <t>10, Jalan P Ramlee</t>
  </si>
  <si>
    <t>Wataru</t>
  </si>
  <si>
    <t>Oba</t>
  </si>
  <si>
    <t>General Manager, Head of Malaysia Unit</t>
  </si>
  <si>
    <t>wataru.oba@sumitomocorp.com</t>
  </si>
  <si>
    <t>+603 2028 0600</t>
  </si>
  <si>
    <t>+6019 2799 827</t>
  </si>
  <si>
    <t>+603 2031 1494</t>
  </si>
  <si>
    <t>Junji</t>
  </si>
  <si>
    <t>Tamura</t>
  </si>
  <si>
    <t>General Manager, Mineral Resources, Energy &amp; Chemical Department</t>
  </si>
  <si>
    <t>junji.tamura@sumitomocorp.com</t>
  </si>
  <si>
    <t>+603 2070 1257</t>
  </si>
  <si>
    <t>+6019 2454 658</t>
  </si>
  <si>
    <t>Sumitomo Corporation China Group</t>
  </si>
  <si>
    <t>23rd Floor, China World Tower</t>
  </si>
  <si>
    <t>No. 1 Jian Guo Men Wai Avenue</t>
  </si>
  <si>
    <t>Xiaoyi</t>
  </si>
  <si>
    <t>Product Manager, Metallic Materials Department, China Mineral Resources &amp; Energy Business Unit</t>
  </si>
  <si>
    <t>xiaoyi.wang@sumitomocorp.co.jp</t>
  </si>
  <si>
    <t>+86 10 5798 6902 direct</t>
  </si>
  <si>
    <t>+86 10 5798 6800 ext. 6902</t>
  </si>
  <si>
    <t>+86 186 1229 0052</t>
  </si>
  <si>
    <t>+86 10 5798 7095</t>
  </si>
  <si>
    <t xml:space="preserve">Leo </t>
  </si>
  <si>
    <t>Product Manager, Ore Section</t>
  </si>
  <si>
    <t>jingyuan.liang@sumitomocorp.co.jp</t>
  </si>
  <si>
    <t>86 10 8565 1751</t>
  </si>
  <si>
    <t>86 10 6588 1539</t>
  </si>
  <si>
    <t>86 1380 123 7993</t>
  </si>
  <si>
    <t>Suniteyouqi Xinmeng New materials</t>
  </si>
  <si>
    <t>Suniteyouqi, Xilinguole, Inner Mongolia</t>
  </si>
  <si>
    <t>Ruiyu</t>
  </si>
  <si>
    <t>c_ry@21cn.com</t>
  </si>
  <si>
    <t>Suniteyouqi Xinmeng New Materials</t>
  </si>
  <si>
    <t>Super Shakti</t>
  </si>
  <si>
    <t>Super Smelters</t>
  </si>
  <si>
    <t>Sitaram</t>
  </si>
  <si>
    <t>gksharan@supershakti.in</t>
  </si>
  <si>
    <t>info@supershakti.in</t>
  </si>
  <si>
    <t>Surya Alloys Industries</t>
  </si>
  <si>
    <t>Waria Road, Angadpur, Durgapur., Durgapur, West Bengal 713215, India</t>
  </si>
  <si>
    <t>ar@bhaskargroup.com</t>
  </si>
  <si>
    <t>Surya Electrode</t>
  </si>
  <si>
    <t>Ramesh</t>
  </si>
  <si>
    <t>sesktl@gmail.com</t>
  </si>
  <si>
    <t>Syarikat SESCO Berhad</t>
  </si>
  <si>
    <t xml:space="preserve"> www.sarawakenergy.com.my</t>
  </si>
  <si>
    <t>Menara Sarawak Energy, Level 9, No 1</t>
  </si>
  <si>
    <t>The Isthmus</t>
  </si>
  <si>
    <t>93050</t>
  </si>
  <si>
    <t>Kuching</t>
  </si>
  <si>
    <t>Nick</t>
  </si>
  <si>
    <t>nickwright@sarawakenergy.com.my</t>
  </si>
  <si>
    <t>Tae Kyung Industrial Co. Ltd.</t>
  </si>
  <si>
    <t>produces and sells ferroalloy, ultrafine ground calcium carbonate, and other non-metallic materials</t>
  </si>
  <si>
    <t>http://www.taekyung.co.kr/eng/sitemap/sitemap.html</t>
  </si>
  <si>
    <t>467, Gonghang-Daero</t>
  </si>
  <si>
    <t>Gangseo-gu</t>
  </si>
  <si>
    <t>07570</t>
  </si>
  <si>
    <t>+82 2 3661 8661</t>
  </si>
  <si>
    <t>Byoung-Sik</t>
  </si>
  <si>
    <t>Managing Director / Ferro Alloy Division</t>
  </si>
  <si>
    <t>bskim@taekyung.co.kr</t>
  </si>
  <si>
    <t>+82 2 3661 8011 ext. 205</t>
  </si>
  <si>
    <t>+82 2 3661 7701</t>
  </si>
  <si>
    <t>+82 10 3578 1242</t>
  </si>
  <si>
    <t>+82 3661 7057</t>
  </si>
  <si>
    <t>Jeong Jong</t>
  </si>
  <si>
    <t>Rok</t>
  </si>
  <si>
    <t>Deputy General Manager / Ferro Alloys Division</t>
  </si>
  <si>
    <t>traum@taekyung.co.kr</t>
  </si>
  <si>
    <t>+82 2 3661 8011 ext 229</t>
  </si>
  <si>
    <t>+82 2 3661 7057</t>
  </si>
  <si>
    <t>+82 10 9935 7907</t>
  </si>
  <si>
    <t>Tae kyung Industry</t>
  </si>
  <si>
    <t>2 furnaces</t>
  </si>
  <si>
    <t xml:space="preserve">53, Sinwon-Ro, Yeongtong-Gu
SUWON </t>
  </si>
  <si>
    <t>1 furnace</t>
  </si>
  <si>
    <t>sale@taekyung.co.kr</t>
  </si>
  <si>
    <t>Taian Xinxin Non-Ferrous Metal Processing Co. Ltd.</t>
  </si>
  <si>
    <t>China's Liaoning, Anshan</t>
  </si>
  <si>
    <t>Taiancountry Xintairural Area</t>
  </si>
  <si>
    <t>Gondhuan Village</t>
  </si>
  <si>
    <t>+86 412 4641910</t>
  </si>
  <si>
    <t>Xia</t>
  </si>
  <si>
    <t>Rui</t>
  </si>
  <si>
    <t>President Assistant</t>
  </si>
  <si>
    <t>tony21best1excem1@126.com</t>
  </si>
  <si>
    <t>+86 13651067233</t>
  </si>
  <si>
    <t>+86 412 4642518</t>
  </si>
  <si>
    <t>Taigu Hengda</t>
  </si>
  <si>
    <t>Taigu County, Jinzhong City, Shanxi</t>
  </si>
  <si>
    <t>Taikang Ferroalloy</t>
  </si>
  <si>
    <t>Taiyuan Hualing</t>
  </si>
  <si>
    <t>Taiyuan City, Shanxi</t>
  </si>
  <si>
    <t>Taizheng</t>
  </si>
  <si>
    <t>Tajo Naopa, Molango, Nonoalco</t>
  </si>
  <si>
    <t>Hidaldo State (North)</t>
  </si>
  <si>
    <t>Takamul Investment Company SAOC</t>
  </si>
  <si>
    <t>PO Box 1951</t>
  </si>
  <si>
    <t>130</t>
  </si>
  <si>
    <t>Muscat</t>
  </si>
  <si>
    <t>+968 22004333</t>
  </si>
  <si>
    <t>Jon Arild</t>
  </si>
  <si>
    <t>Meland</t>
  </si>
  <si>
    <t>Director - Business Development</t>
  </si>
  <si>
    <t>divya.khimji@takamul.com</t>
  </si>
  <si>
    <t>Divya</t>
  </si>
  <si>
    <t>Khimji</t>
  </si>
  <si>
    <t>HR Officer</t>
  </si>
  <si>
    <t>Gilles</t>
  </si>
  <si>
    <t>Desorbay</t>
  </si>
  <si>
    <t>General Manager - Commercial &amp; Business Development</t>
  </si>
  <si>
    <t>gilles.desorbay@takamul.com</t>
  </si>
  <si>
    <t>+968 22004312</t>
  </si>
  <si>
    <t>+968 22004300</t>
  </si>
  <si>
    <t>+968 96153606</t>
  </si>
  <si>
    <t>Tambao</t>
  </si>
  <si>
    <t>Burkina Faso</t>
  </si>
  <si>
    <t>http://www.panafricanmineralssa.com/</t>
  </si>
  <si>
    <t>Taminco</t>
  </si>
  <si>
    <t>Vandana</t>
  </si>
  <si>
    <t>Prasad</t>
  </si>
  <si>
    <t>Manager ( Marketing)</t>
  </si>
  <si>
    <t>vandana.prasad@tatasteel.com</t>
  </si>
  <si>
    <t>+91 33 22248509</t>
  </si>
  <si>
    <t>+91 9810901118</t>
  </si>
  <si>
    <t>Prakash</t>
  </si>
  <si>
    <t>Senior Manager (Market Research)</t>
  </si>
  <si>
    <t>ravi.prakash@tatasteel.com</t>
  </si>
  <si>
    <t>+91 33 22248620</t>
  </si>
  <si>
    <t>+91 33 22885015</t>
  </si>
  <si>
    <t>+91 8981 089452</t>
  </si>
  <si>
    <t>Tamos</t>
  </si>
  <si>
    <t>Tampico</t>
  </si>
  <si>
    <t>Domicilio Conocido Carretera</t>
  </si>
  <si>
    <t>Tampico-Valles Km 28</t>
  </si>
  <si>
    <t>92018</t>
  </si>
  <si>
    <t>Tamos Panuco, Ver.</t>
  </si>
  <si>
    <t>+52 833 357 5806</t>
  </si>
  <si>
    <t>Tan An Co</t>
  </si>
  <si>
    <t>in Ninh Binh</t>
  </si>
  <si>
    <t>Tangshan Dingheng Ferroalloy</t>
  </si>
  <si>
    <t>Jufengyuan Mining</t>
  </si>
  <si>
    <t>Taoziping</t>
  </si>
  <si>
    <t>2017-06: Chinese private-sector company Guizhou Jufengyuan Mining has received the exploration and mining rights for the Taoziping manganese ore deposit in southern China's Guizhou province. The deposit, discovered in Songtao county in July last year, has 106mn t of manganese ore reserves and is one of the largest in Asia-Pacific. Production capacity is estimated at 2mn t/yr of ore, the local government's land and resources department said.</t>
  </si>
  <si>
    <t>Taraza FP</t>
  </si>
  <si>
    <t>Taraz FP</t>
  </si>
  <si>
    <t>In 2007 production of silicomanganese was started in Taraz Metallurgical Plant in a sealed-top ore smelting furnace. The second furnace was put into operation in the end of the year. Smelting of silicomanganese was arranged in phosphorus furnaces without reconstruction.</t>
  </si>
  <si>
    <t>080000, Taraz, Industrial zone</t>
  </si>
  <si>
    <t>Tasmanian Electro Metallurgical Company (TEMCO)</t>
  </si>
  <si>
    <t>South32 owns a 60% interest in this manganese alloy plant in Tasmania.</t>
  </si>
  <si>
    <t>Temco Road, Bell Bay Tasmania, 7253 Australia</t>
  </si>
  <si>
    <t>Sundargarh, Odisha</t>
  </si>
  <si>
    <t>Tata Steel Ltd / Ferro Alloys &amp; Minerals Division</t>
  </si>
  <si>
    <t>12th Floor, Tata Centre</t>
  </si>
  <si>
    <t>43 Jawaharial Nehru Road</t>
  </si>
  <si>
    <t>+91 (33) 2224 8633</t>
  </si>
  <si>
    <t>Ashwani K</t>
  </si>
  <si>
    <t>Head (Exports), Ferro Alloys &amp; Minerals Division</t>
  </si>
  <si>
    <t>91 33 65508192</t>
  </si>
  <si>
    <t>91 33 22248570</t>
  </si>
  <si>
    <t>+91 (92310) 99892</t>
  </si>
  <si>
    <t>91 33 22886993</t>
  </si>
  <si>
    <t>General Manager - Raw Material Strategy Group</t>
  </si>
  <si>
    <t>sanjay.pattnaik@tatasteel.com</t>
  </si>
  <si>
    <t>+91 657 2425093</t>
  </si>
  <si>
    <t>+91 657 2433426</t>
  </si>
  <si>
    <t>+91 9234550099</t>
  </si>
  <si>
    <t>D B Sundara</t>
  </si>
  <si>
    <t>Ramam</t>
  </si>
  <si>
    <t>Executive-in-Charge, Ferro Alloys &amp; Minerals</t>
  </si>
  <si>
    <t>sundar.raman@tatasteel.com</t>
  </si>
  <si>
    <t>+91 33 22884861</t>
  </si>
  <si>
    <t>+91 33 22886993</t>
  </si>
  <si>
    <t>+91 8335006677</t>
  </si>
  <si>
    <t>Manager - Marketing</t>
  </si>
  <si>
    <t>ramesh.krishnan@tatasteel.com</t>
  </si>
  <si>
    <t>+91 33 22248702</t>
  </si>
  <si>
    <t>+91 9903359978</t>
  </si>
  <si>
    <t>Romeo K.</t>
  </si>
  <si>
    <t>Chief-Marketing &amp; Business Development, Ferro Alloys &amp; Minerals Division</t>
  </si>
  <si>
    <t>romeodas@tatasteel.com</t>
  </si>
  <si>
    <t>+91 (33) 22887187</t>
  </si>
  <si>
    <t>+91 (33) 22887084</t>
  </si>
  <si>
    <t>+ 91 33 98301-12066</t>
  </si>
  <si>
    <t>Suniti</t>
  </si>
  <si>
    <t>Khastgir</t>
  </si>
  <si>
    <t>Sr. Manager (Marketing &amp; Business Development) - Ferro Alloys &amp; Minerals Div.</t>
  </si>
  <si>
    <t>skhastgir@tatasteel.com</t>
  </si>
  <si>
    <t>+91 33 22248117</t>
  </si>
  <si>
    <t>+91 9830545000</t>
  </si>
  <si>
    <t>Sria</t>
  </si>
  <si>
    <t>Majumdar</t>
  </si>
  <si>
    <t>Manager - Marketing &amp; Business Development Ferro Alloys &amp; Minerals Division</t>
  </si>
  <si>
    <t>sria.majumdar@tatasteel.com</t>
  </si>
  <si>
    <t>+91 33 22887084 / 66224000</t>
  </si>
  <si>
    <t>+91 9038006502</t>
  </si>
  <si>
    <t>Team Ferro Alloys Pvt. Ltd.</t>
  </si>
  <si>
    <t>leading manufacturer of Cored Wires, Low Carbon and Medium Carbon Ferro Manganese, Ferro Molybdenum and Ferro Titanium</t>
  </si>
  <si>
    <t>Plot No. 79, "Universal Annex", IV Floor</t>
  </si>
  <si>
    <t>Shivaji Nagar</t>
  </si>
  <si>
    <t>440010</t>
  </si>
  <si>
    <t>91 712 3018661</t>
  </si>
  <si>
    <t xml:space="preserve">Sandeep </t>
  </si>
  <si>
    <t>s_goenka@teamferro.com</t>
  </si>
  <si>
    <t>91 712 3012660</t>
  </si>
  <si>
    <t xml:space="preserve">Ashok </t>
  </si>
  <si>
    <t>Lat</t>
  </si>
  <si>
    <t>a_lat@teamferro.com</t>
  </si>
  <si>
    <t>ashoklat3@gmail.com</t>
  </si>
  <si>
    <t>91 712 3018667</t>
  </si>
  <si>
    <t>Team Ferroalloys</t>
  </si>
  <si>
    <t>The company has a plant in butibori</t>
  </si>
  <si>
    <t>Butibori, Maharastra</t>
  </si>
  <si>
    <t>Anoop Kumar</t>
  </si>
  <si>
    <t>Gutgutia</t>
  </si>
  <si>
    <t>Wholetime Director</t>
  </si>
  <si>
    <t>marketing@teamferro.com</t>
  </si>
  <si>
    <t>admin@teamferro.com</t>
  </si>
  <si>
    <t>Technical Services Department</t>
  </si>
  <si>
    <t xml:space="preserve"> Av. Carandai, 1115 - 12th floor</t>
  </si>
  <si>
    <t>30-130-915</t>
  </si>
  <si>
    <t>Bello Horizonte</t>
  </si>
  <si>
    <t>Electro Manganese &amp; ThysessenKrupp A.G.</t>
  </si>
  <si>
    <t>Tekeli</t>
  </si>
  <si>
    <t>Almaty Region: project discontinued by Thyssen Krupp</t>
  </si>
  <si>
    <t>Teknix Capital</t>
  </si>
  <si>
    <t>Telf AG</t>
  </si>
  <si>
    <t>Via Sorengo 1</t>
  </si>
  <si>
    <t>vladyslav.samarskyi@telf.ch</t>
  </si>
  <si>
    <t>+41919608888</t>
  </si>
  <si>
    <t>+41799407432</t>
  </si>
  <si>
    <t>53, 5F Gubei International Fortune Center</t>
  </si>
  <si>
    <t>1438 Hongqiao Road, Changning District</t>
  </si>
  <si>
    <t>200366</t>
  </si>
  <si>
    <t>Yalkin</t>
  </si>
  <si>
    <t>Kasimov</t>
  </si>
  <si>
    <t>Representative</t>
  </si>
  <si>
    <t>yalkin.kasimov@telf.ch</t>
  </si>
  <si>
    <t>+86 21 61976353</t>
  </si>
  <si>
    <t>+86 18661251515</t>
  </si>
  <si>
    <t>Temple Scott Associates Inc.</t>
  </si>
  <si>
    <t>http://www.tsa.ca/</t>
  </si>
  <si>
    <t>190 O'Connor Street, 5th Floor</t>
  </si>
  <si>
    <t>K2P 2R3</t>
  </si>
  <si>
    <t>Ottawa, Ontario</t>
  </si>
  <si>
    <t>+1 613 241 6000</t>
  </si>
  <si>
    <t>Thurlow</t>
  </si>
  <si>
    <t>sthurlow@tsa.ca</t>
  </si>
  <si>
    <t>+1 613.241.6000, ext. 235</t>
  </si>
  <si>
    <t>+1 613.241.6001</t>
  </si>
  <si>
    <t>Cullen</t>
  </si>
  <si>
    <t>scullen@tsa.ca</t>
  </si>
  <si>
    <t>+1 613.241.6000, ext. 258</t>
  </si>
  <si>
    <t>65%Mn; 17% silicon</t>
  </si>
  <si>
    <t>production started in 2013; Sinosteel equipment; 2*33MVA furnaces; use 10% of sinter ore (35-36%Mn), 15% of SiMn slags (8-12%Mn) and 75% of imported ore; Consume 3800-3900kWh/mt of SiMn; power price in Inner Mongolia (Aug 2018) is 53,6 US$/MW hour</t>
  </si>
  <si>
    <t>Chaha'eryouyiqianqi, Wulanchabu, Inner Mongolia</t>
  </si>
  <si>
    <t>Tennant Metallurgical Group Ltd</t>
  </si>
  <si>
    <t>http://www.tenmet.co.uk</t>
  </si>
  <si>
    <t>Callywhite Lane, Dronfield</t>
  </si>
  <si>
    <t>S18 2XP</t>
  </si>
  <si>
    <t>Derbyshire</t>
  </si>
  <si>
    <t>GB 308 5597 36</t>
  </si>
  <si>
    <t>nigel.green@tenmet.co.uk</t>
  </si>
  <si>
    <t>+44 (0) 1246 296 884</t>
  </si>
  <si>
    <t>+44 (0) 7590 949 397</t>
  </si>
  <si>
    <t>+44 (0) 1246 296888</t>
  </si>
  <si>
    <t>Coward</t>
  </si>
  <si>
    <t>Michael.Coward@tenmet.co.uk</t>
  </si>
  <si>
    <t>Teziutlan</t>
  </si>
  <si>
    <t>Tharisa</t>
  </si>
  <si>
    <t>A404, 405, Huixin Plaza, No. 8 Beichendong Street</t>
  </si>
  <si>
    <t>+86 10 84980567</t>
  </si>
  <si>
    <t>Tu</t>
  </si>
  <si>
    <t>Kun</t>
  </si>
  <si>
    <t>Executive Director - CEO</t>
  </si>
  <si>
    <t>tk@tharisa.com</t>
  </si>
  <si>
    <t>tukun@139.com</t>
  </si>
  <si>
    <t>+86 13501281198</t>
  </si>
  <si>
    <t>+86 10 84980667</t>
  </si>
  <si>
    <t>The China Hand Consulting Co., Ltd.</t>
  </si>
  <si>
    <t>www.thechinahand.com</t>
  </si>
  <si>
    <t>Suite 1003, Holiday Inn Office Tower</t>
  </si>
  <si>
    <t>899 Dongfang Road, Pudong New Area</t>
  </si>
  <si>
    <t>+86 21 6867 1005</t>
  </si>
  <si>
    <t>Jane</t>
  </si>
  <si>
    <t>Commercial Representative</t>
  </si>
  <si>
    <t>jane.zheng@thechinahand.com</t>
  </si>
  <si>
    <t>+86 21 6867 6006</t>
  </si>
  <si>
    <t>The David J. Joseph Company  Ferro-Alloy Group</t>
  </si>
  <si>
    <t>Penn Center West 2, Suite 301</t>
  </si>
  <si>
    <t>15276</t>
  </si>
  <si>
    <t>+1 (412) 788-6791</t>
  </si>
  <si>
    <t>Radcliffe</t>
  </si>
  <si>
    <t>Managing Director of DJJ Ferro Alloy Group</t>
  </si>
  <si>
    <t>jor@djj.com</t>
  </si>
  <si>
    <t>yjc@djj.com</t>
  </si>
  <si>
    <t>+1 (412) 841-8668</t>
  </si>
  <si>
    <t>+1 (412) 788-6793</t>
  </si>
  <si>
    <t>+1 513 419 6339</t>
  </si>
  <si>
    <t>+1 513 403 4199</t>
  </si>
  <si>
    <t>Nelson</t>
  </si>
  <si>
    <t>Chip</t>
  </si>
  <si>
    <t>Vice President International Trading</t>
  </si>
  <si>
    <t>Chip.nelson@djj.com</t>
  </si>
  <si>
    <t>The Economist Group</t>
  </si>
  <si>
    <t>Villa 9#, Rui Jin Guest House</t>
  </si>
  <si>
    <t>118 Rui Jin 2 Road</t>
  </si>
  <si>
    <t>200020</t>
  </si>
  <si>
    <t>Boyd</t>
  </si>
  <si>
    <t>maryboyd@economist.com</t>
  </si>
  <si>
    <t>+86 21 6473 7128</t>
  </si>
  <si>
    <t>+86 21 6473 9268</t>
  </si>
  <si>
    <t>Baptist</t>
  </si>
  <si>
    <t>simonbaptist@economist.com</t>
  </si>
  <si>
    <t>Staples</t>
  </si>
  <si>
    <t>Director, Economist Corporate Network, South-east Asia</t>
  </si>
  <si>
    <t>andrewstaples@economist.com</t>
  </si>
  <si>
    <t>+65 6534 5177</t>
  </si>
  <si>
    <t>Parvez</t>
  </si>
  <si>
    <t>Shariff</t>
  </si>
  <si>
    <t>Business Development Manager - South East Asia</t>
  </si>
  <si>
    <t>parvezshariff@economist.com</t>
  </si>
  <si>
    <t>+65 64282615</t>
  </si>
  <si>
    <t>+65 9646 3137</t>
  </si>
  <si>
    <t>The India Thermit Corp</t>
  </si>
  <si>
    <t>India - Uttar Pradesh</t>
  </si>
  <si>
    <t>The company has plant located in the District of Kanpur</t>
  </si>
  <si>
    <t>http://www.indiathermit.com/</t>
  </si>
  <si>
    <t xml:space="preserve">C-27-28 PANKI INDUSTRIAL ESTATE 
KANPUR - 208022, INDIA </t>
  </si>
  <si>
    <t>thermitco@gmail.com</t>
  </si>
  <si>
    <t>The Indian Ferro Alloy Producers' Association (IFAPA)</t>
  </si>
  <si>
    <t>www.ifapaindia.org</t>
  </si>
  <si>
    <t>1-B, Haji Moosa Patrawala Industrial Estate</t>
  </si>
  <si>
    <t>20, Dr. E. Moses Road, Mahalaxmi (W)</t>
  </si>
  <si>
    <t>400 011</t>
  </si>
  <si>
    <t>+91 22 24962754</t>
  </si>
  <si>
    <t>ifapa@vsnl.net</t>
  </si>
  <si>
    <t>ifapa@hotmail.com  or tifapa@gmail.com</t>
  </si>
  <si>
    <t>+91 22 24962755</t>
  </si>
  <si>
    <t>The Law Office of Kevin L. Fast</t>
  </si>
  <si>
    <t>www.kevinfast.com</t>
  </si>
  <si>
    <t>380 Maple Avenue West</t>
  </si>
  <si>
    <t>Suite 207</t>
  </si>
  <si>
    <t>VA 22180</t>
  </si>
  <si>
    <t>+1 703 261 6686</t>
  </si>
  <si>
    <t>Kevin L.</t>
  </si>
  <si>
    <t>Fast</t>
  </si>
  <si>
    <t>klflawoffice@gmail.com</t>
  </si>
  <si>
    <t>+1 703 507 4712</t>
  </si>
  <si>
    <t>The Metallic Alloys</t>
  </si>
  <si>
    <t>www.metallicalloys.in</t>
  </si>
  <si>
    <t>Om</t>
  </si>
  <si>
    <t>Jhalani</t>
  </si>
  <si>
    <t>raipur@metallicalloys.in</t>
  </si>
  <si>
    <t>engages in mining manganese and iron ores</t>
  </si>
  <si>
    <t>1A &amp; 2C "Redifice Signature"</t>
  </si>
  <si>
    <t>No. 6 Hospital Rd, Shivaji Nagar</t>
  </si>
  <si>
    <t>V.R.</t>
  </si>
  <si>
    <t>+91 80 41520176-80, ext. 103</t>
  </si>
  <si>
    <t>+91 80 41520186</t>
  </si>
  <si>
    <t>+91 80 41520182</t>
  </si>
  <si>
    <t>The Smart Cube</t>
  </si>
  <si>
    <t>https://www.thesmartcube.com</t>
  </si>
  <si>
    <t>No.1 Farriers Yard</t>
  </si>
  <si>
    <t>77 Fulham Palace Road</t>
  </si>
  <si>
    <t>W6 8JA</t>
  </si>
  <si>
    <t>+44(0)20 3301 3940</t>
  </si>
  <si>
    <t>Rijul</t>
  </si>
  <si>
    <t>Takkar</t>
  </si>
  <si>
    <t>rijul.takkar@thesmartcube.com</t>
  </si>
  <si>
    <t>+91 0120 450 8000 (ext. 1366)</t>
  </si>
  <si>
    <t>+91 999 913 2089</t>
  </si>
  <si>
    <t>Thermit Alloys</t>
  </si>
  <si>
    <t>The company has a plant located in the District of Shimoga, the products are used for the company's internal consumption</t>
  </si>
  <si>
    <t xml:space="preserve">http://www.thermitalloys.com </t>
  </si>
  <si>
    <t>N-7, Industrial Estate, B.H. Road,, Shimoga, Karnataka, 577204, India</t>
  </si>
  <si>
    <t>Milan R.</t>
  </si>
  <si>
    <t>milan@thermitalloys.com</t>
  </si>
  <si>
    <t>Thomson Reuters</t>
  </si>
  <si>
    <t>https://www.thomsonreuters.com/en</t>
  </si>
  <si>
    <t>+1 646 223 4000</t>
  </si>
  <si>
    <t>Thriveni Earthmovers</t>
  </si>
  <si>
    <t>manganese mine situated in Kendujhar district that holds around 11.2mn t of ore reserves. Jan 2017: The company would receive a prospecting and mining lease for the manganese mine for 50 years. The company would have to secure all the statutory clearances such as an environmental permit before it can start producing from the manganese mine.</t>
  </si>
  <si>
    <t>orissa@thrivani.com</t>
  </si>
  <si>
    <t>ThyssenKrupp Industrial Solutions South Africa (Pty) Ltd</t>
  </si>
  <si>
    <t>PO Box 1636</t>
  </si>
  <si>
    <t>Marius</t>
  </si>
  <si>
    <t>Combrinck</t>
  </si>
  <si>
    <t>marius.combrinck@thyssenkrupp.com</t>
  </si>
  <si>
    <t>+27 11 208 1584</t>
  </si>
  <si>
    <t>+27 83 556 5509</t>
  </si>
  <si>
    <t>+27 11 236 1301</t>
  </si>
  <si>
    <t>Marion</t>
  </si>
  <si>
    <t>Shaw</t>
  </si>
  <si>
    <t>PA to K-P MÃ¼ller</t>
  </si>
  <si>
    <t>marion.shaw@thyssenkrupp.com</t>
  </si>
  <si>
    <t>+27 11 236-1236</t>
  </si>
  <si>
    <t>+27 82 330-4662</t>
  </si>
  <si>
    <t>+27 11 236-1235</t>
  </si>
  <si>
    <t>Kumeshan</t>
  </si>
  <si>
    <t>Naidu</t>
  </si>
  <si>
    <t>Proposals Engineer</t>
  </si>
  <si>
    <t>kumeshan.naidu@thyssenkrupp.com</t>
  </si>
  <si>
    <t>+27 11 208 1507</t>
  </si>
  <si>
    <t>+27 11 236 1235</t>
  </si>
  <si>
    <t>+27 82 350 9045</t>
  </si>
  <si>
    <t>ThyssenKrupp Metallurgie Products GmbH</t>
  </si>
  <si>
    <t>www.tkmetpro.com</t>
  </si>
  <si>
    <t>D-45037</t>
  </si>
  <si>
    <t>Essen</t>
  </si>
  <si>
    <t>+49 201 844 56 3901</t>
  </si>
  <si>
    <t>DE812716345</t>
  </si>
  <si>
    <t>Stephan</t>
  </si>
  <si>
    <t>Mis</t>
  </si>
  <si>
    <t>stephan.mis@thyssenkrupp.com</t>
  </si>
  <si>
    <t>+49 201 844 56 3837</t>
  </si>
  <si>
    <t xml:space="preserve">Tiancheng Ferroalloys </t>
  </si>
  <si>
    <t>Large Chinese private-sector producer based in Ulanqab city in China's northwestern province of Inner Mongolia</t>
  </si>
  <si>
    <t>330146375@qq.com</t>
  </si>
  <si>
    <t>Pingqiao Industrial Zone, Zunyi City, Guizhou</t>
  </si>
  <si>
    <t>Kaiyun</t>
  </si>
  <si>
    <t>592443235@qq.com</t>
  </si>
  <si>
    <t>Tianci Yifang</t>
  </si>
  <si>
    <t>Dongping Xiang, Tiandeng County, Chongzuo City, Guangxi</t>
  </si>
  <si>
    <t>Tianjin Hoperay Mineral Limited Company</t>
  </si>
  <si>
    <t>Tianjin Hoperay Mineral Co., Ltd.</t>
  </si>
  <si>
    <t>www.hoperay.cn</t>
  </si>
  <si>
    <t>12F, Office Building C, Wanda Plaza</t>
  </si>
  <si>
    <t>53 Jinbin Avenue, Hedong District</t>
  </si>
  <si>
    <t>300160</t>
  </si>
  <si>
    <t>+86 13802008007</t>
  </si>
  <si>
    <t>+86 22 58905981</t>
  </si>
  <si>
    <t>General Manager of Business Dept. II</t>
  </si>
  <si>
    <t>tewoo@126.com</t>
  </si>
  <si>
    <t>hoperay@163.com</t>
  </si>
  <si>
    <t>+86 22 58905988</t>
  </si>
  <si>
    <t>+86 18622080557</t>
  </si>
  <si>
    <t>Wenkai</t>
  </si>
  <si>
    <t>zhaoli@hoperay.com.cn</t>
  </si>
  <si>
    <t>+86 22 58905903</t>
  </si>
  <si>
    <t>+86 18622525555</t>
  </si>
  <si>
    <t>Tianjin Huarong International Logistics Co., Ltd.</t>
  </si>
  <si>
    <t>The 5th floor, Unit 2, II-A, JinBin JieZuo Office Building</t>
  </si>
  <si>
    <t>No.98, Huanghai Road, TEDA</t>
  </si>
  <si>
    <t>+86 022-25278518</t>
  </si>
  <si>
    <t>huarong@huarong-tj.com</t>
  </si>
  <si>
    <t>Tianjin Jinsheng Metallurgical Products Co., Ltd.</t>
  </si>
  <si>
    <t>22F, B, Future Plaza</t>
  </si>
  <si>
    <t>No. 103 Weidi Road, Hexi Dist.</t>
  </si>
  <si>
    <t>300201</t>
  </si>
  <si>
    <t>Xue Shan</t>
  </si>
  <si>
    <t>Honorary Chairman</t>
  </si>
  <si>
    <t>juaner992008@126.com</t>
  </si>
  <si>
    <t>+86 22 88372277</t>
  </si>
  <si>
    <t>+86 13312188919</t>
  </si>
  <si>
    <t>+86 22 88372299</t>
  </si>
  <si>
    <t>Tianjin Ruihao International Trading Co., Ltd</t>
  </si>
  <si>
    <t>Room1-1-406, Desheng Building</t>
  </si>
  <si>
    <t>No. 11 Aoyun Road</t>
  </si>
  <si>
    <t>Guangping</t>
  </si>
  <si>
    <t>359732400@qq.com</t>
  </si>
  <si>
    <t>+86 022 59068311</t>
  </si>
  <si>
    <t>+86 022 59068312</t>
  </si>
  <si>
    <t>Tianjin Zhong De Yi Minerals Products Sales Co., Ltd.</t>
  </si>
  <si>
    <t>1-69 Borun Plaza The First Street &amp; Taihu Rd Intersection</t>
  </si>
  <si>
    <t>Tianjin Development Zone</t>
  </si>
  <si>
    <t>sxwys888@163.com</t>
  </si>
  <si>
    <t>+86 13903501768</t>
  </si>
  <si>
    <t>Tianjin Zhongjun International Trading Co., Ltd.</t>
  </si>
  <si>
    <t>Room D, Unit 12 Tianjin International Development Bldg</t>
  </si>
  <si>
    <t>No. 2 Dongting Road, TEDA</t>
  </si>
  <si>
    <t>Hongtao</t>
  </si>
  <si>
    <t>zhengjun_yc@163.com</t>
  </si>
  <si>
    <t>+86 18502685666</t>
  </si>
  <si>
    <t>+86 18602606095</t>
  </si>
  <si>
    <t>+86 22 25 630115</t>
  </si>
  <si>
    <t>Tianyang Fukai</t>
  </si>
  <si>
    <t>Tianyang County, Baise City, Guangxi</t>
  </si>
  <si>
    <t>Tianyang Guihang manganese</t>
  </si>
  <si>
    <t>Sem</t>
  </si>
  <si>
    <t>Gysland</t>
  </si>
  <si>
    <t>sem.gysland@eramet.com</t>
  </si>
  <si>
    <t xml:space="preserve">Tirumala Balaji Alloys (TBAPL) </t>
  </si>
  <si>
    <t>The company is seeking environmental approval to increase its ferro-alloy capacity by adding a new furnace at its plant at Jindal industrial Park in Chhattisgarh state.</t>
  </si>
  <si>
    <t>Jindal Industrial Park Raigarh Chhattisgarh</t>
  </si>
  <si>
    <t>Titanium Mineral &amp; Chemicals (TMC)</t>
  </si>
  <si>
    <t>for animal feed</t>
  </si>
  <si>
    <t>514/515 Ace Tower, 361 Simindae-Ro  Anyang  Gyeonggi, Korea</t>
  </si>
  <si>
    <t>tmc@tmc.co.kr</t>
  </si>
  <si>
    <t>822-2663-2773</t>
  </si>
  <si>
    <t>Finance &amp; Credit</t>
  </si>
  <si>
    <t>Tokmak</t>
  </si>
  <si>
    <t>Decision taken to build a new SiMn plant in Zaporozhje region, construction permit obtained. But project on hold as lack of visibility on project finance, and the project did not get final approval from the government</t>
  </si>
  <si>
    <t>Tokushima</t>
  </si>
  <si>
    <t>Tokushima, Japan</t>
  </si>
  <si>
    <t>Tokushima,  Tokushima Prefecture, Shikoku island, Japan.</t>
  </si>
  <si>
    <t>Tokyo Boeki Steel &amp; Materials Ltd.</t>
  </si>
  <si>
    <t>2-13-8, Hatchobori Chuo-Ku</t>
  </si>
  <si>
    <t>104-8510</t>
  </si>
  <si>
    <t>+81 (3) 3555 7316</t>
  </si>
  <si>
    <t xml:space="preserve">Wataru </t>
  </si>
  <si>
    <t>Kozato</t>
  </si>
  <si>
    <t>General Manager, Raw Materials Dept</t>
  </si>
  <si>
    <t>kozato@tokyo-boeki.co.jp</t>
  </si>
  <si>
    <t>+81 (80) 3454 3804</t>
  </si>
  <si>
    <t>+81 (3) 3555 0538</t>
  </si>
  <si>
    <t>Hiroshi</t>
  </si>
  <si>
    <t>Shigezumi</t>
  </si>
  <si>
    <t>shigezumi@tokyo-boeki.co.jp</t>
  </si>
  <si>
    <t>+81 (3) 3555 7259</t>
  </si>
  <si>
    <t>+81 (3) 35555 0538</t>
  </si>
  <si>
    <t>+81 (90) 9953 2781</t>
  </si>
  <si>
    <t xml:space="preserve">Yosuke </t>
  </si>
  <si>
    <t>kobayashi-y@tokyo-boeki.co.jp</t>
  </si>
  <si>
    <t>Tongren Hecheng</t>
  </si>
  <si>
    <t>2018-12: Chinese manganese producer Tongren Hecheng has resumed its 70 t/d flake production in response to an earlier rise in prices. The firm halted production a month ago because of falling prices, which resulted in losses to its operations. Located in Tongren city in southwest China's Guizhou province, the country's manganese production hub, the company has a 30,000 t/yr capacity.</t>
  </si>
  <si>
    <t>in Tongren city in southwest China's Guizhou province</t>
  </si>
  <si>
    <t>TOP Pharm Chemical Group</t>
  </si>
  <si>
    <t>Top Worth Group</t>
  </si>
  <si>
    <t>Topworth Group of Companies operates as an industrial conglomerate that engages in steel, mining, power, pipes and tubes, aluminum foils, and infrastructure businesses in India and internationally. The company manufactures and supplies iron and steel products, such as sponge iron, billet/bloom, structural steel, and thermo mechanically treated bars; engages in mining coal and iron ore reserves; operates coal fired thermal power plants; and manufactures and supplies spiral weld pipes and coated pipes for on shore and offshore oil, gas, and water transmission sectors.</t>
  </si>
  <si>
    <t>Prashant</t>
  </si>
  <si>
    <t>Saxena</t>
  </si>
  <si>
    <t>Greece</t>
  </si>
  <si>
    <t>Tosoh Hellas A.I.C.</t>
  </si>
  <si>
    <t>Industrial Area of Sindos</t>
  </si>
  <si>
    <t>GR-570 22</t>
  </si>
  <si>
    <t>Thessaloniki</t>
  </si>
  <si>
    <t>EL094041682</t>
  </si>
  <si>
    <t>+30 2310 717884</t>
  </si>
  <si>
    <t>+30 6972 822706</t>
  </si>
  <si>
    <t>+30 2310 717822</t>
  </si>
  <si>
    <t>Trade Data Monitor, LLC (TDM)</t>
  </si>
  <si>
    <t>225 Seven Farms Drive, Suite 104</t>
  </si>
  <si>
    <t>SC 29492</t>
  </si>
  <si>
    <t>Charleston</t>
  </si>
  <si>
    <t>Brigitte</t>
  </si>
  <si>
    <t>Daviet Stringfield</t>
  </si>
  <si>
    <t>Bstringfield@TradeDataMonitor.com</t>
  </si>
  <si>
    <t>+1-843-751-4200</t>
  </si>
  <si>
    <t>Trade West Consulting</t>
  </si>
  <si>
    <t>Unit 3, 145 Walcott Street</t>
  </si>
  <si>
    <t>6050</t>
  </si>
  <si>
    <t>Mt Lawley</t>
  </si>
  <si>
    <t>pallen.twc@gmail.com</t>
  </si>
  <si>
    <t>+61 8 9227 5198</t>
  </si>
  <si>
    <t>+61 488 140945</t>
  </si>
  <si>
    <t>Transalloys Pty (Ltd)</t>
  </si>
  <si>
    <t>www.transalloys.co.za</t>
  </si>
  <si>
    <t>Office 301, 3rd Floor</t>
  </si>
  <si>
    <t>30 Melrose Blvd, Melrose Arch</t>
  </si>
  <si>
    <t>2076</t>
  </si>
  <si>
    <t>+27 13 693 8113</t>
  </si>
  <si>
    <t>4440239970</t>
  </si>
  <si>
    <t>Morkel</t>
  </si>
  <si>
    <t>theom@transalloys.co.za</t>
  </si>
  <si>
    <t>+27 13 693 8027</t>
  </si>
  <si>
    <t>+27 82 336 3665</t>
  </si>
  <si>
    <t>+27 13 659 7173</t>
  </si>
  <si>
    <t>Yolanda</t>
  </si>
  <si>
    <t>Kroucamp</t>
  </si>
  <si>
    <t>yolanda@transalloys.co.z</t>
  </si>
  <si>
    <t>Financial Director - African Operations</t>
  </si>
  <si>
    <t>a.vanniekerk@renova-africa.com</t>
  </si>
  <si>
    <t>Konstantin</t>
  </si>
  <si>
    <t>Sadovnik</t>
  </si>
  <si>
    <t>COO - African Operations</t>
  </si>
  <si>
    <t>k.sadovnik@renova-africa.com</t>
  </si>
  <si>
    <t>+27 76 588 5339</t>
  </si>
  <si>
    <t>Transatlantic Mining Corp</t>
  </si>
  <si>
    <t>Mali</t>
  </si>
  <si>
    <t>Ansongo</t>
  </si>
  <si>
    <t>http://www.transatlanticminingcorp.com/</t>
  </si>
  <si>
    <t>Bernie</t>
  </si>
  <si>
    <t>Sostak</t>
  </si>
  <si>
    <t>info@transatlanticminingcorp.com</t>
  </si>
  <si>
    <t>Transnet SOC</t>
  </si>
  <si>
    <t>rail transport in South Africa</t>
  </si>
  <si>
    <t>Cleopatra</t>
  </si>
  <si>
    <t>Shiceka</t>
  </si>
  <si>
    <t>General Manager: Office of the Chief Executive</t>
  </si>
  <si>
    <t>cleopatra.shiceka@transnet.net</t>
  </si>
  <si>
    <t>+27 11 5840 514</t>
  </si>
  <si>
    <t>+27 834144697</t>
  </si>
  <si>
    <t>+27 11 774 9975</t>
  </si>
  <si>
    <t>Lorraine</t>
  </si>
  <si>
    <t>Fortuin</t>
  </si>
  <si>
    <t>lorraine.fortuin@transnet.net</t>
  </si>
  <si>
    <t>Herbert</t>
  </si>
  <si>
    <t>Senior Account Executive</t>
  </si>
  <si>
    <t>samantha.herbert@transnet.net</t>
  </si>
  <si>
    <t>+27 11 544 9530</t>
  </si>
  <si>
    <t>+27 11 544 9600</t>
  </si>
  <si>
    <t>+27 83 463 9023</t>
  </si>
  <si>
    <t>Deidre</t>
  </si>
  <si>
    <t>Strydom</t>
  </si>
  <si>
    <t>Executive Manager: Strategy &amp; Planning</t>
  </si>
  <si>
    <t>deidre.strydom@transnet.net</t>
  </si>
  <si>
    <t>+27 83 272 3653</t>
  </si>
  <si>
    <t>Nompumelelo</t>
  </si>
  <si>
    <t>Dweba</t>
  </si>
  <si>
    <t>Port Manager - Port of Ngqura</t>
  </si>
  <si>
    <t>mpumi.dweba@transnet.net</t>
  </si>
  <si>
    <t>+27 41 507 8495</t>
  </si>
  <si>
    <t>+27 41 507 8232</t>
  </si>
  <si>
    <t>+27 81 037 8193</t>
  </si>
  <si>
    <t>Thembela Hamilton</t>
  </si>
  <si>
    <t>Nxumalo</t>
  </si>
  <si>
    <t>General Manager Infrastructure</t>
  </si>
  <si>
    <t>menkie.losaba@transnet.net</t>
  </si>
  <si>
    <t>+27 11 3519005</t>
  </si>
  <si>
    <t>+27 832997966</t>
  </si>
  <si>
    <t>Dana</t>
  </si>
  <si>
    <t>Port Manager</t>
  </si>
  <si>
    <t>rajesh.dana@transnet.net</t>
  </si>
  <si>
    <t>+27 83 2874386</t>
  </si>
  <si>
    <t>Richman</t>
  </si>
  <si>
    <t>Chivinge</t>
  </si>
  <si>
    <t>Senior Manager, Group Capital Integration</t>
  </si>
  <si>
    <t>richman.chivinge@transnet.net</t>
  </si>
  <si>
    <t>+27 11 308 1174</t>
  </si>
  <si>
    <t>Mabaso</t>
  </si>
  <si>
    <t>Bonginkosi.Mabaso@transnet.net</t>
  </si>
  <si>
    <t>Navesh</t>
  </si>
  <si>
    <t>Ragoonanthun</t>
  </si>
  <si>
    <t>General Manager: Group Business Development</t>
  </si>
  <si>
    <t>Navesh.Ragoonanthun@transnet.net</t>
  </si>
  <si>
    <t>Traxys North America, LLC</t>
  </si>
  <si>
    <t>Traxys Deutschland GmbH</t>
  </si>
  <si>
    <t>Hansaring 61</t>
  </si>
  <si>
    <t>50670</t>
  </si>
  <si>
    <t>Köln</t>
  </si>
  <si>
    <t>Klaus</t>
  </si>
  <si>
    <t>Acker</t>
  </si>
  <si>
    <t>klaus.acker@traxys.com</t>
  </si>
  <si>
    <t>+49 221 16 12-104</t>
  </si>
  <si>
    <t>+49 171 3 16 83 28</t>
  </si>
  <si>
    <t>+49 221 16 12 135</t>
  </si>
  <si>
    <t>Traxys Europe S.A.</t>
  </si>
  <si>
    <t>P.O. Box 80</t>
  </si>
  <si>
    <t>L-8005</t>
  </si>
  <si>
    <t>+32 2 227 23 01</t>
  </si>
  <si>
    <t>LU13238340</t>
  </si>
  <si>
    <t>Jean-Dominique</t>
  </si>
  <si>
    <t>Sorel</t>
  </si>
  <si>
    <t>jean-dominique.sorel@traxys.com</t>
  </si>
  <si>
    <t>352 45 99 99 447</t>
  </si>
  <si>
    <t>352 621 172 291</t>
  </si>
  <si>
    <t>352 45 99 99 222</t>
  </si>
  <si>
    <t>Marianne</t>
  </si>
  <si>
    <t>treng</t>
  </si>
  <si>
    <t>marianne.streng@traxys.com</t>
  </si>
  <si>
    <t>(352) 45 99 99 435</t>
  </si>
  <si>
    <t>(352) 45 99 99 520</t>
  </si>
  <si>
    <t>Ayache</t>
  </si>
  <si>
    <t>david.ayache@traxys.com</t>
  </si>
  <si>
    <t>+352 459 999 370</t>
  </si>
  <si>
    <t>Craps</t>
  </si>
  <si>
    <t>VP Bulk Alloys</t>
  </si>
  <si>
    <t>denis.craps@traxys.com</t>
  </si>
  <si>
    <t>+352 459 999 493</t>
  </si>
  <si>
    <t>REACH Coordinator</t>
  </si>
  <si>
    <t>reach@traxys.com</t>
  </si>
  <si>
    <t>+352 45 99 99 1</t>
  </si>
  <si>
    <t>Cuirong</t>
  </si>
  <si>
    <t>cuirong.li@traxys.com</t>
  </si>
  <si>
    <t>Marie-Christine</t>
  </si>
  <si>
    <t>Caspers</t>
  </si>
  <si>
    <t>Marie-Christine.Caspers@traxys.com</t>
  </si>
  <si>
    <t>Traxys France S.A.S.</t>
  </si>
  <si>
    <t>84-88 boulevard de la Mission Marchand</t>
  </si>
  <si>
    <t>92411</t>
  </si>
  <si>
    <t>Courbevoie Cedex</t>
  </si>
  <si>
    <t xml:space="preserve">Béatrice </t>
  </si>
  <si>
    <t>Alloncle</t>
  </si>
  <si>
    <t>Assistant to Gilles palatan</t>
  </si>
  <si>
    <t>Beatrice.ALLONCLE@traxys.com</t>
  </si>
  <si>
    <t>+33 (1) 46 43 86 83</t>
  </si>
  <si>
    <t>+33 (1) 46 43 86 96</t>
  </si>
  <si>
    <t>825 Third Avenue - 9th Floor</t>
  </si>
  <si>
    <t>NY 10022</t>
  </si>
  <si>
    <t>+1 212 918 8033</t>
  </si>
  <si>
    <t>Marx</t>
  </si>
  <si>
    <t>daniel.marx@traxys.com</t>
  </si>
  <si>
    <t>+1 212-918-8000</t>
  </si>
  <si>
    <t>Kristoff</t>
  </si>
  <si>
    <t>mark.kristoff@traxys.com</t>
  </si>
  <si>
    <t>Traxys South Africa</t>
  </si>
  <si>
    <t>25 Culross Rd</t>
  </si>
  <si>
    <t>Bryanston</t>
  </si>
  <si>
    <t>Andre</t>
  </si>
  <si>
    <t>Faure</t>
  </si>
  <si>
    <t>Managing Director Traxys Africa</t>
  </si>
  <si>
    <t>andre.faure@traxys.com</t>
  </si>
  <si>
    <t>+27 11 4474231</t>
  </si>
  <si>
    <t>+27 83 2570549</t>
  </si>
  <si>
    <t>Streng</t>
  </si>
  <si>
    <t>+(352) 45 99 99 435</t>
  </si>
  <si>
    <t>+ (352) 45 99 99 520</t>
  </si>
  <si>
    <t>Tremond Metals Corp.</t>
  </si>
  <si>
    <t>http://tremond.com/</t>
  </si>
  <si>
    <t>110 East 59th Street 22nd Floor</t>
  </si>
  <si>
    <t>Eduardo J.</t>
  </si>
  <si>
    <t>metals@tremond.com</t>
  </si>
  <si>
    <t>+1 704 779 2346</t>
  </si>
  <si>
    <t>Tshipi Alloys</t>
  </si>
  <si>
    <t>William Hoy, No. 5 William Hoyt St, Rosslyn, Akasia, 0200, South Africa</t>
  </si>
  <si>
    <t>33%-36% Mn content semi-carbonated</t>
  </si>
  <si>
    <t>Tshipi é Ntle Manganese Mining (Pty) Limited</t>
  </si>
  <si>
    <t>http://www.tshipi.co.za</t>
  </si>
  <si>
    <t>Kalahari Manganese Field, Northern Cape</t>
  </si>
  <si>
    <t>PO Box 652286</t>
  </si>
  <si>
    <t>+27 11 011 9222</t>
  </si>
  <si>
    <t>Ezekiel</t>
  </si>
  <si>
    <t>Lothare</t>
  </si>
  <si>
    <t>ezekiel@tshipi.co.za</t>
  </si>
  <si>
    <t>+27 (0)87 845 1368</t>
  </si>
  <si>
    <t>+27 (0)82 878 3056</t>
  </si>
  <si>
    <t>Colette</t>
  </si>
  <si>
    <t>Frankland</t>
  </si>
  <si>
    <t>colette@tshipi.co.za</t>
  </si>
  <si>
    <t>Carel</t>
  </si>
  <si>
    <t>Malan</t>
  </si>
  <si>
    <t>General Manager of Finance</t>
  </si>
  <si>
    <t>carel@tshipi.co.za</t>
  </si>
  <si>
    <t>+27 11 7069004</t>
  </si>
  <si>
    <t>+27 82 307 1346</t>
  </si>
  <si>
    <t>Sakumzi</t>
  </si>
  <si>
    <t>saki@safika.co.za</t>
  </si>
  <si>
    <t>+27 11 483 0840</t>
  </si>
  <si>
    <t>+27 86 66 7000 57</t>
  </si>
  <si>
    <t>+27 83 200 1300</t>
  </si>
  <si>
    <t>Christie</t>
  </si>
  <si>
    <t>Fourie</t>
  </si>
  <si>
    <t>General Manager Logistics</t>
  </si>
  <si>
    <t>christie@tshipi.co.za</t>
  </si>
  <si>
    <t>Dlamini</t>
  </si>
  <si>
    <t>luyanda@tshipi.co.za</t>
  </si>
  <si>
    <t>+27878451323</t>
  </si>
  <si>
    <t>Johan</t>
  </si>
  <si>
    <t>Kriek</t>
  </si>
  <si>
    <t>Marketing and Sales Executive</t>
  </si>
  <si>
    <t>johankriek@mweb.co.za</t>
  </si>
  <si>
    <t>+27 878451368</t>
  </si>
  <si>
    <t>+27 825589305</t>
  </si>
  <si>
    <t>Nerishini</t>
  </si>
  <si>
    <t>Naidoo</t>
  </si>
  <si>
    <t>nerishini@safika.co.za</t>
  </si>
  <si>
    <t>+27 11 4830840</t>
  </si>
  <si>
    <t>+27 82 824 2023</t>
  </si>
  <si>
    <t>Finn</t>
  </si>
  <si>
    <t>Behnken</t>
  </si>
  <si>
    <t>Finn@tshipi.co.za</t>
  </si>
  <si>
    <t>+27 21 886 7294</t>
  </si>
  <si>
    <t>+27 (21) 886 7293</t>
  </si>
  <si>
    <t>+27 827747975</t>
  </si>
  <si>
    <t>Cynthia</t>
  </si>
  <si>
    <t>Mogodi</t>
  </si>
  <si>
    <t>odi@jtgdevelopmentaltrust.co.za</t>
  </si>
  <si>
    <t>+27 11 706 9004</t>
  </si>
  <si>
    <t>Pretorius</t>
  </si>
  <si>
    <t>Bezuidenhout</t>
  </si>
  <si>
    <t>pretorius@tshipi.co.za</t>
  </si>
  <si>
    <t>+27878451409</t>
  </si>
  <si>
    <t>Tshipi é Ntle Manganese Mining (Pty) Limited sales office</t>
  </si>
  <si>
    <t>80 Marine Parade Road</t>
  </si>
  <si>
    <t># 08-08 Parkway Parade</t>
  </si>
  <si>
    <t>449269</t>
  </si>
  <si>
    <t>sales@tsingshan.net</t>
  </si>
  <si>
    <t>TTP Squared, Inc.</t>
  </si>
  <si>
    <t>consulting and trading services in the vanadium industry.</t>
  </si>
  <si>
    <t>1229 Firston Circle</t>
  </si>
  <si>
    <t>PA 15241</t>
  </si>
  <si>
    <t>+1 412 897 3066</t>
  </si>
  <si>
    <t>Terry</t>
  </si>
  <si>
    <t>Perles</t>
  </si>
  <si>
    <t>terry@ttpsquared.com</t>
  </si>
  <si>
    <t>+1 412 531 2011</t>
  </si>
  <si>
    <t>TUF Commodities DMCC</t>
  </si>
  <si>
    <t>http://www.tufgroup.com/aboutus.html</t>
  </si>
  <si>
    <t>F-302, Ashish Complex</t>
  </si>
  <si>
    <t>L.S.C.I., Shreshiha Vihar</t>
  </si>
  <si>
    <t>110092</t>
  </si>
  <si>
    <t>+91 9765 441000</t>
  </si>
  <si>
    <t>Tuobao Manganese</t>
  </si>
  <si>
    <t>Turfes Alyaj Dis Ticaret Limited Sirketi</t>
  </si>
  <si>
    <t>Ronly's partner. The company import and export of all kinds of goods in the mining sector</t>
  </si>
  <si>
    <t>Sariyer Caddesi ABC</t>
  </si>
  <si>
    <t>Plaza Kat. 2 Istinye Sariyer</t>
  </si>
  <si>
    <t>34460</t>
  </si>
  <si>
    <t>Kamil</t>
  </si>
  <si>
    <t>Sabreden</t>
  </si>
  <si>
    <t>ksabreden@turfes.com.tr</t>
  </si>
  <si>
    <t>+90 212 335 6080</t>
  </si>
  <si>
    <t>+90 530 403 5114</t>
  </si>
  <si>
    <t>+90 212 335 6090</t>
  </si>
  <si>
    <t>Mehmet Ziya</t>
  </si>
  <si>
    <t>Tunc</t>
  </si>
  <si>
    <t>ztunc@turfes.com.tr</t>
  </si>
  <si>
    <t>Turkmine</t>
  </si>
  <si>
    <t>produces chemical grade manganese ore</t>
  </si>
  <si>
    <t>Tycoon Manganese</t>
  </si>
  <si>
    <t>has halted construction of a 20,000t/yr plant in Chongqing province  because of financial difficulties: the plant is 50% finished but not running</t>
  </si>
  <si>
    <t>finished the construction of its 100,000t/yr plant in 2014, which started production in Q2 2015 after its hydro-power station was installed</t>
  </si>
  <si>
    <t>Wuyu Village, Longtan Town, Youyang</t>
  </si>
  <si>
    <t>ZENG</t>
  </si>
  <si>
    <t>Zhengmao</t>
  </si>
  <si>
    <t>mikezeng@china.com</t>
  </si>
  <si>
    <t>UBS</t>
  </si>
  <si>
    <t>Glyn</t>
  </si>
  <si>
    <t>Lawcock</t>
  </si>
  <si>
    <t>glyn.lawcock@ubs.com</t>
  </si>
  <si>
    <t>Lachlan</t>
  </si>
  <si>
    <t>lachlan.shaw@ubs.com</t>
  </si>
  <si>
    <t>Ukrainian Ferroalloys Association (UkrFA)</t>
  </si>
  <si>
    <t>Heroiv Maidana #1</t>
  </si>
  <si>
    <t>49070</t>
  </si>
  <si>
    <t>+38 (0562) 33 81 88</t>
  </si>
  <si>
    <t>Maxymenko</t>
  </si>
  <si>
    <t>Vice Head of the Board, Head of Ferroalloys Division</t>
  </si>
  <si>
    <t>+38 056 735 31 61</t>
  </si>
  <si>
    <t>+ 38 056 735 31 31</t>
  </si>
  <si>
    <t xml:space="preserve">Kravchenko </t>
  </si>
  <si>
    <t>Deputy CEO on Sales, Ferro-Alloys Division</t>
  </si>
  <si>
    <t>kravchen@pit.dp.ua</t>
  </si>
  <si>
    <t>+38 (0562) 33 81 82</t>
  </si>
  <si>
    <t>Katerina</t>
  </si>
  <si>
    <t>Vatutina</t>
  </si>
  <si>
    <t>vatutina@pit.dp.ua</t>
  </si>
  <si>
    <t>CEO at Production Innovation Trading</t>
  </si>
  <si>
    <t>(38)0567349308</t>
  </si>
  <si>
    <t>Maliienko</t>
  </si>
  <si>
    <t>Deputy Technical Director of Production</t>
  </si>
  <si>
    <t>zam.tehdir.zfz@gmail.com</t>
  </si>
  <si>
    <t>Pavlo</t>
  </si>
  <si>
    <t>(38)(056)791-12-91</t>
  </si>
  <si>
    <t>Ukwa</t>
  </si>
  <si>
    <t>Ultra Source Mining</t>
  </si>
  <si>
    <t>CNR Northrand &amp; Trichardt</t>
  </si>
  <si>
    <t>Bardene, Boksburg</t>
  </si>
  <si>
    <t>Cronk</t>
  </si>
  <si>
    <t>gaza27@me.com</t>
  </si>
  <si>
    <t>Ultrabulk South Africa</t>
  </si>
  <si>
    <t>Ultrabulk South Africa (Pty) Ltd.</t>
  </si>
  <si>
    <t>www.ultrabulk.com</t>
  </si>
  <si>
    <t>ICR House, Alphen Office Park</t>
  </si>
  <si>
    <t>Constantia Main Road</t>
  </si>
  <si>
    <t>Constantia</t>
  </si>
  <si>
    <t>Nicolai</t>
  </si>
  <si>
    <t>Ladewig</t>
  </si>
  <si>
    <t>Chartering</t>
  </si>
  <si>
    <t>nicolai.ladewig@ultrabulk.com</t>
  </si>
  <si>
    <t xml:space="preserve"> +27 21 300 6979</t>
  </si>
  <si>
    <t xml:space="preserve"> +27 63 892 8141</t>
  </si>
  <si>
    <t>Umicore sa/nv</t>
  </si>
  <si>
    <t>www.umicore.com</t>
  </si>
  <si>
    <t>POB 1521</t>
  </si>
  <si>
    <t>B-1000</t>
  </si>
  <si>
    <t>+32 (0)2 227 74 42</t>
  </si>
  <si>
    <t>BE 0401 574 852</t>
  </si>
  <si>
    <t>Marleen</t>
  </si>
  <si>
    <t>Van Den Bergh</t>
  </si>
  <si>
    <t>Director Product Stewardship and REACH</t>
  </si>
  <si>
    <t>Marleen.VanDenBergh@eu.umicore.com</t>
  </si>
  <si>
    <t>0032 2 227 7541</t>
  </si>
  <si>
    <t>0032 479 89 10 05</t>
  </si>
  <si>
    <t>0032 2 227 7007</t>
  </si>
  <si>
    <t>United Gulf Investment Corp.</t>
  </si>
  <si>
    <t>PO Box 10177</t>
  </si>
  <si>
    <t>10177</t>
  </si>
  <si>
    <t>Manama</t>
  </si>
  <si>
    <t>+973 1758 1654</t>
  </si>
  <si>
    <t>Adel Ali</t>
  </si>
  <si>
    <t>Alsayed</t>
  </si>
  <si>
    <t>hfaraj@ugiccorp.com</t>
  </si>
  <si>
    <t>+973 3630 1500</t>
  </si>
  <si>
    <t>+973 1758 1644</t>
  </si>
  <si>
    <t>Hanan</t>
  </si>
  <si>
    <t>Faraj</t>
  </si>
  <si>
    <t>United Manganese of Kalahari (UMK)</t>
  </si>
  <si>
    <t>is a wholly owned subsidiary of Russia's Renova Group; produces mid-grade Mn ore (36%Mn on average); open-pit mine near Hotazel, Northern Cape, South Africa</t>
  </si>
  <si>
    <t>John Taolo Gaetsewe District Municipality in the Northern Cape Province of South Africa</t>
  </si>
  <si>
    <t>United Raw Materials</t>
  </si>
  <si>
    <t>www.urm-company.com</t>
  </si>
  <si>
    <t>7-495-780-4-65</t>
  </si>
  <si>
    <t>United States Steel Corporation</t>
  </si>
  <si>
    <t>600 Grant Street, Room 1500</t>
  </si>
  <si>
    <t>PA 15219-2800</t>
  </si>
  <si>
    <t>David L.</t>
  </si>
  <si>
    <t>Smiga</t>
  </si>
  <si>
    <t>Assistant General Counsel - Environmental</t>
  </si>
  <si>
    <t>dismiga@uss.com</t>
  </si>
  <si>
    <t>+1 412 433 2851</t>
  </si>
  <si>
    <t>+1 412 327 0733</t>
  </si>
  <si>
    <t>+1 412 433 2964</t>
  </si>
  <si>
    <t>University of Medicine</t>
  </si>
  <si>
    <t>Aschner</t>
  </si>
  <si>
    <t>Michael.Aschner@einstein.yu.edu</t>
  </si>
  <si>
    <t>Urucum</t>
  </si>
  <si>
    <t>19°12'02.8"S 57°35'51.7"W</t>
  </si>
  <si>
    <t>US Geological Survey (USGS)</t>
  </si>
  <si>
    <t>http://minerals.usgs.gov/minerals</t>
  </si>
  <si>
    <t>999 National Center</t>
  </si>
  <si>
    <t>VA 20192</t>
  </si>
  <si>
    <t>Reston</t>
  </si>
  <si>
    <t>Corathers</t>
  </si>
  <si>
    <t>Manganese Commodity Specialist</t>
  </si>
  <si>
    <t>lcorathers@usgs.gov</t>
  </si>
  <si>
    <t>+703 648 4973</t>
  </si>
  <si>
    <t>+703 648 7757</t>
  </si>
  <si>
    <t>Michele</t>
  </si>
  <si>
    <t>Holland</t>
  </si>
  <si>
    <t>mkholland@usgs.gov</t>
  </si>
  <si>
    <t>Ji Won</t>
  </si>
  <si>
    <t>Physical Scientist</t>
  </si>
  <si>
    <t>jmoon@usgs.gov</t>
  </si>
  <si>
    <t>US Steel</t>
  </si>
  <si>
    <t>Schehr</t>
  </si>
  <si>
    <t>hschehr@uss.com</t>
  </si>
  <si>
    <t>Vnesheconombank</t>
  </si>
  <si>
    <t>Usinskoe</t>
  </si>
  <si>
    <t xml:space="preserve">(operated by mining company CJSC CHEK-SU.VK) The Russian government, together with private investors, plans to invest up to $300 million in developing the Usinskoe manganese field, Russia’s largest manganese reserve. The project is expected to be implemented by a local mining company, CJSC CHEK-SU.VK, which holds a licence for developing the field valid until 2025, while the majority of funding for the project is expected to be provided by Vnesheconombank (VEB), one of Russia’s largest state-owned banks. The field, located in Kemerovo Oblast, southwestern Siberia, has reserves of 128 million tonnes of manganese ore, the company said. </t>
  </si>
  <si>
    <t>Georgy</t>
  </si>
  <si>
    <t>Ramzaytsev</t>
  </si>
  <si>
    <t>Financial Director of CHEK-SU.VK</t>
  </si>
  <si>
    <t>info@veb.ru</t>
  </si>
  <si>
    <t xml:space="preserve">(operated by mining company CJSC CHEK-SU.VK) the project involves building a plant for producing electrolytic manganese. It will be located on the field and have the capacity to produce 80,000 tpy of the metal. This could almost meet Russia’s annual manganese demand – Russian consumption varies between 80,000-90,000 tpy. The majority of this manganese is imported from China (made from South African ore), according to ministry of industry and trade data. </t>
  </si>
  <si>
    <t>Uvan Hagfors Teknologi AB (UHT)</t>
  </si>
  <si>
    <t>www.uht.se</t>
  </si>
  <si>
    <t>Kistagangen 2</t>
  </si>
  <si>
    <t>SE-16440</t>
  </si>
  <si>
    <t>Kista/Stockholm</t>
  </si>
  <si>
    <t>+46 8 622 0880</t>
  </si>
  <si>
    <t>SE556264361801</t>
  </si>
  <si>
    <t>Per</t>
  </si>
  <si>
    <t>Vesterberg</t>
  </si>
  <si>
    <t>Head of Sales</t>
  </si>
  <si>
    <t>Per.Vesterberg@uht.se</t>
  </si>
  <si>
    <t>+46 73 275 2336</t>
  </si>
  <si>
    <t>+46 8 544 95 668</t>
  </si>
  <si>
    <t>Uzbek Metallurgical Combine</t>
  </si>
  <si>
    <t>Uzbekistan</t>
  </si>
  <si>
    <t>can produce SiMn or FeSi; the plant started in August 2018 and is equipped with modern equipment and energy-saving technology. It was built with the help of South Korea’s Posco Daewoo, and employs 330 workers. The plant cost $60 M (€52.7 M) to build and will export an average of 8,000 t/y of ferroalloys worth $12 M, local media reported.</t>
  </si>
  <si>
    <t>Bekabad in the Tashkent region of Uzbekistan</t>
  </si>
  <si>
    <t>Uzmetkombinat JSC</t>
  </si>
  <si>
    <t>Dautash</t>
  </si>
  <si>
    <t>info@uzbeksteel.com</t>
  </si>
  <si>
    <t xml:space="preserve">Uzbekistan </t>
  </si>
  <si>
    <t>VA Power and Steel</t>
  </si>
  <si>
    <t>building of a new furnace to produce ferrochrome or other alloys The company has prepared a project report and applied to India's environment ministry for environment clearance.It expects to complete the expansion project within two years of receiving clearance.</t>
  </si>
  <si>
    <t xml:space="preserve">1 furnace, in the central Indian state of Chhattisgarh </t>
  </si>
  <si>
    <t>JINDAL INDUSTRIAL PARK,Raigarh,Chhattisgarh,INDIA,496001.</t>
  </si>
  <si>
    <t>vapower2011@gmail.com</t>
  </si>
  <si>
    <t>50F, BM Intercontinental Business Center</t>
  </si>
  <si>
    <t>100 Yu Tong Road</t>
  </si>
  <si>
    <t>2000070</t>
  </si>
  <si>
    <t>Vallourec Star</t>
  </si>
  <si>
    <t>Wind</t>
  </si>
  <si>
    <t>carol.wind@vallourec.com</t>
  </si>
  <si>
    <t>Vandana Global Ltd.</t>
  </si>
  <si>
    <t>Siltara, Raipur-Chhattisgarh</t>
  </si>
  <si>
    <t>Vijit Kumar</t>
  </si>
  <si>
    <t>sales@vandanasteel.com</t>
  </si>
  <si>
    <t>director@vandanaglobal.com</t>
  </si>
  <si>
    <t>+91 771 4207777</t>
  </si>
  <si>
    <t>+91 98 93260007</t>
  </si>
  <si>
    <t>+91 771 2535804</t>
  </si>
  <si>
    <t>+91 771 2535440, 4207777</t>
  </si>
  <si>
    <t>+91 99815 01014</t>
  </si>
  <si>
    <t>Upadhyay</t>
  </si>
  <si>
    <t>Dy. General Manager (Marketing)</t>
  </si>
  <si>
    <t>marketing@vandanaglobal.com</t>
  </si>
  <si>
    <t>dgmmarketing@vandanaglobal.com</t>
  </si>
  <si>
    <t>+91 771 4207777, 2535440</t>
  </si>
  <si>
    <t>+91 771 2535804, 4265491</t>
  </si>
  <si>
    <t>+91 9685044701</t>
  </si>
  <si>
    <t>Vascodox (Pty) Ltd.</t>
  </si>
  <si>
    <t>2nd Floor, Rosebank Design District</t>
  </si>
  <si>
    <t>Corner Tyrwhitt &amp; Keyes Av., Rosebank</t>
  </si>
  <si>
    <t>Freed</t>
  </si>
  <si>
    <t>Associate</t>
  </si>
  <si>
    <t>mark.freed@bryanston.ch</t>
  </si>
  <si>
    <t>+27 83 564 5455</t>
  </si>
  <si>
    <t>Vatra Dornei</t>
  </si>
  <si>
    <t>in northeastern Romania. “The acquisition will guarantee Mn ore for the next 20 years at least”, said OFZ Executive Director Branislav Klocok when announcing the deal. Surface deposits of Mn ore in the mine are estimated at 0.5 million tonnes. Another one million mt of ore with 24%Mn is in underground deposits. The current annual production is 25,000 tonnes, of which 60% will be allocated to OZF. The remaining 10,000 tonnes will be sold.</t>
  </si>
  <si>
    <t>Vatra Dornei Romania</t>
  </si>
  <si>
    <t>VBC Ferro Alloys</t>
  </si>
  <si>
    <t>The company has plant located in the District of Sangareddy</t>
  </si>
  <si>
    <t>Rudraram, Patancheru, Sangareddy District</t>
  </si>
  <si>
    <t>M S</t>
  </si>
  <si>
    <t>Lakshman Rao</t>
  </si>
  <si>
    <t>vbcfalhyd@gmail.com</t>
  </si>
  <si>
    <t>COMEX</t>
  </si>
  <si>
    <t>Brazil Agency for COMEX-Group of Norway | Sensor-based Mineral &amp; Ore Sorting Solutions</t>
  </si>
  <si>
    <t>http://www.comex-group.com</t>
  </si>
  <si>
    <t xml:space="preserve">Johan </t>
  </si>
  <si>
    <t>Van der Stricht</t>
  </si>
  <si>
    <t>johan.stricht@outlook.com</t>
  </si>
  <si>
    <t>55 31 9 9777 4757</t>
  </si>
  <si>
    <t xml:space="preserve">VE-CA Ferro-Alloys </t>
  </si>
  <si>
    <t>owned by Turkish industrial group Vergili</t>
  </si>
  <si>
    <t>Viet Mineral Exploitation and Processing Joint Stock Company (VMPCO) Viet Bac Manganese</t>
  </si>
  <si>
    <t>plant in Cao Bang</t>
  </si>
  <si>
    <t>Sky Tower A, 11th Floor</t>
  </si>
  <si>
    <t>88 Lang Ha Street, Dong Da District</t>
  </si>
  <si>
    <t>Hanoi</t>
  </si>
  <si>
    <t>Woodhouse</t>
  </si>
  <si>
    <t>Director - CEO</t>
  </si>
  <si>
    <t>dfwoodho@gmail.com</t>
  </si>
  <si>
    <t>Haiduong New Resources Metallurgy Shareholdings Company</t>
  </si>
  <si>
    <t>Vietnam New Resources Metallurgy Shareholdings Company</t>
  </si>
  <si>
    <t>Phu Thu Town</t>
  </si>
  <si>
    <t>Kinh Mon County</t>
  </si>
  <si>
    <t>Hai Duong Province</t>
  </si>
  <si>
    <t>Yimin</t>
  </si>
  <si>
    <t>guoyimin@vn-nrm.com</t>
  </si>
  <si>
    <t>(0084) 320-3523688</t>
  </si>
  <si>
    <t>Ke</t>
  </si>
  <si>
    <t>yuanke@vn-nrm.com</t>
  </si>
  <si>
    <t>+84 220 3523688</t>
  </si>
  <si>
    <t>+84 163 6638911</t>
  </si>
  <si>
    <t>Caifeng</t>
  </si>
  <si>
    <t>lcf@vn-nrm.com</t>
  </si>
  <si>
    <t>(0086)7715387016</t>
  </si>
  <si>
    <t>Shaoshun</t>
  </si>
  <si>
    <t>HSE</t>
  </si>
  <si>
    <t>moshaoshun@vn-nrm.com</t>
  </si>
  <si>
    <t>(0084)904094101</t>
  </si>
  <si>
    <t>Main contact for IMnI (2017)</t>
  </si>
  <si>
    <t>chenyang@vn-nrm.com</t>
  </si>
  <si>
    <t>Hu Zhuo</t>
  </si>
  <si>
    <t>Deputy Manager - Business Department</t>
  </si>
  <si>
    <t>hzy@nrm.com</t>
  </si>
  <si>
    <t>+84 969158518</t>
  </si>
  <si>
    <t>Wang Guo</t>
  </si>
  <si>
    <t>wgd@vn-nrm.com</t>
  </si>
  <si>
    <t>+86 3203 523688</t>
  </si>
  <si>
    <t>+84 3203 523888</t>
  </si>
  <si>
    <t>Heavy rains in September 2016 disrupted output at Visakhapatnam complex.</t>
  </si>
  <si>
    <t>Visakhapatnam, eastern Andhra Pradesh state.</t>
  </si>
  <si>
    <t xml:space="preserve">Viti Mining / China Yunnan Metallurgical Company (CYMCO) </t>
  </si>
  <si>
    <t>Fiji</t>
  </si>
  <si>
    <t>Vorovorobitu mine (Nasaucoko, Navosa) located in Western Viti Levu: new project producing up to 55% Mn ore with planned capacity of 60,000 tpy. The material was to be supplied to TEMCO (BHP), trial shipment was made in September 2013. Later Mn content in mined material was considered to be insufficient, exploitation stopped.</t>
  </si>
  <si>
    <t>WCA Environment Ltd</t>
  </si>
  <si>
    <t xml:space="preserve"> www.wca-environment.com</t>
  </si>
  <si>
    <t>Brunel House - Volunteer Way</t>
  </si>
  <si>
    <t>SN7 7YR</t>
  </si>
  <si>
    <t>Faringdon, Oxfordshire</t>
  </si>
  <si>
    <t>+44 01367 246023</t>
  </si>
  <si>
    <t>Becky</t>
  </si>
  <si>
    <t>Marks</t>
  </si>
  <si>
    <t>becky.marks@wca-environment.com</t>
  </si>
  <si>
    <t>Welburn Capital LLP</t>
  </si>
  <si>
    <t>Crown House, 27 Old Gloucester Street</t>
  </si>
  <si>
    <t>WC1N</t>
  </si>
  <si>
    <t>christopher.denny@welburncapital.com</t>
  </si>
  <si>
    <t>+44 (0)7798872683</t>
  </si>
  <si>
    <t>Wenshan Dounan Mn</t>
  </si>
  <si>
    <t>info@yndnmy.com</t>
  </si>
  <si>
    <t>Wenshan Wanda</t>
  </si>
  <si>
    <t>Wenshan Zhongtai Manganese</t>
  </si>
  <si>
    <t>Matang Industrial Zone, Wenshan City, Yunnan</t>
  </si>
  <si>
    <t>576008332@qq.com</t>
  </si>
  <si>
    <t>Wessels</t>
  </si>
  <si>
    <t>Expansion plan: mine capacity to be increased to 1.5 mtpy, involving installation of an underground crushing complex</t>
  </si>
  <si>
    <t>South32 owns a 44.4% interest in the Wessels underground mine (located near the town of Kuruman). 50 years resources at least. Produces 47%Mn ore (45% of the mine's production) and 44%Mn ore (55% of the mine's production). Production at Wessels was suspended from November 2015 to January 2016. Following the completion of a strategic review of its South African manganese mines in January 2016, South32 announced a a 36% cut in saleable production at the Wessels mine to 740,000 tpy.</t>
  </si>
  <si>
    <t>Wilcherry Hill</t>
  </si>
  <si>
    <t>www.ironcladmining.com</t>
  </si>
  <si>
    <t>Level 2, 679 Murray Street</t>
  </si>
  <si>
    <t>Ken</t>
  </si>
  <si>
    <t>ken.houghton@ironcladmining.com</t>
  </si>
  <si>
    <t>+61 (08)9485 1040</t>
  </si>
  <si>
    <t>+61 418 913 183</t>
  </si>
  <si>
    <t>+61 (08)9485 1050</t>
  </si>
  <si>
    <t>Wildcat Silver</t>
  </si>
  <si>
    <t>Hermosa Project: Wildcat is a Canadian mineral exploration company focused on the development of its 80% owned Hermosa silver-manganese project located in Santa Cruz County, Arizona. When in production, Hermosa is expected to be one of the largest primary silver producers as well as the only electrolytic manganese metal producer in the USA at industry low cash costs. The December 2013 pre-feasibility study estimates annual production of 5.7 million ounces of silver and 110 million pounds of electrolytic manganese metal (EMM) at average cash costs of $4.41 per silver ounce and $0.74 per EMM pound over an 18 year mine life.</t>
  </si>
  <si>
    <t>info@arizonamining.com</t>
  </si>
  <si>
    <t>Hermosa Project: on hold due to low EMM market price, and strong ecological opposition on site, when in production, Hermosa is expected to be the only electrolytic manganese metal producer in the USA at industry low cash costs. The December 2013 pre-feasibility study estimates annual production of 110 million pounds of electrolytic manganese metal (EMM) at average cash costs of $4.41 per silver ounce and $0.74 per EMM pound over an 18 year mine life.</t>
  </si>
  <si>
    <t>Wogen Pacific Ltd.</t>
  </si>
  <si>
    <t>Rm 2808, China Resources Building</t>
  </si>
  <si>
    <t>26 Harbour Road</t>
  </si>
  <si>
    <t>ross.sabberton@wogen.com</t>
  </si>
  <si>
    <t>+852 2827 1727</t>
  </si>
  <si>
    <t>World Metals and Alloys (FZC)</t>
  </si>
  <si>
    <t>P.O. Box No. 120369</t>
  </si>
  <si>
    <t>Q4/300, Saif Zone</t>
  </si>
  <si>
    <t>120359</t>
  </si>
  <si>
    <t>Sharjah</t>
  </si>
  <si>
    <t>kumar@wmalloys.com</t>
  </si>
  <si>
    <t>+971 6 5529128</t>
  </si>
  <si>
    <t>+97156314162</t>
  </si>
  <si>
    <t>+971 6 5529137</t>
  </si>
  <si>
    <t>Sonal</t>
  </si>
  <si>
    <t>metals@wmalloys.com</t>
  </si>
  <si>
    <t>+971 6 5529398</t>
  </si>
  <si>
    <t>Cabling</t>
  </si>
  <si>
    <t>sales@wmalloys.com</t>
  </si>
  <si>
    <t>+971 6 5529128, 5529137</t>
  </si>
  <si>
    <t>World Steel Association</t>
  </si>
  <si>
    <t>www.worldsteel.org</t>
  </si>
  <si>
    <t>413 Beijing Lufthansa Center</t>
  </si>
  <si>
    <t>100125</t>
  </si>
  <si>
    <t>Nae Hee</t>
  </si>
  <si>
    <t>Director, Economic Affairs &amp; Chief Economist</t>
  </si>
  <si>
    <t>han@worldsteel.org</t>
  </si>
  <si>
    <t>+86 1064646733</t>
  </si>
  <si>
    <t>+86 13911372271</t>
  </si>
  <si>
    <t>+86 1064646744</t>
  </si>
  <si>
    <t>Shaoliang (Frank)</t>
  </si>
  <si>
    <t>Chief Representative, Beijing Office - Advisor on Economics, Raw Materials and Market Development</t>
  </si>
  <si>
    <t>zhong@worldsteel.org</t>
  </si>
  <si>
    <t>+32 2 702 89 00</t>
  </si>
  <si>
    <t>Basson</t>
  </si>
  <si>
    <t>basson@worldsteel.org</t>
  </si>
  <si>
    <t>+32 473 25 60 66</t>
  </si>
  <si>
    <t>+32 2 702 88 99</t>
  </si>
  <si>
    <t>Baris Bekir</t>
  </si>
  <si>
    <t>Ciftci</t>
  </si>
  <si>
    <t>Manager, Steel Business Analysis</t>
  </si>
  <si>
    <t>Ciftici@worldsteel.org</t>
  </si>
  <si>
    <t>+32 2 701 96 62</t>
  </si>
  <si>
    <t>+32 2 702 89 99</t>
  </si>
  <si>
    <t>+32 471 542 982</t>
  </si>
  <si>
    <t>Eldar</t>
  </si>
  <si>
    <t>Askerov</t>
  </si>
  <si>
    <t>Manager, Steel Demand Forecasting</t>
  </si>
  <si>
    <t>askerov@worldsteel.org</t>
  </si>
  <si>
    <t>+32 2 702 88 94</t>
  </si>
  <si>
    <t>World Steel Dynamics</t>
  </si>
  <si>
    <t>456 Sylvan Avenue</t>
  </si>
  <si>
    <t>NJ 07632</t>
  </si>
  <si>
    <t>Englewood Cliffs</t>
  </si>
  <si>
    <t>McCormick</t>
  </si>
  <si>
    <t>pmccormick@worldsteeldynamics.com</t>
  </si>
  <si>
    <t>(201) 503 0920</t>
  </si>
  <si>
    <t>(314) 378 4858</t>
  </si>
  <si>
    <t>Wuhai Huifeng</t>
  </si>
  <si>
    <t>Wujiang Shiye Group</t>
  </si>
  <si>
    <t>May 2015: has halted its plant in Guizhou, which came on stream last December with an output of 60t/day.</t>
  </si>
  <si>
    <t>Songyao County, Guizhou</t>
  </si>
  <si>
    <t>Wulanchayu Xufeng Ferroalloy</t>
  </si>
  <si>
    <t>Wulateqianqi Sancai Ferroalloy No. 8</t>
  </si>
  <si>
    <t>Wusitai Rongshen</t>
  </si>
  <si>
    <t>Wuzhou Changhang Chemical</t>
  </si>
  <si>
    <t>Wuzhou City, Guangxi</t>
  </si>
  <si>
    <t>Xiangfa</t>
  </si>
  <si>
    <t>Baiyin City, Gansu</t>
  </si>
  <si>
    <t>Xianglan Do Brazil Mineracao</t>
  </si>
  <si>
    <t>the company is looking for a reliable Mn ore supplier; carbonated ore is the main ore source to produce MnSO4 &amp; EMD in China</t>
  </si>
  <si>
    <t>http://www.chinaemd.com/index.aspx</t>
  </si>
  <si>
    <t>Dishui Bu, Yuetang District, Xiangtan City, Hunan</t>
  </si>
  <si>
    <t>Xiangxi Hongrui Technology</t>
  </si>
  <si>
    <t>in commissionning phase as of March 2018; carbonated ore is the main ore source to produce MnSO4 &amp; EMD in China</t>
  </si>
  <si>
    <t>Huaqiaocun Industrial Park, Huayuan Town, Hunan</t>
  </si>
  <si>
    <t>Xiangxi Minmetals Co., Ltd.</t>
  </si>
  <si>
    <t>processes and manufactures metal products. The Company produces electrolytic manganese metal flakes, manganese metal powders, manganese metal lumps, and other products.</t>
  </si>
  <si>
    <t>www.xx-minmetals.com</t>
  </si>
  <si>
    <t>416000</t>
  </si>
  <si>
    <t>Hunan</t>
  </si>
  <si>
    <t>+86 743 8722814</t>
  </si>
  <si>
    <t>yeungbo@xxminmetals.Com</t>
  </si>
  <si>
    <t>+86 13974340158</t>
  </si>
  <si>
    <t>+86 743 8223336</t>
  </si>
  <si>
    <t>Xiangxi Rongfa manganese</t>
  </si>
  <si>
    <t>South Renmin Road, Jishou City, Xiangxi, Hunan</t>
  </si>
  <si>
    <t>Hui</t>
  </si>
  <si>
    <t>xxrfmy@aliyun.com</t>
  </si>
  <si>
    <t>Xing'an Songping</t>
  </si>
  <si>
    <t>Xin'an County, Guilin City, Guangxi</t>
  </si>
  <si>
    <t>Xingyi Haowei</t>
  </si>
  <si>
    <t>Xingyi City, Guizhou</t>
  </si>
  <si>
    <t xml:space="preserve">Xingyi Jiatai </t>
  </si>
  <si>
    <t>Xinjiang Aisimier</t>
  </si>
  <si>
    <t>Kuitun City, Yilizhou, Xinjiang</t>
  </si>
  <si>
    <t>Expansion project: Kebang Manganese is Xinjiang's only large manganese metal producer. It started producing in 2014 and has since brought 50,000 t/yr of capacity on stream, with a further 100,000 t/yr to be launched by the end of 2017 (Argus; 07-2017)</t>
  </si>
  <si>
    <t>Aketao County, Kezhou, Xinjiang</t>
  </si>
  <si>
    <t>Xinjiang Ruoqiang Jinyue</t>
  </si>
  <si>
    <t>Ruoqiang County, Bayinguoleng, Xinjiang</t>
  </si>
  <si>
    <t>Xinjiang Tuokexun Huixing Weiye</t>
  </si>
  <si>
    <t>Tuokexun County, Tulufan City, Xinjiang</t>
  </si>
  <si>
    <t>Xin-manganese</t>
  </si>
  <si>
    <t>Taocheng Town, Daxin County, Chongzuo City, Guangxi</t>
  </si>
  <si>
    <t>xmgy306@163.com</t>
  </si>
  <si>
    <t>Daxin County, Chongzuo City, Guangxi</t>
  </si>
  <si>
    <t xml:space="preserve">Xinwuan Steel Group </t>
  </si>
  <si>
    <t>China - Hebei</t>
  </si>
  <si>
    <t>Wenan</t>
  </si>
  <si>
    <t>tifapa@gmail.com</t>
  </si>
  <si>
    <t>Xinxibu</t>
  </si>
  <si>
    <t>Zhangye City, Gansu</t>
  </si>
  <si>
    <t>Xinyang Ferroalloy</t>
  </si>
  <si>
    <t>China - Henan</t>
  </si>
  <si>
    <t>2x180m3 BFs</t>
  </si>
  <si>
    <t>Xinyang City, Henan</t>
  </si>
  <si>
    <t>Xinzhou Ferroalloy Company</t>
  </si>
  <si>
    <t>644931320@qq.com</t>
  </si>
  <si>
    <t>scem@invest.com.cn</t>
  </si>
  <si>
    <t>Xinzhou Yanxing</t>
  </si>
  <si>
    <t>Xiushan Sanrun</t>
  </si>
  <si>
    <t>Zhongyou</t>
  </si>
  <si>
    <t>86 23 76617508</t>
  </si>
  <si>
    <t>Xiushan Xinfeng</t>
  </si>
  <si>
    <t>Shuqiang</t>
  </si>
  <si>
    <t>961576376@qq.com</t>
  </si>
  <si>
    <t>Yaxing Ferroalloy</t>
  </si>
  <si>
    <t>Liaoyang City, Liaoning</t>
  </si>
  <si>
    <t>Yildirim Holding</t>
  </si>
  <si>
    <t>Ata Mah, Sanayi Cad. No. 6</t>
  </si>
  <si>
    <t>Gemlik Gubre Tes. Gemlik</t>
  </si>
  <si>
    <t>Bursa</t>
  </si>
  <si>
    <t>Yuksel</t>
  </si>
  <si>
    <t>Yildirim</t>
  </si>
  <si>
    <t>ryy@yildirimgroup.com</t>
  </si>
  <si>
    <t>+90 212 290 30 80</t>
  </si>
  <si>
    <t>+90 532 291 91 71</t>
  </si>
  <si>
    <t>+90 212 290 30 81</t>
  </si>
  <si>
    <t>Gorkem</t>
  </si>
  <si>
    <t>Kavcak</t>
  </si>
  <si>
    <t>gorkem.kavcak@yildirimgroup.com</t>
  </si>
  <si>
    <t>+90 507 928 93 71</t>
  </si>
  <si>
    <t>Martijn</t>
  </si>
  <si>
    <t>Leenhouts</t>
  </si>
  <si>
    <t>Vice President Oil &amp; Gas</t>
  </si>
  <si>
    <t>martijn.leenhouts@yildirimgroup.com</t>
  </si>
  <si>
    <t>+90 5334647430</t>
  </si>
  <si>
    <t>Yiyang Jinneng</t>
  </si>
  <si>
    <t>info@kinglongroup.com</t>
  </si>
  <si>
    <t>Yizhou Shenya Manganese</t>
  </si>
  <si>
    <t>Yongzhou Jingxing</t>
  </si>
  <si>
    <t>Changyang Hongxin</t>
  </si>
  <si>
    <t>Yongzhou Xingcheng</t>
  </si>
  <si>
    <t>Zhushan Industiral Zone, Zhushan Town, Yongzhou City, Hunan</t>
  </si>
  <si>
    <t>cyhx@hongxinjituan.com</t>
  </si>
  <si>
    <t>Yuanjiang Kangda</t>
  </si>
  <si>
    <t>Yuanjiang County, Yuxi City, Yunnan</t>
  </si>
  <si>
    <t>Yueyang Sanxiang Chemical</t>
  </si>
  <si>
    <t>zhy@sanxiangchem.com</t>
  </si>
  <si>
    <t>Yunbang Biosciences</t>
  </si>
  <si>
    <t>China - Beijing</t>
  </si>
  <si>
    <t>Yunfeng</t>
  </si>
  <si>
    <t>in Inner Mongolia, use Hoperay as ore purchase platform</t>
  </si>
  <si>
    <t>Yuxing Tansu</t>
  </si>
  <si>
    <t>Zamanco Minerals</t>
  </si>
  <si>
    <t>info@zamancominerals.com</t>
  </si>
  <si>
    <t>Company indicates plans to transport ~220,000 t of beneficiated ore (~50% Mn) via truck to the Company's proposed smelter location at Pensulo, near Serenje.  Bankable Feasibility Study (BFS) began in 2012 Q4, with the results of the study expected at some point in 2014.  The BFS is planned to consider production of Mn metal, MC FeMn and/or SiMn.  Mining licences are in place and the company is seeking financial backing at this point.  Also considering the project being purely focused on Mn ore and Mn metal. Serenje project. Construction of MC FeMn plant (56,250 tpy of FeMn; 9,600 tpy of SiMn)</t>
  </si>
  <si>
    <t>Zaporozhye</t>
  </si>
  <si>
    <t>The plant has the designed capacity to produce 500,000mtpy of SiMn, but due to low demand, only of 2 shops produces SiMn (with a designed capacity of 216,000mtpy), while the other shop has been converted to FeSi</t>
  </si>
  <si>
    <t>47°52'03.0"N 35°08'22.9"E</t>
  </si>
  <si>
    <t xml:space="preserve">Zaporozhye produces silicothermic manganese metal. Because the Mn content is &gt;95%, it is marketed as “manganese metal” but it is not electrolytically produced. </t>
  </si>
  <si>
    <t>stopped production in 2014</t>
  </si>
  <si>
    <t>IUD (Industrial Union of Donbass Corporation)</t>
  </si>
  <si>
    <t>Zaporozhye Metallurgical Works</t>
  </si>
  <si>
    <t>IUD plans construction of an integrated metallurgical works to produce SiMn &amp; HC FeMn in the Zaporozhye region. The alloys will be shipped to steel mills owned by IUD. Project on hold due to the situation in Ukraine</t>
  </si>
  <si>
    <t>Oleg</t>
  </si>
  <si>
    <t>Mkrtchan</t>
  </si>
  <si>
    <t>Founder</t>
  </si>
  <si>
    <t>high-grade oxidised ore Mn ore is 50-52%Mn</t>
  </si>
  <si>
    <t>Zelony Resources</t>
  </si>
  <si>
    <t>Ofer</t>
  </si>
  <si>
    <t>Amir</t>
  </si>
  <si>
    <t>oferafael@gmail.com</t>
  </si>
  <si>
    <t>Tel Aviv</t>
  </si>
  <si>
    <t>Zhejiang Fuchun Corp.</t>
  </si>
  <si>
    <t>No. 222 Zhaohui Road</t>
  </si>
  <si>
    <t>Hangzhou City, Zhejiang Province</t>
  </si>
  <si>
    <t>310014</t>
  </si>
  <si>
    <t>Weixiong</t>
  </si>
  <si>
    <t>Vice General Manger</t>
  </si>
  <si>
    <t>wangweixiong@hzsteel.com</t>
  </si>
  <si>
    <t>+86 571 85196672</t>
  </si>
  <si>
    <t>+86 13605809669</t>
  </si>
  <si>
    <t>+86 571 86754060</t>
  </si>
  <si>
    <t>zhenhuajin119@hotmail.com</t>
  </si>
  <si>
    <t>0086-(0)571-88915040</t>
  </si>
  <si>
    <t>Ministry of Mineral Alloy</t>
  </si>
  <si>
    <t>chenhao@hgwm.com</t>
  </si>
  <si>
    <t>+86 571 85392849</t>
  </si>
  <si>
    <t>+86 571 88001660</t>
  </si>
  <si>
    <t>+86 15888827677</t>
  </si>
  <si>
    <t>Zhongfa Manganese</t>
  </si>
  <si>
    <t>Huanyuan County, Xiangxi, Hunan</t>
  </si>
  <si>
    <t>Quan</t>
  </si>
  <si>
    <t>Zhihong</t>
  </si>
  <si>
    <t>Zhuyuan Town, Qingchuan County, Guangyuan City, Sichuan</t>
  </si>
  <si>
    <t>576119842@qq.com</t>
  </si>
  <si>
    <t>Forrester Metals</t>
  </si>
  <si>
    <t>Zinc One Resources - Azulcocha</t>
  </si>
  <si>
    <t>(formerly Vena Resources) Azulcocha zinc and manganese mine</t>
  </si>
  <si>
    <t>https://zincone.com/</t>
  </si>
  <si>
    <t>Walchuck</t>
  </si>
  <si>
    <t>info@zincone.com</t>
  </si>
  <si>
    <t>www.zircon-association.org</t>
  </si>
  <si>
    <t>Keven</t>
  </si>
  <si>
    <t>Harlow</t>
  </si>
  <si>
    <t>kharlow@zircon-association.org</t>
  </si>
  <si>
    <t>Ziyang Xianggui</t>
  </si>
  <si>
    <t>Maliu Town, Ziyang County
Ankang, 725308
China</t>
  </si>
  <si>
    <t>Ziyuan Lanxing</t>
  </si>
  <si>
    <t>Ziyuan County, Guilin City, Guangxi</t>
  </si>
  <si>
    <t>Ziyuan Tianbao</t>
  </si>
  <si>
    <t>Zunyi Huixing</t>
  </si>
  <si>
    <t>Guizhou province, captive power plant (coal)</t>
  </si>
  <si>
    <t>Zunyi Tianci Manganese Industry</t>
  </si>
  <si>
    <t>http://www.aftonchemical.com/Pages/Home.aspx</t>
  </si>
  <si>
    <t xml:space="preserve"> +1 804 788-5800</t>
  </si>
  <si>
    <t>www.arcelormittal.com</t>
  </si>
  <si>
    <t>user</t>
  </si>
  <si>
    <t>admin</t>
  </si>
  <si>
    <t>Raw Material 1</t>
  </si>
  <si>
    <t>Raw Material 2</t>
  </si>
  <si>
    <t>Raw Material 3</t>
  </si>
  <si>
    <t>Raw Material 4</t>
  </si>
  <si>
    <t>Iron Ore</t>
  </si>
  <si>
    <t>Solid fuels</t>
  </si>
  <si>
    <t>Ferro Alloys</t>
  </si>
  <si>
    <t>Base Metals</t>
  </si>
  <si>
    <t>Number of employees (total per company)</t>
  </si>
  <si>
    <t>+352 4792-1</t>
  </si>
  <si>
    <t>Tarun</t>
  </si>
  <si>
    <t>+35247924291</t>
  </si>
  <si>
    <t xml:space="preserve"> +1 604 687 1717</t>
  </si>
  <si>
    <t>Pertama Ferroalloys Sdn. Bhd.</t>
  </si>
  <si>
    <t>Lot 79, Block 1 Kemena Land District, Samalaju Industrial Park</t>
  </si>
  <si>
    <t>Young</t>
  </si>
  <si>
    <t>young.kim@pertama-fa.com</t>
  </si>
  <si>
    <t>+60 86 330462</t>
  </si>
  <si>
    <t>York Farm</t>
  </si>
  <si>
    <t>Hotazel, Northern Cape Province</t>
  </si>
  <si>
    <t>SiMn 651/ 70; Mn 65 - 70% min; Si 15-16% min; C 2.0% max; P 0.2% max; S 0.03% max; Size 10-50mm, 90% min</t>
  </si>
  <si>
    <t>Mn 75 - 80% min; C 0.5 - 2.0% max; Si 0.5 - 2.0% max; P 0.02% max; S 0.02% max; Size 10 - 50mm, 90% min</t>
  </si>
  <si>
    <t>sinter Mn 40 - 50% min</t>
  </si>
  <si>
    <t>Mn ore 37% from South Africa </t>
  </si>
  <si>
    <t>Mn ore fines 44.5% from Australia </t>
  </si>
  <si>
    <t>Metallurgical Coke </t>
  </si>
  <si>
    <t> Semi Coke</t>
  </si>
  <si>
    <t>Central Hidroeléctrica Atexcaco</t>
  </si>
  <si>
    <t>Autlán</t>
  </si>
  <si>
    <t>www.autlan.com.mx</t>
  </si>
  <si>
    <t>Hydro-electricity</t>
  </si>
  <si>
    <t>+52(81) 8152 1500</t>
  </si>
  <si>
    <t xml:space="preserve"> Veracruz C.P. 92018</t>
  </si>
  <si>
    <t>Km 457 Carretera Valles, Tampico-Tamós</t>
  </si>
  <si>
    <t>Municipio de Pánuco</t>
  </si>
  <si>
    <t>Domicilio Conocido</t>
  </si>
  <si>
    <t>C.P. 73880</t>
  </si>
  <si>
    <t>Km 9 Carretera Gómez Palacio a Fco I Madero</t>
  </si>
  <si>
    <t>C.P. 35000</t>
  </si>
  <si>
    <t xml:space="preserve">Gómez Palacio, Durango </t>
  </si>
  <si>
    <t>Typical Chemical Analysis  Manganese: 72/74; Silicon: 1.20 Max; Carbon: 7.50 Max; Phosphorus: 0.35 Max; Sulfur: 0.05 Max</t>
  </si>
  <si>
    <t>MC FeMn: Typical Chemical Analysis  Manganese: 78.0 Min; Silicon: 1.00 Max; Carbon: 1.50 Max; Phosphorus: 0.30 Max; Sulfur: 0.02 Max; LC FeMn: Typical Chemical Analysis  Manganese: 78.0 Min; Silicon: 2.00 Max; Carbon: 0.50 Max; Phosphorus: 0.30 Max; Sulfur: 0.02 Max</t>
  </si>
  <si>
    <t>Typical Chemical Analysis  Manganese: 62/65; Silicon: 16-18.5%; Carbon: 2.00 Max; Phosphorus: 0.20 Max; Sulfur: 0.04 Max</t>
  </si>
  <si>
    <t>Metallurgical Coke</t>
  </si>
  <si>
    <t>Quartz</t>
  </si>
  <si>
    <t>Mrs</t>
  </si>
  <si>
    <t>WA 60005</t>
  </si>
  <si>
    <t>61893210001</t>
  </si>
  <si>
    <t>McGahan</t>
  </si>
  <si>
    <t>Samantha@bryah.com.au</t>
  </si>
  <si>
    <t>+618 9321 0001</t>
  </si>
  <si>
    <t>Carus Chemical Co - Sales office</t>
  </si>
  <si>
    <t>315 5th Street</t>
  </si>
  <si>
    <t>IL 61354</t>
  </si>
  <si>
    <t>815-223-1500</t>
  </si>
  <si>
    <t>Centre de Recherches Metallurgiques (CRM)</t>
  </si>
  <si>
    <t>rue Ravenstein 4</t>
  </si>
  <si>
    <t>info@crmgroup.be</t>
  </si>
  <si>
    <t>+32 4 254 62 11</t>
  </si>
  <si>
    <t>www.crmgroup.be</t>
  </si>
  <si>
    <t>http://minlist.minmetals.com.cn/</t>
  </si>
  <si>
    <t>Minmetals (Hunan) Ferroalloys Co. Ltd.</t>
  </si>
  <si>
    <t>Australian Mn Ore</t>
  </si>
  <si>
    <t>Gabonese Mn Ore</t>
  </si>
  <si>
    <t>Brazilian Mn Ore</t>
  </si>
  <si>
    <t>South African Mn Ore</t>
  </si>
  <si>
    <t>Mn≥65%, Si≥17%, C≤1.8%, P≤0.15%, S≤0.04%, Size: 10-50MM</t>
  </si>
  <si>
    <t>Mn≥65%, Si≤4.5%, C≤7%, P≤0.25%, S≤0.03%, Size: 10-50MM; Mn≥75%, Si≤2.5%, C≤8%, P≤0.20%, S≤0.03%, Size: 10-50MM</t>
  </si>
  <si>
    <t>MC FeMn: Mn≥75%, Si≤2.5%, C≤2%, P≤0.20%, S≤0.03%, Size: 10-50MM; LC FeMn: Mn≥84%, Si≤2%, C≤0.7%, P≤0.20%, S≤0.02%, Size: 10-50MM</t>
  </si>
  <si>
    <t>Citi Research</t>
  </si>
  <si>
    <t>CITIC Dameng - Sales office</t>
  </si>
  <si>
    <t>http://www.citicdameng.com/main/index.asp</t>
  </si>
  <si>
    <t>sulfuric acid</t>
  </si>
  <si>
    <t>selenium dioxide</t>
  </si>
  <si>
    <t>coal</t>
  </si>
  <si>
    <t>manganese carbonate</t>
  </si>
  <si>
    <t>http://www.consmin.com/</t>
  </si>
  <si>
    <t>suspended operations at its Woodie Woodie manganese mine in Australia from February 2, 2016, blaming low manganese ore prices, until October 2017 (the mine was on care and maintenance)</t>
  </si>
  <si>
    <t>Level 2, 7 Ventnor Avenue</t>
  </si>
  <si>
    <t>WA 6005 </t>
  </si>
  <si>
    <t>+61 8 9460 7000</t>
  </si>
  <si>
    <t>P.O. Box 2</t>
  </si>
  <si>
    <t>Nsuta-Wassaw</t>
  </si>
  <si>
    <t>Nsuta Mine</t>
  </si>
  <si>
    <t>+233 (0)31 2320225</t>
  </si>
  <si>
    <t>Jurgen</t>
  </si>
  <si>
    <t>Eijgendaal</t>
  </si>
  <si>
    <t>gmc@ghamang.net</t>
  </si>
  <si>
    <t>Yue (Edward)</t>
  </si>
  <si>
    <t>Koh</t>
  </si>
  <si>
    <t>khatarine.koh@south32.net</t>
  </si>
  <si>
    <t>http://www.eramet.com/</t>
  </si>
  <si>
    <t>3 modern 30MW (megawatt) smelting furnaces. The plant’s furnaces can also be converted to produce high carbon ferro-manganese at an annual rate of 240,000t.</t>
  </si>
  <si>
    <t>production started in February 2015</t>
  </si>
  <si>
    <t>30 megawatt furnace</t>
  </si>
  <si>
    <t>16 megawatt furnace</t>
  </si>
  <si>
    <t>22 megawatt furnace</t>
  </si>
  <si>
    <t>Eramet SA</t>
  </si>
  <si>
    <t>PO Box 82</t>
  </si>
  <si>
    <t>Porsgrunn</t>
  </si>
  <si>
    <t>Ludvig.Egeland@erametgroup.com</t>
  </si>
  <si>
    <t>Ludvig</t>
  </si>
  <si>
    <t>Egeland</t>
  </si>
  <si>
    <t>+47 35 56 19 21</t>
  </si>
  <si>
    <t>Dubois</t>
  </si>
  <si>
    <t>charles.dubois@eramet-comilog.com</t>
  </si>
  <si>
    <t>P.O. Box 299 - State Route 7 - South</t>
  </si>
  <si>
    <t>45750-0299</t>
  </si>
  <si>
    <t>Marietta, Ohio</t>
  </si>
  <si>
    <t>Zone industrielle de Moanda</t>
  </si>
  <si>
    <t>BP 27-28</t>
  </si>
  <si>
    <t>Ferroglobe - Sales office</t>
  </si>
  <si>
    <t>www.ferroglobe.com</t>
  </si>
  <si>
    <t>36%Mn fines from South Africa</t>
  </si>
  <si>
    <t>The plant is located in West Java close to Bandung;</t>
  </si>
  <si>
    <t>6517 and 6516</t>
  </si>
  <si>
    <t>70-75%Mn</t>
  </si>
  <si>
    <t>40-65%Mn</t>
  </si>
  <si>
    <t>The material is to be mined from the shell (according to preliminary estimates, the ore is similar to GEMCO material). Talks on mining licence are underway</t>
  </si>
  <si>
    <t>Northern Manganese - Blue Mud Bay project</t>
  </si>
  <si>
    <t>Reo, Island of Flores</t>
  </si>
  <si>
    <t>Teknix Capital - Lemarang Manganese Mine</t>
  </si>
  <si>
    <t>According to preliminary estimates, the mine life is 7 years. Annual production is expected at 0.3 mt of 38% Mn ore. The mining startup was scheduled for 2012, but the project was frozen due to slack manganese market</t>
  </si>
  <si>
    <t>open pit; entered business rescue in Nov 2015</t>
  </si>
  <si>
    <t>semi-carbonated 35% to 36%Mn, lumpy and fines</t>
  </si>
  <si>
    <t>Mn: 32% min Fe: 15% max; SiO2: 25% max; P: 0.05% max S: 0.025% max</t>
  </si>
  <si>
    <t>Ctra. de Muros s/n</t>
  </si>
  <si>
    <t>Cee-Dumbría, Coruña province</t>
  </si>
  <si>
    <t>Javier</t>
  </si>
  <si>
    <t>Vázquez</t>
  </si>
  <si>
    <t>javierva@ferroglobe.com</t>
  </si>
  <si>
    <t>Avda. Cantabria 28</t>
  </si>
  <si>
    <t>Maliaño, Cantabria</t>
  </si>
  <si>
    <t>Pol. Ind. Paúles s/n</t>
  </si>
  <si>
    <t>Monzón, Huesca</t>
  </si>
  <si>
    <t>Zona Industrial Matanzas, Avda. Fuerzas Armadas, Sector Punta Cuchillos</t>
  </si>
  <si>
    <t>Ciudad Guayana, Estado Bolívar</t>
  </si>
  <si>
    <t>Francisco</t>
  </si>
  <si>
    <t>aft@ferroven.com.ve</t>
  </si>
  <si>
    <t>Medium Carbon FeMn</t>
  </si>
  <si>
    <t>Regular SiMn (Mn 65%) and High Grade SiMn (Mn 72%)</t>
  </si>
  <si>
    <t>Coke Nut</t>
  </si>
  <si>
    <t>Quartzite</t>
  </si>
  <si>
    <t>Electrode Paste</t>
  </si>
  <si>
    <t>Volodymyr</t>
  </si>
  <si>
    <t>Lozyns'kyy</t>
  </si>
  <si>
    <t>velvel@gaalloys.com</t>
  </si>
  <si>
    <t xml:space="preserve"> +995 392 539 23</t>
  </si>
  <si>
    <t>Purchase Manager</t>
  </si>
  <si>
    <t>http://www.glencore.com/</t>
  </si>
  <si>
    <t>producer of nitrogen bearing ferro alloys</t>
  </si>
  <si>
    <t>nitrided MC FeMn, Mn metal and LC FeCr</t>
  </si>
  <si>
    <t>nitrided MC FeMn</t>
  </si>
  <si>
    <t>Mexico plant</t>
  </si>
  <si>
    <t>Asami</t>
  </si>
  <si>
    <t>Nabeshima</t>
  </si>
  <si>
    <t>asami.nabeshima@jfe-shoji.co.jp</t>
  </si>
  <si>
    <t xml:space="preserve"> +81-3-5203-5176</t>
  </si>
  <si>
    <t>Mine started in Q1 2018; March 2018: The 350m-deep mine has started blasting ore, with a steep ramp-up to 67,269 tonnes of manganese ore in December as the company embarks on bord-and-pillar development on the thick deposit, taking delivery of machinery each month to reach the target. The mine will generate 3-million tonnes of ore a year to convert into 2.4-million tonnes of sinter, which is in demand in Chinese steel mills because of its reduced levels of pollutant gases and higher manganese content. March 2018: Transnet reserved 15% of its export allocation capacity for new entrants into the manganese market, such as locally-owned Kalagadi Manganese. It has an allocation of 600,000 t/yr with effect from June 2018 until 2023</t>
  </si>
  <si>
    <t>Hotazel</t>
  </si>
  <si>
    <t>http://www.kalahariresources.co.za/</t>
  </si>
  <si>
    <t>changed name to Kalon Resources International Pte. Ltd.</t>
  </si>
  <si>
    <t>www.thisisnoble.com</t>
  </si>
  <si>
    <t xml:space="preserve">(formerly Ferrex) </t>
  </si>
  <si>
    <t>www.kimpe.fr</t>
  </si>
  <si>
    <t>process Mn3O4 for the painting industry</t>
  </si>
  <si>
    <t>Mn ore fines</t>
  </si>
  <si>
    <t>CEREF</t>
  </si>
  <si>
    <t>30 rue des Scieres</t>
  </si>
  <si>
    <t>Dunkerque</t>
  </si>
  <si>
    <t>L &amp; M Rohstoffhandelsgesellschaft mit beschränkter Haftung</t>
  </si>
  <si>
    <t>http://www.l-m-gruppe.com/</t>
  </si>
  <si>
    <t>15 Heyneke Street, Mbombela</t>
  </si>
  <si>
    <t>www.mmc.co.za</t>
  </si>
  <si>
    <t>High grade Manganese (Mn) Ore</t>
  </si>
  <si>
    <t>Sulphuric Acid</t>
  </si>
  <si>
    <t>Ammonium hydroxide</t>
  </si>
  <si>
    <t>Aluminium sulphate</t>
  </si>
  <si>
    <t>Mn/Al</t>
  </si>
  <si>
    <t>Manganese Aluminium briquettes (Mn/Al): Typical content: Mn = 85;  Al = 15%;  Fe = 0.01%;  Cr = 0.01;  Mg = 0.01</t>
  </si>
  <si>
    <t>Estrada Itapeva ao bairro do Taquari, s/n Taquari</t>
  </si>
  <si>
    <t>High grade Mn ore</t>
  </si>
  <si>
    <t>Low grade Mn ore</t>
  </si>
  <si>
    <t>Coke</t>
  </si>
  <si>
    <t>Standard material, low phosphorous, low boron</t>
  </si>
  <si>
    <t>http://www.maxtech-ventures.com</t>
  </si>
  <si>
    <t xml:space="preserve">(formerly Brazil Manganese Corp.: BMC) </t>
  </si>
  <si>
    <t>Espigão project - Rio Madeira plant</t>
  </si>
  <si>
    <t>Espigao d'Oeste, Rondonia</t>
  </si>
  <si>
    <t>Rua Alagoas</t>
  </si>
  <si>
    <t>https://www.buritirama.com/</t>
  </si>
  <si>
    <t xml:space="preserve"> +55 11 51054343</t>
  </si>
  <si>
    <t>Estrada do Rio Preto, S/N, Km 135, Serra de Buritirama</t>
  </si>
  <si>
    <t>CEP: 68501-535</t>
  </si>
  <si>
    <t>Marabá-PA</t>
  </si>
  <si>
    <t>Cooke</t>
  </si>
  <si>
    <t>908-874-7666 ext. 180</t>
  </si>
  <si>
    <t>http://www.mitsui.com</t>
  </si>
  <si>
    <t>Manganese Ore</t>
  </si>
  <si>
    <t>Dolomite</t>
  </si>
  <si>
    <t>Mediul &amp; Low Carbon</t>
  </si>
  <si>
    <t xml:space="preserve">Equipment producer </t>
  </si>
  <si>
    <t>Guangxi Institude of Industrial Architecturial Design Research Co., Ltd.</t>
  </si>
  <si>
    <t>Jinkun</t>
  </si>
  <si>
    <t>vice chief engineer</t>
  </si>
  <si>
    <t>413021993@qq.com</t>
  </si>
  <si>
    <t>Hanwa Trading (Shanghai) Co., Ltd</t>
  </si>
  <si>
    <t>xuwei@hanwa.co.jp</t>
  </si>
  <si>
    <t xml:space="preserve">Traxys Cometals China </t>
  </si>
  <si>
    <t>Lijuan</t>
  </si>
  <si>
    <t xml:space="preserve">Wang </t>
  </si>
  <si>
    <t xml:space="preserve">
General manager</t>
  </si>
  <si>
    <t>helen.wang@cometals.com</t>
  </si>
  <si>
    <t>Traxys Cometals USA LLC</t>
  </si>
  <si>
    <t>Desantis</t>
  </si>
  <si>
    <t xml:space="preserve">
Manger</t>
  </si>
  <si>
    <t>larry.desantis@cometals.com</t>
  </si>
  <si>
    <t>Core Consultants</t>
  </si>
  <si>
    <t>Deaville</t>
  </si>
  <si>
    <t>andrew@coreconsultants.org</t>
  </si>
  <si>
    <t>Electrolyzer</t>
  </si>
  <si>
    <t>Jiangsu Chenli Environmental Science and technology Co.,Ltd.</t>
  </si>
  <si>
    <t>Fanghua</t>
  </si>
  <si>
    <t>General manager</t>
  </si>
  <si>
    <t>jschenli2006@126.com</t>
  </si>
  <si>
    <t>SHZQ Futures Co. Ltd.</t>
  </si>
  <si>
    <t>Kaixi</t>
  </si>
  <si>
    <t>manager</t>
  </si>
  <si>
    <t>hukaixi@shcifco.com</t>
  </si>
  <si>
    <t>SINO Manganese(Hubei)Technology And Development Co.,Ltd</t>
  </si>
  <si>
    <t>Ying</t>
  </si>
  <si>
    <t>vice president</t>
  </si>
  <si>
    <t>66499624@qq.com</t>
  </si>
  <si>
    <t>Jiangjiang</t>
  </si>
  <si>
    <t>763661059@qq.com</t>
  </si>
  <si>
    <t>Zhuoxiang Industrial</t>
  </si>
  <si>
    <t>Dingbao</t>
  </si>
  <si>
    <t>vice general manager</t>
  </si>
  <si>
    <t>qinzhougangzxgm@163.com</t>
  </si>
  <si>
    <t>Yingze</t>
  </si>
  <si>
    <t>41028845@qq.com</t>
  </si>
  <si>
    <t>Sichuan Yuanda Juhua</t>
  </si>
  <si>
    <t>xubin@scydjh.com</t>
  </si>
  <si>
    <t>Zibo jinshang trading co. LTD</t>
  </si>
  <si>
    <t>zbyjcl@126.com</t>
  </si>
  <si>
    <t>Changge xingbo metal material co. LTD</t>
  </si>
  <si>
    <t>Junqiang</t>
  </si>
  <si>
    <t>cgchao@163.com</t>
  </si>
  <si>
    <t>Henan Xibao metallurgical material group co. LTD</t>
  </si>
  <si>
    <t>Boyan</t>
  </si>
  <si>
    <t>Cai</t>
  </si>
  <si>
    <t>463767750@qq.com</t>
  </si>
  <si>
    <t>Beijing longyue mining co. LTD</t>
  </si>
  <si>
    <t>Yongxiang</t>
  </si>
  <si>
    <t>eaminmetals@hotmail.com</t>
  </si>
  <si>
    <t>Shenzhen Zhongke</t>
  </si>
  <si>
    <t>Minglong</t>
  </si>
  <si>
    <t>13910162416@139.com</t>
  </si>
  <si>
    <t>WMA Shanghai</t>
  </si>
  <si>
    <t>Liqun</t>
  </si>
  <si>
    <t>china@wmalloys.com</t>
  </si>
  <si>
    <t>Jianshui fuyu manganese co. LTD</t>
  </si>
  <si>
    <t>Wenwu</t>
  </si>
  <si>
    <t>157153238@qq.com</t>
  </si>
  <si>
    <t>Ulanqab Xiongwei Guangda new materials co. LTD</t>
  </si>
  <si>
    <t>Guanghu</t>
  </si>
  <si>
    <t>bjxwgd@163.com</t>
  </si>
  <si>
    <t>Hoesch China</t>
  </si>
  <si>
    <t>Shaowen</t>
  </si>
  <si>
    <t>President Assistant Purchase Manager</t>
  </si>
  <si>
    <t>wang@hoesch-metallurgie.com</t>
  </si>
  <si>
    <t>Manar Al Sharq LLC</t>
  </si>
  <si>
    <t>Masoud</t>
  </si>
  <si>
    <t>Al Harthy</t>
  </si>
  <si>
    <t>Omandsa1@gmail.com</t>
  </si>
  <si>
    <t>marketing manager</t>
  </si>
  <si>
    <t>Zhenzhen</t>
  </si>
  <si>
    <t>eleanor.wu@eramet-china.com</t>
  </si>
  <si>
    <t>Jinshiyuan Mining Company</t>
  </si>
  <si>
    <t>375355996@qq.com</t>
  </si>
  <si>
    <t>Huizhi</t>
  </si>
  <si>
    <t>huizhi@ommaterials.com</t>
  </si>
  <si>
    <t>Metmin International FZC</t>
  </si>
  <si>
    <t>Mohammed</t>
  </si>
  <si>
    <t>metmininternational@gmail.com</t>
  </si>
  <si>
    <t>Vital Materials</t>
  </si>
  <si>
    <t>Shibin</t>
  </si>
  <si>
    <t>Vice-President of Sales</t>
  </si>
  <si>
    <t>shibin.zhu@vitalchem.com</t>
  </si>
  <si>
    <t>Jingxi City Xinyuan Manganese Co.,Ltd.</t>
  </si>
  <si>
    <t>Qiyue</t>
  </si>
  <si>
    <t>519389854@qq.com</t>
  </si>
  <si>
    <t>Songtao Sanhe Manganese Group Co., Ltd.</t>
  </si>
  <si>
    <t>Zhuo</t>
  </si>
  <si>
    <t>Executive vice president</t>
  </si>
  <si>
    <t>232751134@qq.com</t>
  </si>
  <si>
    <t>Xiushan County Jiayuan Mining Co.,Ltd.</t>
  </si>
  <si>
    <t>276072972@qq.com</t>
  </si>
  <si>
    <t>Songli</t>
  </si>
  <si>
    <t>jxmk@sohu.com</t>
  </si>
  <si>
    <t>Southwest Energy &amp; Mineral Inc.</t>
  </si>
  <si>
    <t>Zhouliang</t>
  </si>
  <si>
    <t>director</t>
  </si>
  <si>
    <t>Jingxi City Daxinan Manganese Co.,Ltd.</t>
  </si>
  <si>
    <t>Guangyang</t>
  </si>
  <si>
    <t>Dou</t>
  </si>
  <si>
    <t>Industrial Director</t>
  </si>
  <si>
    <t>Jingxidm@cgxdm.com</t>
  </si>
  <si>
    <t>Guizhou Manganese Mineral Group Co.,Ltd.</t>
  </si>
  <si>
    <t>Yongguang</t>
  </si>
  <si>
    <t>102071878@qq.com</t>
  </si>
  <si>
    <t>Xuehe</t>
  </si>
  <si>
    <t>348884691@qq.com</t>
  </si>
  <si>
    <t xml:space="preserve">AMG Aluminum China Limited </t>
  </si>
  <si>
    <t>Zhaohui</t>
  </si>
  <si>
    <t>scheng@amg-al.com</t>
  </si>
  <si>
    <t>Auxiliary materials for EMM production</t>
  </si>
  <si>
    <t>Changsha Catalpa Metal Material Co.,Ltd.</t>
  </si>
  <si>
    <t>Youcai</t>
  </si>
  <si>
    <t>1728106549@qq.com</t>
  </si>
  <si>
    <t>Dinghao</t>
  </si>
  <si>
    <t>sdh@yiwang.com.cn</t>
  </si>
  <si>
    <t>Liangjie</t>
  </si>
  <si>
    <t>85904482@qq.com</t>
  </si>
  <si>
    <t>Hunan Tycoon Manganese Industry Group</t>
  </si>
  <si>
    <t xml:space="preserve">
sales director </t>
  </si>
  <si>
    <t>78481954@qq.com</t>
  </si>
  <si>
    <t>Yunnan miele metallurgical building materials co. LTD</t>
  </si>
  <si>
    <t>393780284@qq.com</t>
  </si>
  <si>
    <t>Haimen jinyi welding material co. LTD</t>
  </si>
  <si>
    <t>Weiguo</t>
  </si>
  <si>
    <t>cwg@jsfm.cn</t>
  </si>
  <si>
    <t>Tingchun</t>
  </si>
  <si>
    <t>610759466@qq.com</t>
  </si>
  <si>
    <t>Kazuo xinbo ferroalloy co. LTD</t>
  </si>
  <si>
    <t>Ning</t>
  </si>
  <si>
    <t>624269317@qq.com</t>
  </si>
  <si>
    <t>Jinzhen smelting co. LTD</t>
  </si>
  <si>
    <t>Qimao</t>
  </si>
  <si>
    <t>921785996@qq.com</t>
  </si>
  <si>
    <t>Jiangsu Yashi Trading Company</t>
  </si>
  <si>
    <t>Changji</t>
  </si>
  <si>
    <t>gcj@ace-sulfert.com</t>
  </si>
  <si>
    <t>xujin_th@ace-sulfert.com</t>
  </si>
  <si>
    <t>Shanhe Special Steel</t>
  </si>
  <si>
    <t>Guangjun</t>
  </si>
  <si>
    <t>2638443209@qq.com</t>
  </si>
  <si>
    <t>Shaanxi Shenmu New Oriental alloy industry co. LTD</t>
  </si>
  <si>
    <t>Songwu</t>
  </si>
  <si>
    <t>13621818888@163.com</t>
  </si>
  <si>
    <t>Rich slag</t>
  </si>
  <si>
    <t>Yongzhou Wanshida Manganese</t>
  </si>
  <si>
    <t>Pingan</t>
  </si>
  <si>
    <t>1738112210@qq.com</t>
  </si>
  <si>
    <t>Erdos</t>
  </si>
  <si>
    <t>Pengcheng</t>
  </si>
  <si>
    <t>Product Director</t>
  </si>
  <si>
    <t>542262586@qq.com</t>
  </si>
  <si>
    <t>Chunlin</t>
  </si>
  <si>
    <t>Gemma.yang@eramet-china.com</t>
  </si>
  <si>
    <t>Millionlink(Tianjin)International Trade Co,. Ltd.</t>
  </si>
  <si>
    <t>Fen</t>
  </si>
  <si>
    <t>callcentreg@millionlink.com</t>
  </si>
  <si>
    <t>Changsha Haibai Manganese Co., Ltd.</t>
  </si>
  <si>
    <t xml:space="preserve">
manager</t>
  </si>
  <si>
    <t>Hbmc_jerry@yeah.net</t>
  </si>
  <si>
    <t>Chongqing Golden Resource Co., Ltd.</t>
  </si>
  <si>
    <t>Bing</t>
  </si>
  <si>
    <t>Goldenresource.gr@hotmail.com</t>
  </si>
  <si>
    <t>Grondmet GmbH &amp; Co. KG</t>
  </si>
  <si>
    <t>Maarten</t>
  </si>
  <si>
    <t>Gassmann</t>
  </si>
  <si>
    <t>maarten.gassmann@grondmet.de</t>
  </si>
  <si>
    <t>CellMark Metals</t>
  </si>
  <si>
    <t>Magnus</t>
  </si>
  <si>
    <t>Kimander</t>
  </si>
  <si>
    <t xml:space="preserve">
Vice President</t>
  </si>
  <si>
    <t>magnus.kimander@cellmark.com</t>
  </si>
  <si>
    <t>Sunnyvaleasia</t>
  </si>
  <si>
    <t>Siqi</t>
  </si>
  <si>
    <t>stephen.wu@sunnyvaleasia.com</t>
  </si>
  <si>
    <t>Weike International Trading Company</t>
  </si>
  <si>
    <t>Mian</t>
  </si>
  <si>
    <t>sales@vinkoresources.com</t>
  </si>
  <si>
    <t>Tai'an City hongxing materials co. LTD</t>
  </si>
  <si>
    <t>Niu</t>
  </si>
  <si>
    <t>Hxgs0505@163.com</t>
  </si>
  <si>
    <t>Tianjin Xintao international trade co. LTD</t>
  </si>
  <si>
    <t>Lijie</t>
  </si>
  <si>
    <t>jinlijie0607@foxmail.com</t>
  </si>
  <si>
    <t>Nantong junren mining co. LTD</t>
  </si>
  <si>
    <t>Denggang</t>
  </si>
  <si>
    <t>33460801@qq.com</t>
  </si>
  <si>
    <t>Wuhu zhengteng trading co. LTD</t>
  </si>
  <si>
    <t>Yuejun</t>
  </si>
  <si>
    <t>752530845@qq.com</t>
  </si>
  <si>
    <t>Charisma Resources Limited</t>
  </si>
  <si>
    <t>Weier</t>
  </si>
  <si>
    <t>Pa</t>
  </si>
  <si>
    <t>info@charisma-resources.com</t>
  </si>
  <si>
    <t>Monak international limited</t>
  </si>
  <si>
    <t>ferroalloys@monarchinternational.biz</t>
  </si>
  <si>
    <t>Highhope Zhongding corporation</t>
  </si>
  <si>
    <t>Chaoming</t>
  </si>
  <si>
    <t>GM Assistant</t>
  </si>
  <si>
    <t>CM_XU@JSLGROUP.COM</t>
  </si>
  <si>
    <t>Lianyungang juntai trading co. LTD</t>
  </si>
  <si>
    <t>Shengle</t>
  </si>
  <si>
    <t>lygfusl@163.com</t>
  </si>
  <si>
    <t>Xiaobing</t>
  </si>
  <si>
    <t>396472339qq.com</t>
  </si>
  <si>
    <t>Sichuan huanya metal minerals co. LTD</t>
  </si>
  <si>
    <t>Jiechao</t>
  </si>
  <si>
    <t>Hy1@tamcsc.com</t>
  </si>
  <si>
    <t>Yanchang petroleum materials group (tianjin) co. LTD</t>
  </si>
  <si>
    <t>precious_ping@yahoo.com</t>
  </si>
  <si>
    <t>Vikram</t>
  </si>
  <si>
    <t>NV</t>
  </si>
  <si>
    <t>vice chairman</t>
  </si>
  <si>
    <t>vikram@gmcpl.net</t>
  </si>
  <si>
    <t>Sichuan Zhanfei industrial development co. LTD</t>
  </si>
  <si>
    <t>Chengming</t>
  </si>
  <si>
    <t>stonex1974@163.com</t>
  </si>
  <si>
    <t>Gansu Ruichi mining co. LTD</t>
  </si>
  <si>
    <t>Nianen</t>
  </si>
  <si>
    <t>Line2000@139.com</t>
  </si>
  <si>
    <t>Shanghai Shengye international trade co., LTD</t>
  </si>
  <si>
    <t>xinjinhui@sina.com</t>
  </si>
  <si>
    <t>Guangxi Yunzhuo mining co. LTD</t>
  </si>
  <si>
    <t>liuxue@gxyunzhuo.com</t>
  </si>
  <si>
    <t>Shaanxi quanshun trading co. LTD</t>
  </si>
  <si>
    <t>Ge</t>
  </si>
  <si>
    <t>409058874@qq.com</t>
  </si>
  <si>
    <t>Tianjin Dingtai Hongye international trade co. LTD</t>
  </si>
  <si>
    <t>Haoshan</t>
  </si>
  <si>
    <t>Chu</t>
  </si>
  <si>
    <t>chuhaoshan369@163.com</t>
  </si>
  <si>
    <t xml:space="preserve">Wogen Metal Commercial (Shanghai) Ltd </t>
  </si>
  <si>
    <t>yin.jun@wogen.com.cn</t>
  </si>
  <si>
    <t xml:space="preserve">GEMS(Tianjin) International Trade Co.,LTD </t>
  </si>
  <si>
    <t>Guangzheng</t>
  </si>
  <si>
    <t>hgz@tjgems.com</t>
  </si>
  <si>
    <t>Sanjiv</t>
  </si>
  <si>
    <t>sanjiv@buoy.ae</t>
  </si>
  <si>
    <t>Sinosteel Zhejiang</t>
  </si>
  <si>
    <t>Xiao</t>
  </si>
  <si>
    <t>Xi'an Onis Trading co. LTD</t>
  </si>
  <si>
    <t>38082605@qq.com</t>
  </si>
  <si>
    <t>Guizhou Energy and Mineral Imp/Exp Co., Ltd</t>
  </si>
  <si>
    <t>Yongchun</t>
  </si>
  <si>
    <t>syc@gzemie.com</t>
  </si>
  <si>
    <t>Heze Hengyi metal material co. LTD</t>
  </si>
  <si>
    <t>85782490@qq.com</t>
  </si>
  <si>
    <t>Guangxi Jinlai Trading co. LTD</t>
  </si>
  <si>
    <t>Gangqiang</t>
  </si>
  <si>
    <t>Shenzhen Wurun</t>
  </si>
  <si>
    <t>Yuanping</t>
  </si>
  <si>
    <t>Vice director</t>
  </si>
  <si>
    <t>cypdoris@163.com</t>
  </si>
  <si>
    <t>Huawei</t>
  </si>
  <si>
    <t>Grant.wang@sj-mn.com</t>
  </si>
  <si>
    <t>Jin Guang materials co. LTD</t>
  </si>
  <si>
    <t>474135712@qq.com</t>
  </si>
  <si>
    <t>Stork International GmbH</t>
  </si>
  <si>
    <t>Sushil</t>
  </si>
  <si>
    <t>Sohoni</t>
  </si>
  <si>
    <t>Sushil.Sohoni@stork.at</t>
  </si>
  <si>
    <t>Qingdao Wanfeng Shuangcheng International Trade co. LTD</t>
  </si>
  <si>
    <t>Junming</t>
  </si>
  <si>
    <t>sales@qdwinful.com</t>
  </si>
  <si>
    <t>Tianjin Miracle International trade co. LTD</t>
  </si>
  <si>
    <t>51401139@qq.com</t>
  </si>
  <si>
    <t>Shanghai Xinyi Metallurgical co. LTD</t>
  </si>
  <si>
    <t>Hailong</t>
  </si>
  <si>
    <t>13904244881@163.com</t>
  </si>
  <si>
    <t>Panzhihua huatian taifeng casting co. LTD</t>
  </si>
  <si>
    <t>Tianguo</t>
  </si>
  <si>
    <t>351285294@qq.com</t>
  </si>
  <si>
    <t>Chengdu Junsheng Trading co. LTD</t>
  </si>
  <si>
    <t>2314748516@qq.com</t>
  </si>
  <si>
    <t>Lianyungang Benyao International trade co. LTD</t>
  </si>
  <si>
    <t>348633582@qq.com</t>
  </si>
  <si>
    <t>Yongkang Chengxin Trading co. LTD</t>
  </si>
  <si>
    <t>Yun</t>
  </si>
  <si>
    <t>3344153@qq.com</t>
  </si>
  <si>
    <t>Chengdu Tiancheng Metal Material co. LTD</t>
  </si>
  <si>
    <t>930236337@qq.com</t>
  </si>
  <si>
    <t>Lanzhou Shunsheng Metallurgical co. LTD</t>
  </si>
  <si>
    <t>Zusheng</t>
  </si>
  <si>
    <t>info@westfesi.net</t>
  </si>
  <si>
    <t>Shanghai Haotu Mining co., LTD</t>
  </si>
  <si>
    <t>Aihua</t>
  </si>
  <si>
    <t>13402169921@163.com</t>
  </si>
  <si>
    <t>GRETA METAL PTE LTD</t>
  </si>
  <si>
    <t>Vipul</t>
  </si>
  <si>
    <t>vipul@greta.sg</t>
  </si>
  <si>
    <t>Pan Global Trading LLC</t>
  </si>
  <si>
    <t>Kapur</t>
  </si>
  <si>
    <t>ak@panglobaltrading.com</t>
  </si>
  <si>
    <t>SPTC “United Raw Materials Company” LLC</t>
  </si>
  <si>
    <t>Galperin</t>
  </si>
  <si>
    <t>Maksim</t>
  </si>
  <si>
    <t>g.max@urm-company.com</t>
  </si>
  <si>
    <t>Hubei Yijia Environmental Protection Technology co. LTD</t>
  </si>
  <si>
    <t>Xianbo</t>
  </si>
  <si>
    <t>943044915@qq.com</t>
  </si>
  <si>
    <t>Jaguar Steel and Coal Pte Ltd.</t>
  </si>
  <si>
    <t>Roy</t>
  </si>
  <si>
    <t>sumit@jaguarcoalandsteel.com</t>
  </si>
  <si>
    <t xml:space="preserve">Jaguar Steel and Coal Pte Ltd.
</t>
  </si>
  <si>
    <t>amit.sharma@jaguarsteelandcoal.com</t>
  </si>
  <si>
    <t>Jinsifang Metallurgical Materials co. LTD</t>
  </si>
  <si>
    <t>Lifang</t>
  </si>
  <si>
    <t>1279931948@qq.com</t>
  </si>
  <si>
    <t>Guangxi Tuoxin Mining Development co. LTD</t>
  </si>
  <si>
    <t>Zhihui</t>
  </si>
  <si>
    <t>gxdawnstar@163.com</t>
  </si>
  <si>
    <t>Nanjing Runyou Technology &amp; Trade co. LTD</t>
  </si>
  <si>
    <t>Chengfen</t>
  </si>
  <si>
    <t>95223052@qq.com</t>
  </si>
  <si>
    <t>Chongqing Mn Glory Trade Co.,Ltd.</t>
  </si>
  <si>
    <t>Changbai</t>
  </si>
  <si>
    <t>cqmn-metal@hotmail.com</t>
  </si>
  <si>
    <t>used for EMM production in China and SiMn production in Ukraine; exports constrained by haulage capacity (4.6 million mt per year in 2018)</t>
  </si>
  <si>
    <t>Traxys</t>
  </si>
  <si>
    <t>Equipment producer</t>
  </si>
  <si>
    <t>standard &amp; low carbon</t>
  </si>
  <si>
    <t>Chemical producer</t>
  </si>
  <si>
    <t>68Si18</t>
  </si>
  <si>
    <t>powder</t>
  </si>
  <si>
    <t xml:space="preserve">HC FeMn </t>
  </si>
  <si>
    <t>low and medium carbon FeMn</t>
  </si>
  <si>
    <t xml:space="preserve"> </t>
  </si>
  <si>
    <t>Tinfos / Jernverk / Kvinesdal</t>
  </si>
  <si>
    <t xml:space="preserve">VDS Consult </t>
  </si>
  <si>
    <t>Balaghat, Madhya Pradesh</t>
  </si>
  <si>
    <t>Bharweli</t>
  </si>
  <si>
    <t>Tirodi</t>
  </si>
  <si>
    <t>Sitapatore</t>
  </si>
  <si>
    <t>Sukli</t>
  </si>
  <si>
    <t>Dongri Buzurg</t>
  </si>
  <si>
    <t>Bhandara, Maharashtra</t>
  </si>
  <si>
    <t xml:space="preserve">Seoni and Balaghat Districts at the frontier with Nagpur and Bhandara </t>
  </si>
  <si>
    <t>Saurashtra Fuels</t>
  </si>
  <si>
    <t xml:space="preserve">15th Floor, Nirmal Buliding, </t>
  </si>
  <si>
    <t>Sawant</t>
  </si>
  <si>
    <t>vikassawant@saurashtracorp.com</t>
  </si>
  <si>
    <t>Backbay Reclamation Road,Nariman Point,</t>
  </si>
  <si>
    <t>91-79-40227500</t>
  </si>
  <si>
    <t>98-79607201</t>
  </si>
  <si>
    <t>The company  group is also involved in the coke manufacturing, coal mining, steel manufacturing, shipping &amp; logistics, resource exploration and the power generation industries.</t>
  </si>
  <si>
    <t>http://www.saurashtracorp.com/</t>
  </si>
  <si>
    <t>3rd Floor, Sinosteel International Square</t>
  </si>
  <si>
    <t>+86 (10) 62688820</t>
  </si>
  <si>
    <t>9 Haidan Street, Haidan Disctrict</t>
  </si>
  <si>
    <t>Jiwen</t>
  </si>
  <si>
    <t>liangjw@sinosteel.com</t>
  </si>
  <si>
    <t xml:space="preserve"> +86 10 62688820</t>
  </si>
  <si>
    <t>BNG Mining Group</t>
  </si>
  <si>
    <t>http://bngmining.com/</t>
  </si>
  <si>
    <t>development of deposit with capacity of 230,000 tpy</t>
  </si>
  <si>
    <t xml:space="preserve">Pirai do Norte, Lbirapitanga and Pirai do Norte, Gandu; </t>
  </si>
  <si>
    <t>All current exports are served by the port of Vila do Conde which is 1200 km from the mines and located in the city of Barcarena, on the banks of the Pará River, in Marajó Bay. We are currently developing a portfolio of new projects including copper and tin ore sites, as well as lithium ore deposits in the State of Pará. Through exploration the company seeks to identify and secure large mineral districts or provinces in order to establish long term mining operations, while enhancing the potential for further discoveries. Discoveries of new ore bodies is an important element in the business strategy of the company.</t>
  </si>
  <si>
    <t>Brazil and Global Commodities Trading Corp</t>
  </si>
  <si>
    <t>Haixi Minerals Product HK Ltd.</t>
  </si>
  <si>
    <t>Grace</t>
  </si>
  <si>
    <t>haiximetals@163.com</t>
  </si>
  <si>
    <t xml:space="preserve"> +86 19806581057</t>
  </si>
  <si>
    <t>+ 44 7887 99 1802</t>
  </si>
  <si>
    <t>Arsenov</t>
  </si>
  <si>
    <t>xiexiao2003@msn.com</t>
  </si>
  <si>
    <t>xiexiao@sinosteel.com</t>
  </si>
  <si>
    <t>hanxu3@sinosteel.com</t>
  </si>
  <si>
    <t>FE Consult</t>
  </si>
  <si>
    <t>http://www.feconsult.com/</t>
  </si>
  <si>
    <t>PO Box 3083, 31 Folkestone Street</t>
  </si>
  <si>
    <t>+61 7 3252 7400</t>
  </si>
  <si>
    <t>Bowen Hills (Brisbane)</t>
  </si>
  <si>
    <t>Joaquim</t>
  </si>
  <si>
    <t>Eleuterio</t>
  </si>
  <si>
    <t>joaquim.eleuterio@feconsult.be</t>
  </si>
  <si>
    <t>Deputy CEO and Group Marketing Director of Assore</t>
  </si>
  <si>
    <t>State-owned company; Sinosteel provides a broad range of logistics services to clients in the PRC and overseas, including in-land, waterway and airborne transportation; freight forwarding services; warehouse management and shipping agency. http://en.sinosteel.com/col/col359/index.html</t>
  </si>
  <si>
    <t xml:space="preserve">State-owned company; </t>
  </si>
  <si>
    <t>288 Hennessy Road, Coastal Bldg, Hai De San Dao</t>
  </si>
  <si>
    <t>http://www.aecochemical.com/</t>
  </si>
  <si>
    <t>Xiamen</t>
  </si>
  <si>
    <t>Add:10/F Jinlv Bldg,</t>
  </si>
  <si>
    <t>The Orissa Minerals Development Company Ltd.(OMDC).</t>
  </si>
  <si>
    <t>https://www.atul.co.in/products/</t>
  </si>
  <si>
    <t>Atul 396 020, Gujarat, India</t>
  </si>
  <si>
    <t>(+91 2632) 230000 | 3261</t>
  </si>
  <si>
    <t>http://www.aryanmining.in/</t>
  </si>
  <si>
    <t>Baise, Guangxi, 533000  China</t>
  </si>
  <si>
    <t>86-7762988688</t>
  </si>
  <si>
    <t>www.longyuebj.com</t>
  </si>
  <si>
    <t>Beijing LY Metals and Mining Co., Ltd.</t>
  </si>
  <si>
    <t>mid-grade 30-40%Mn, lumpy 300,000 mtpy + fines 150,000 mtpy</t>
  </si>
  <si>
    <t>Compagnie Miniere du Littoral (CML)</t>
  </si>
  <si>
    <t xml:space="preserve">Hu-Cheng Mining LTD </t>
  </si>
  <si>
    <t>in Kapiri Mposhi district, in Central Province</t>
  </si>
  <si>
    <t>Commercial and Logistics Manager</t>
  </si>
  <si>
    <t>Tanon</t>
  </si>
  <si>
    <t>dominique.tanon@cml-ci.com</t>
  </si>
  <si>
    <t>https://www.arm.co.za/</t>
  </si>
  <si>
    <t>Micro Max FF</t>
  </si>
  <si>
    <t>Mn tetraoxide micronized</t>
  </si>
  <si>
    <t>a mixture of the Mn tetraoxide and potassium formate</t>
  </si>
  <si>
    <t>MaxForm</t>
  </si>
  <si>
    <t>http://www.yunbangchem.com/about_en.html</t>
  </si>
  <si>
    <t>Beijing Haidian District malianwa North Hospital No. 9 in the East Industrial Road, building 3 floor office backyard.</t>
  </si>
  <si>
    <t xml:space="preserve"> 010-82782006</t>
  </si>
  <si>
    <t>yunbangbio@163.com</t>
  </si>
  <si>
    <t>Xiamen Aeco Chemical Industrial</t>
  </si>
  <si>
    <t>http://www.simagchem.com</t>
  </si>
  <si>
    <t>Unit 2107 Hualong Office Bldg,
No.6 Hubin East Rd</t>
  </si>
  <si>
    <t>0086 592 2680277</t>
  </si>
  <si>
    <t>Simagchem Corporation</t>
  </si>
  <si>
    <t>www.top-pharmchem.com</t>
  </si>
  <si>
    <t xml:space="preserve">No. 108 west sector, south er huan, Xi'an China </t>
  </si>
  <si>
    <t>Xian</t>
  </si>
  <si>
    <t>86 731 82197655</t>
  </si>
  <si>
    <t>http://www.sanxiangchem.com/about_en/id/1.html</t>
  </si>
  <si>
    <t>86-730-8555768 8552316</t>
  </si>
  <si>
    <t>www.shilohmanganese.com</t>
  </si>
  <si>
    <t>(0755) 82412922</t>
  </si>
  <si>
    <t>www.szpchx.com, www.chemicalspowder.com</t>
  </si>
  <si>
    <t>91 9665056000</t>
  </si>
  <si>
    <t>Vale Minerals China Co. Ltd</t>
  </si>
  <si>
    <t>low grade manganese ore which is beneficated to high grade 0-12 mm concentrates</t>
  </si>
  <si>
    <t>b-zhang@163.com</t>
  </si>
  <si>
    <t>sinter ore 43%Mn</t>
  </si>
  <si>
    <t>The mining company, chaired by Daphne Mashile-Nkosi, is targeting October 2019 for steady-state production of 2.4-million tonnes a year of sintered manganese, a form of manganese no other company in SA produces except South32, which uses it in its own alloy smelters</t>
  </si>
  <si>
    <t>Thulo</t>
  </si>
  <si>
    <t>Malumise</t>
  </si>
  <si>
    <t>aluminothermic manganese metal (AMM)</t>
  </si>
  <si>
    <t>Mn dioxide</t>
  </si>
  <si>
    <t>Chemical Mn dioxide (CMD), MnO2</t>
  </si>
  <si>
    <t>electrolytic Mn dioxide (EMD)</t>
  </si>
  <si>
    <t>electrolytic Mn dioxide (EMD) or chemical manganese dioxide (CMD)</t>
  </si>
  <si>
    <t>electrolytic Mn dioxide (EMD) LMO grade</t>
  </si>
  <si>
    <t>for the alcaline battery market; forced to use imported ore in 2018 due to shortage of domestic ore</t>
  </si>
  <si>
    <t>for the alcaline battery market; plant located near Nanning; carbonated ore is the main ore source to produce MnSO4 &amp; EMD in China; 2018: the company has launched a 30,000 t/yr electrolytic manganese metal (EMM)</t>
  </si>
  <si>
    <t>for battery production; Tronox sold the plant in March 2018 to EMD Acquisition for $13mn. The facility produces electrolytic chemicals, including electrolytic manganese dioxide, elemental boron and boron trichloride, as well as lithium manganese dioxide.</t>
  </si>
  <si>
    <t xml:space="preserve">Mr. </t>
  </si>
  <si>
    <t xml:space="preserve">Shiv </t>
  </si>
  <si>
    <t xml:space="preserve">Prashad Mittal </t>
  </si>
  <si>
    <t>Chairman and Managing Director</t>
  </si>
  <si>
    <t xml:space="preserve">aarti@aartisteelsltd.com </t>
  </si>
  <si>
    <t>Aastha Minmet India Pvt. Ltd.,</t>
  </si>
  <si>
    <t xml:space="preserve">mohit@aail.co.in </t>
  </si>
  <si>
    <t>Aakarsh</t>
  </si>
  <si>
    <t>Nirmal</t>
  </si>
  <si>
    <t>Mpa</t>
  </si>
  <si>
    <t>Cntntdi</t>
  </si>
  <si>
    <t>FGGsear</t>
  </si>
  <si>
    <t>Info</t>
  </si>
  <si>
    <t>Jlsidi</t>
  </si>
  <si>
    <t>MsB. hr</t>
  </si>
  <si>
    <t>Rima</t>
  </si>
  <si>
    <t>Nalarar</t>
  </si>
  <si>
    <t>Oytwd</t>
  </si>
  <si>
    <t>PLRsojects:9bi</t>
  </si>
  <si>
    <t>Rrir, di</t>
  </si>
  <si>
    <t>Shivam</t>
  </si>
  <si>
    <t>SKS pat &amp; Dat</t>
  </si>
  <si>
    <t>Admin</t>
  </si>
  <si>
    <t>aakarshagarwal@adhunikgroup.co.in</t>
  </si>
  <si>
    <t xml:space="preserve"> vksarawagi@adhunikgroup.co.in</t>
  </si>
  <si>
    <t>Permian Investment Partners</t>
  </si>
  <si>
    <t>295 Madison Avenue</t>
  </si>
  <si>
    <t>34th Floor</t>
  </si>
  <si>
    <t>NY 10017</t>
  </si>
  <si>
    <t xml:space="preserve"> +1 212 257 6075</t>
  </si>
  <si>
    <t>Duran</t>
  </si>
  <si>
    <t>Portfolio Manager &amp; Co-Founder</t>
  </si>
  <si>
    <t>aduran@permianlp.com</t>
  </si>
  <si>
    <t xml:space="preserve"> +1 212 2576 075</t>
  </si>
  <si>
    <t xml:space="preserve"> +1 646 2582 856</t>
  </si>
  <si>
    <t>Barclays</t>
  </si>
  <si>
    <t>5 North Colonnade</t>
  </si>
  <si>
    <t>Canary Wharf</t>
  </si>
  <si>
    <t>E14 4BB</t>
  </si>
  <si>
    <t xml:space="preserve"> +44 203 555 2620</t>
  </si>
  <si>
    <t>Rossouw</t>
  </si>
  <si>
    <t>CFA Metals &amp; Mining Equity Research</t>
  </si>
  <si>
    <t>ian.rossouw@barclays.com</t>
  </si>
  <si>
    <t xml:space="preserve"> +44 77 7186 5889</t>
  </si>
  <si>
    <t>yanj@sinosteel.com</t>
  </si>
  <si>
    <t xml:space="preserve">Aryan Ispat and Power </t>
  </si>
  <si>
    <t>Sambalpur</t>
  </si>
  <si>
    <t>0663 - 2230599</t>
  </si>
  <si>
    <t>http://www.aryanispat.com</t>
  </si>
  <si>
    <t xml:space="preserve">Mn producer </t>
  </si>
  <si>
    <t>Vatsalya Minerals and Power Private Limited</t>
  </si>
  <si>
    <t>Vikalp</t>
  </si>
  <si>
    <t>vmpindia94@gmail.com</t>
  </si>
  <si>
    <t>Adani Enterprises Ltd.</t>
  </si>
  <si>
    <t>www.adani.com</t>
  </si>
  <si>
    <t>Adani House, Plot no-83 Institutional area Sector-32</t>
  </si>
  <si>
    <t>Gurgaon Haryana</t>
  </si>
  <si>
    <t>+91 9109959316</t>
  </si>
  <si>
    <t>Akshay</t>
  </si>
  <si>
    <t>Nayak</t>
  </si>
  <si>
    <t>Senior Engineer – Business Development</t>
  </si>
  <si>
    <t>Akshay.Kumar@adani.com</t>
  </si>
  <si>
    <t>Siddhartha</t>
  </si>
  <si>
    <t xml:space="preserve">delhioffice@rungtamines.com </t>
  </si>
  <si>
    <t>The Sandur Manganese &amp; Iron Ores Limited (Smiore)</t>
  </si>
  <si>
    <t>Industrial Growth Center, Siltara</t>
  </si>
  <si>
    <t>Ambica Steels</t>
  </si>
  <si>
    <t>Anil Special Steel Industries Limited</t>
  </si>
  <si>
    <t xml:space="preserve">Aperam Stainless Services &amp; Solutions India </t>
  </si>
  <si>
    <t>Arcelor Stainless India Pvt Ltd</t>
  </si>
  <si>
    <t>ArcelorMittal India</t>
  </si>
  <si>
    <t>Bagaria Group</t>
  </si>
  <si>
    <t>Bajrang Wire Products (India) Pvt Ltd</t>
  </si>
  <si>
    <t>Rimjhim Ispat Ltd.</t>
  </si>
  <si>
    <t>RKKR GROUP</t>
  </si>
  <si>
    <t>Salem Steel Plant</t>
  </si>
  <si>
    <t>Sandvik Asia Private Limited</t>
  </si>
  <si>
    <t>Sathavahana Ispat Limited</t>
  </si>
  <si>
    <t>C</t>
  </si>
  <si>
    <t xml:space="preserve">Anand </t>
  </si>
  <si>
    <t xml:space="preserve">Sudhir </t>
  </si>
  <si>
    <t xml:space="preserve">Parwez </t>
  </si>
  <si>
    <t xml:space="preserve">Prakash </t>
  </si>
  <si>
    <t xml:space="preserve">Sheo Shankar </t>
  </si>
  <si>
    <t xml:space="preserve">Ashish </t>
  </si>
  <si>
    <t>Yogesh</t>
  </si>
  <si>
    <t xml:space="preserve">Rajiv </t>
  </si>
  <si>
    <t>A</t>
  </si>
  <si>
    <t xml:space="preserve">Jibu </t>
  </si>
  <si>
    <t>A.Naresh </t>
  </si>
  <si>
    <t>Khaitan</t>
  </si>
  <si>
    <t>Akhtar</t>
  </si>
  <si>
    <t xml:space="preserve">Chief Executive Officer </t>
  </si>
  <si>
    <t>Tirodkar</t>
  </si>
  <si>
    <t xml:space="preserve">Bagaria </t>
  </si>
  <si>
    <t>Maheshwari</t>
  </si>
  <si>
    <t>Rai</t>
  </si>
  <si>
    <t>Kamlakar</t>
  </si>
  <si>
    <t xml:space="preserve">info@ambicasteels.com   </t>
  </si>
  <si>
    <t>agupta@ambicasteels.com,</t>
  </si>
  <si>
    <t>cmd@anilspecialsteel.com</t>
  </si>
  <si>
    <t>suresh@anilspecialsteel.com</t>
  </si>
  <si>
    <t xml:space="preserve">parwez.akhtar@aperam.com </t>
  </si>
  <si>
    <t>amit.pandey@aperam.com</t>
  </si>
  <si>
    <t>prakash.tirodkar@arcelormittal.com</t>
  </si>
  <si>
    <t>sanjay.sharma@arcelormittal.com</t>
  </si>
  <si>
    <t>Devinder.Arora@arcelormittal.com</t>
  </si>
  <si>
    <t>ahw@bagariagroup.com</t>
  </si>
  <si>
    <t>tea@bagariagroup.com</t>
  </si>
  <si>
    <t>ashish@bajranggroup.com</t>
  </si>
  <si>
    <t>mail@rimjhimispat.com</t>
  </si>
  <si>
    <t>export@rimjhimispat.com</t>
  </si>
  <si>
    <t>info@rkkrgroup.com</t>
  </si>
  <si>
    <t>trading@rkkrgroup.com</t>
  </si>
  <si>
    <t>ed@sailssp.in</t>
  </si>
  <si>
    <t xml:space="preserve">jibu.peter@sandvik.com  </t>
  </si>
  <si>
    <t>sandvik.asia@sandvik.com</t>
  </si>
  <si>
    <t>naresh@sathavahana.com</t>
  </si>
  <si>
    <t>info@sathavahana.com</t>
  </si>
  <si>
    <t>recycling of a 27-million tonnes measured and indicated tailings resource, with a combined grade averaging 7.33% manganese</t>
  </si>
  <si>
    <t>Guangxi Baise Bisheng Company</t>
  </si>
  <si>
    <t>No 80 Jianshe Road</t>
  </si>
  <si>
    <t>Huayuan County, Xiangxi</t>
  </si>
  <si>
    <t>Thilo</t>
  </si>
  <si>
    <t>Kühle</t>
  </si>
  <si>
    <t>t.kuehle@carboleg.de</t>
  </si>
  <si>
    <t>Hunan Huitong Science &amp; Technology Co.,Ltd</t>
  </si>
  <si>
    <t xml:space="preserve"> +1 412 225 0212</t>
  </si>
  <si>
    <t>+1 412 315 2807</t>
  </si>
  <si>
    <t>America</t>
  </si>
  <si>
    <t>in Khilifi County</t>
  </si>
  <si>
    <t>30-40%Mn oxide ore</t>
  </si>
  <si>
    <t>20-25%Mn oxide ore</t>
  </si>
  <si>
    <t>Company which was formed initially to prospect for mineral deposits in Kenya</t>
  </si>
  <si>
    <t>Black Rock - Gloria</t>
  </si>
  <si>
    <t>Black Rock - Nchwaning</t>
  </si>
  <si>
    <t>42%Mn average Mn: min 42%, Fe: max 4%, SiO2: max 9%, Al2O3: max 9%, P: max 0.080%, K2O: max 2.5%, BaO: max 3%, Size: Minimum 60 % between 6.35 and 76.20 mm)</t>
  </si>
  <si>
    <t>for batteries; China's state-owned mineral producer Southwest Energy and Mineral is to open a Yn8bn manganese project in Guizhou province. The project includes a 33,000 t/yr electrolytic manganese dioxide (EMD) plant, a 60,000 t/yr manganese sulfate (MnSo4) plant and a 15MW power plant. It is located in the Daolong Economic Development Zone of Tongren city in Guizhou province. Trial production starts in March 2018. Southwest Energy and Mineral is involved in minerals exploration and investment. Its subsidiary Guizhou Jianqiang Manganese produces 30,000 t/yr of electrolytic manganese metal. The project will source manganese ore from outside of China. It will particularly raise China's demand for manganese ore from Ghana, which is used by China's biggest manganese producer Ningxia Taiyuan.</t>
  </si>
  <si>
    <t>in Sulawesi region</t>
  </si>
  <si>
    <t>sell to the agriculture sector (animal feed and fertilizers)</t>
  </si>
  <si>
    <t>Geofirm (EA) Limited</t>
  </si>
  <si>
    <t xml:space="preserve"> +254 724 555 500</t>
  </si>
  <si>
    <t>Kihanya</t>
  </si>
  <si>
    <t>dkihanya@geofirm.co.ke</t>
  </si>
  <si>
    <t>PT Gulf Mangan Grup - Kupang</t>
  </si>
  <si>
    <t>Sino Ivorian company</t>
  </si>
  <si>
    <t>Kobe Steel - Seiko</t>
  </si>
  <si>
    <t>6517SiMn</t>
  </si>
  <si>
    <t>Resourc</t>
  </si>
  <si>
    <t>Prosperous Resources (HK) Limited</t>
  </si>
  <si>
    <t>Noimetals Ltd.</t>
  </si>
  <si>
    <t>Greenovate (Pty) Ltd.</t>
  </si>
  <si>
    <t>CRA - Charles River Associates</t>
  </si>
  <si>
    <t> www.resourc.com.au</t>
  </si>
  <si>
    <t>Our company is about to commence trading a product that is rich in Zinc and Manganese, it is from the mechanical separation of Alkaline batteries</t>
  </si>
  <si>
    <t xml:space="preserve"> +26 0969260529</t>
  </si>
  <si>
    <t>www.greenovate.co.za</t>
  </si>
  <si>
    <t>EC2M 7EA</t>
  </si>
  <si>
    <t>8 Finsbury Circus</t>
  </si>
  <si>
    <t xml:space="preserve"> +61 0405 00 22 88</t>
  </si>
  <si>
    <t>troy.rowe@resourc.com.au</t>
  </si>
  <si>
    <t>Founder &amp; Owner</t>
  </si>
  <si>
    <t>Troy</t>
  </si>
  <si>
    <t>Raymondo</t>
  </si>
  <si>
    <t>Oei</t>
  </si>
  <si>
    <t xml:space="preserve"> +86 159 2104 1715</t>
  </si>
  <si>
    <t>forrester183@126.com</t>
  </si>
  <si>
    <t>fabian.chanda@noimetals.com</t>
  </si>
  <si>
    <t>Chanda</t>
  </si>
  <si>
    <t>Fabian</t>
  </si>
  <si>
    <t>+27 79 952 9925</t>
  </si>
  <si>
    <t>arnold.muhlare@greenovate.co.za</t>
  </si>
  <si>
    <t>Arnold</t>
  </si>
  <si>
    <t xml:space="preserve"> +44 7817 702069</t>
  </si>
  <si>
    <t xml:space="preserve"> +44 2079 591546</t>
  </si>
  <si>
    <t>cjeffery@crai.com</t>
  </si>
  <si>
    <t>Jeffery</t>
  </si>
  <si>
    <t>ArcelorMittal Belgium</t>
  </si>
  <si>
    <t>frans.vancamp@arcelormittal.com</t>
  </si>
  <si>
    <t>Global R&amp;D</t>
  </si>
  <si>
    <t>Van Camp</t>
  </si>
  <si>
    <t>Frans</t>
  </si>
  <si>
    <t>State-owned company; with captive power plant; off gas recycled; only closed furnaces; SiMn slag used to in the cement company of the group; 4 furnaces * 39MVA for SiMn production active in Feb 2019</t>
  </si>
  <si>
    <t>Linze Hongxin Mineral Industry Company</t>
  </si>
  <si>
    <t>Yigongcheng Village</t>
  </si>
  <si>
    <t>Pingchuan town, linze county, zhangye city, gansu province</t>
  </si>
  <si>
    <t>jxdthj1818@163.com</t>
  </si>
  <si>
    <t xml:space="preserve">Tang </t>
  </si>
  <si>
    <t>00860937-6785209</t>
  </si>
  <si>
    <t>+86 18993777567</t>
  </si>
  <si>
    <t>Deyan</t>
  </si>
  <si>
    <t>+86 09376785209</t>
  </si>
  <si>
    <t>madeyan2008@163.com</t>
  </si>
  <si>
    <t>Stats Manager</t>
  </si>
  <si>
    <t>Company established in: Nov 2005; Ownership: Mr Sun Xuewen</t>
  </si>
  <si>
    <t>East Xiaokouzi Mine</t>
  </si>
  <si>
    <t>Jiayuguan Juxinda Industry Company</t>
  </si>
  <si>
    <t>Company established in: Nov 2005; Ownership: Mr Sun Xuewen; Mn-Fe-Pb-Zn polymetallic ore with reserves 5 million tons</t>
  </si>
  <si>
    <t>Company established in: Nov 2005; Ownership: Mr Sun Xuewen; Mn-Fe-Pb-Zn polymetallic ore with reserves 33 million tons</t>
  </si>
  <si>
    <t>Ganzhou District, Zhangye City</t>
  </si>
  <si>
    <t>Linze County, Zhangye City</t>
  </si>
  <si>
    <t>(formerly Ferrex); project on hold as of 2019</t>
  </si>
  <si>
    <t>Propex Minérios</t>
  </si>
  <si>
    <t>Caetite</t>
  </si>
  <si>
    <t>Bhaia State</t>
  </si>
  <si>
    <t>Muhlare</t>
  </si>
  <si>
    <t>Juliana</t>
  </si>
  <si>
    <t>Magalhaes Barbosa</t>
  </si>
  <si>
    <t>juliana.barbosa1@vale.com</t>
  </si>
  <si>
    <t>18993777567@163.com</t>
  </si>
  <si>
    <t>Soili</t>
  </si>
  <si>
    <t>soili.jarvinen@mecatrade.fi</t>
  </si>
  <si>
    <t>Kunene resources</t>
  </si>
  <si>
    <t>The group willl pay royalty ranging from 1-5% tied to the percentage grade of the manganese and to the US dollar price achieved for the sale of each dry metric ton unit of manganese</t>
  </si>
  <si>
    <t>http://www.namibiacriticalmetals.com/</t>
  </si>
  <si>
    <t xml:space="preserve">Pine </t>
  </si>
  <si>
    <t>Van Wyk</t>
  </si>
  <si>
    <t>(formerly Montezuma) The Butcherbird Manganese Project is in the Pilbara region of Western Australia.The project holds a significant manganese deposit with current resources in excess of 180 million tonnes of manganese ore. Perth-based metals developer Montezuma Mining is considering production of battery grade manganese sulphate, electrolytic manganese metal and electrolytic manganese dioxide, the company said. 02-2018: The company has submitted a mining lease application to cover the Yanneri Ridge and Coodamudgi manganese deposits. Montezuma is currently completing a scoping study on the Yanneri Ridge resource, which will be the initial focus for proposed mining operations. The Yanneri Ridge has an inferred resource of 48-million tonnes at 10.7% manganese and an indicated resource of 22.5-million tonnes at 12% manganese. Final product 33%Mn; open-pit mine.</t>
  </si>
  <si>
    <t>Namibian Critical Metals Inc</t>
  </si>
  <si>
    <t>Carbon steel</t>
  </si>
  <si>
    <t>+1 732-205-6053</t>
  </si>
  <si>
    <t>+1 732-575-2862</t>
  </si>
  <si>
    <t>Iselin</t>
  </si>
  <si>
    <t>BASF Corporation, 25 Middlesex Essex Turnpike</t>
  </si>
  <si>
    <t>NJ 08830</t>
  </si>
  <si>
    <t>https://catalysts.basf.com/products-and-industries/battery-materials/cathode-active-materials/ncm</t>
  </si>
  <si>
    <t>low grade carbonated ore 15%Mn average</t>
  </si>
  <si>
    <t>low grade carbonated ore 28%Mn average with high Mn:Fe ratio, which is very suitable for the production of EMM</t>
  </si>
  <si>
    <t>high grade oxidised ore 48%Mn average</t>
  </si>
  <si>
    <t>mid grade semi-carbonated ore 37%Mn average</t>
  </si>
  <si>
    <t>mid grade semi-carbonated ore 36%Mn average (content between 33%-36%Mn)</t>
  </si>
  <si>
    <t>mid grade ore 37%Mn average with high iron content (9 to 20%)</t>
  </si>
  <si>
    <t>mid grade ore 38%Mn average</t>
  </si>
  <si>
    <t>mid grade semi-carbonated ore 37% lumpy and 35% fines with 5% iron content</t>
  </si>
  <si>
    <t>mid grade ore 41%Mn average; Fe 2-6%</t>
  </si>
  <si>
    <t>mid grade ore 39%Mn average</t>
  </si>
  <si>
    <t>mid grade ore 34%Mn average</t>
  </si>
  <si>
    <t>mid grade ore 42%Mn average (40 to 44%Mn content) Fe max 4%, SiO2: max 9%, Al2O3: max 9%, P: max 0.080%, K2O: max 2.5%, BaO: max 3%, Size: Minimum 60 % between 6.35 and 76.20 mm)</t>
  </si>
  <si>
    <t>mid grade semi-carbonated ore 34%Mn average</t>
  </si>
  <si>
    <t>mid grade ore 36.4%Mn average (content 37% to 46%Mn) with high iron content (9 to 20%)</t>
  </si>
  <si>
    <t>open pit mine in Parras, reserves at 30%Mn run of mine</t>
  </si>
  <si>
    <t>Parent company/group</t>
  </si>
  <si>
    <t>Product type</t>
  </si>
  <si>
    <t>Company type</t>
  </si>
  <si>
    <t>mid grade ore 40%Mn average (content 40-52%Mn)</t>
  </si>
  <si>
    <t>mid grade carbonated ore</t>
  </si>
  <si>
    <t>low grade 20-34.99%Mn average</t>
  </si>
  <si>
    <t>low grade dioxide ore</t>
  </si>
  <si>
    <t>semi-carbonated ore</t>
  </si>
  <si>
    <t>mid grade ore 37%Mn average; The Manganese Nodule is a unique product in the world, produced exclusively by Autlán, and it is the perfect raw material for the production of Manganese alloys. The nodules are already semi-reduced (MnO), therefore less carbon is required to complete the reduction and less gasses are generated in the process. Typical Chemical Analysis  Manganese: 37; Iron: 9.00 Max; Silicon: 17.50 Max; Alumina: 4.50 Max; Calcium Oxide: 12.50 Max; Phosphorus: 0.10 Max; Sulfur: 0.50 Max</t>
  </si>
  <si>
    <t>production entirely used for internal production of batteries</t>
  </si>
  <si>
    <t>low grade ore 29%Mn average</t>
  </si>
  <si>
    <t xml:space="preserve">Mn dioxide ore pyrolusite </t>
  </si>
  <si>
    <t>Chairman has been arrested in South Africa in 2016 for fraudulent activities: https://www.sunshinecoastdaily.com.au/news/fraudster-arrested-in-south-africa-has-sunshine-co/3066258/</t>
  </si>
  <si>
    <t xml:space="preserve">Hunan Orient Mining </t>
  </si>
  <si>
    <t>Yunnan Jiangnan Manganese</t>
  </si>
  <si>
    <t>Zhongzhe New Materials</t>
  </si>
  <si>
    <t>Biggest EMM producer in China, the company uses Mn ore imported from Ghana, does not have local Mn ore supply available in Ningxia. It also benefits from comparatively low electricity prices of under Yn0.40/kwh (October 2016). Ningxia Tianyuan have 3 EMM plants: 2 new plants with annual capacity of 300,000 tons each, and an old plant with annual capacity of 200,000 tons.</t>
  </si>
  <si>
    <t>EZZ Steel</t>
  </si>
  <si>
    <t>Zawbaa</t>
  </si>
  <si>
    <t>mzawbaa@ezzsteel.com.eg</t>
  </si>
  <si>
    <t>+201110024248</t>
  </si>
  <si>
    <t>https://www.aquilaresources.com.au/projects/avontuur-manganese-project</t>
  </si>
  <si>
    <t>Northern Cape Province of South Africa</t>
  </si>
  <si>
    <t>+61894230111</t>
  </si>
  <si>
    <t xml:space="preserve">Dianbo </t>
  </si>
  <si>
    <t>Non-Executive Chairman</t>
  </si>
  <si>
    <t>Managing Director and Chief Executive Officer</t>
  </si>
  <si>
    <t xml:space="preserve">Zhaoming </t>
  </si>
  <si>
    <t>Alciaturi</t>
  </si>
  <si>
    <t>Executive Director and Chief Financial Officer</t>
  </si>
  <si>
    <t>Yuliang</t>
  </si>
  <si>
    <t>Carter</t>
  </si>
  <si>
    <t>Badische Stahlwerke GmbH (BSW)</t>
  </si>
  <si>
    <t>http://www.bsw-kehl.de/bsw-en/products/reinforcing_steel.php</t>
  </si>
  <si>
    <t>Kehl</t>
  </si>
  <si>
    <t>Rene</t>
  </si>
  <si>
    <t>Buehler</t>
  </si>
  <si>
    <t>rene.buehler@BSW-Kehl.de</t>
  </si>
  <si>
    <t>+49 78 51 83 505</t>
  </si>
  <si>
    <t>products used by steelmakers, aluminum makers (for production of flat rolled sheet for beverage cans) and battery makers; MnO production is consumed for production of EMM by MMC</t>
  </si>
  <si>
    <t>Aquila Resources is 85% owned subsidiary of Baosteel Resources, which now is planning to further invest on Thabazimbi, an iron ore prospect and is also working to develop the Eagle Downs Coking Coal Project, a proposed underground longwall coal mine south of Moranbah in Queensland's Bowen Basin, Australia. Avontuur Manganese project. A licence to mine a manganese deposit has been granted in 2019. Gravenhage and Aersbegint deposits. Initially, it will be an open-pit mine, but can be switched to underground mining then. Mn ore output is expected at some 1.5 Mtpy. The Gravenhage deposit holds an estimated 147.8 million tonne (mt) of manganese ore. The project is delayed due to intersection of exploration licences for Gravenhage site with other company</t>
  </si>
  <si>
    <t xml:space="preserve">Indonesia Tsingshan Stainless Steel (ITSS) </t>
  </si>
  <si>
    <t>300 series stainless steel</t>
  </si>
  <si>
    <t>Plant started production in Q4 2018; Full output is used for internal production of stainless steel; It is located in an industrial park established by Tsingshan in an economic and trade co-operation zone in Sulawesi region. Tsingshan Steel produced 5.8mn t of stainless steel in 2016 and purchased around 2,000 t/month of electrolytic manganese metal from Chinese producers. The Chinese manganese market has been oversupplied as a result of high capacity. Tsingshan plans to sell some of the manganese in Indonesia and also export to Japan and South Korea, which import around 13,000-14,000 t/month of manganese metal from China. The company has two manganese production lines in operation, with each producing 45 mt of electrolytic manganese per day. A third production line is in the pipeline. The company stainless steel capacity is 3 million mt with a monthly output of stainless steel about 200,000 mt, type 300 series</t>
  </si>
  <si>
    <t>The company stainless steel capacity is 3 million mt with a monthly output of stainless steel about 200,000 mt, type 300 series, containing 1-1.5%Mn</t>
  </si>
  <si>
    <t>Jupiter Mines</t>
  </si>
  <si>
    <t>the company wants to build 6 production lines with annual production 100kt in total. As of Feb 2019 there are two lines put into production, and they plan to launch another production line this year</t>
  </si>
  <si>
    <t>Lanzhou Sunrising Ferroalloy .,Ltd</t>
  </si>
  <si>
    <t>+86 0931 8638635</t>
  </si>
  <si>
    <t xml:space="preserve">sales@westfesi.com          </t>
  </si>
  <si>
    <t>Deer</t>
  </si>
  <si>
    <t>Christoph.Priemetshofer@voestalpine.com</t>
  </si>
  <si>
    <t>Christoph</t>
  </si>
  <si>
    <t>Priemetshofer</t>
  </si>
  <si>
    <t>Michael.Thun@voestalpine.com</t>
  </si>
  <si>
    <t>Thun</t>
  </si>
  <si>
    <t>Lanzhou district</t>
  </si>
  <si>
    <t>+86 18919127224</t>
  </si>
  <si>
    <t>company was founded in 2005; it is a large combined commercial entity that mainly exporting ferroalloys, metals, and carbon products. The main products of our company are Ferro Silicon, Ferro Silicon Zirconium,  Ferro Silicon Magnesium, Ferro Silicon Barium, Cored Wire, Inoculant, Silicon Carbide, Calcium Metal. Calcium Silicon Manganese, Silicon metal. etc.</t>
  </si>
  <si>
    <t>Voestalpine Rohstoffbeschaffungs GmbH</t>
  </si>
  <si>
    <t>Linz</t>
  </si>
  <si>
    <t>Stahlstrasse 21</t>
  </si>
  <si>
    <t>www.voestalpine.com</t>
  </si>
  <si>
    <t>+43 664 8832 2609</t>
  </si>
  <si>
    <t>+43 503 0417 8002</t>
  </si>
  <si>
    <t>Dept. Ferro Alloys, Non Ferrous, Metals</t>
  </si>
  <si>
    <t>Sidenor</t>
  </si>
  <si>
    <t>Jose</t>
  </si>
  <si>
    <t>Cruz Zirion</t>
  </si>
  <si>
    <t>jose.zirion@sidenor.com</t>
  </si>
  <si>
    <t>Manufacturers of briction material</t>
  </si>
  <si>
    <t>www.femfm.com</t>
  </si>
  <si>
    <t>Robert Perthel Str. 49</t>
  </si>
  <si>
    <t xml:space="preserve"> +49 221 938808-0</t>
  </si>
  <si>
    <t>Jandl</t>
  </si>
  <si>
    <t>office@femfm.com</t>
  </si>
  <si>
    <t>JFB Global Europe BVBA</t>
  </si>
  <si>
    <t>Nijverheidsweg 4</t>
  </si>
  <si>
    <t>Laakdal</t>
  </si>
  <si>
    <t xml:space="preserve"> +32 14 281 802</t>
  </si>
  <si>
    <t>BE840552213</t>
  </si>
  <si>
    <t>david.liu@jbfge.be</t>
  </si>
  <si>
    <t>www.icl-group.com</t>
  </si>
  <si>
    <t>Prinsenhof Building</t>
  </si>
  <si>
    <t>Koningin Wilhelminaplein 30</t>
  </si>
  <si>
    <t>KR Amsterdam</t>
  </si>
  <si>
    <t>Adriana</t>
  </si>
  <si>
    <t>Jalba</t>
  </si>
  <si>
    <t>Director Advocacy EU</t>
  </si>
  <si>
    <t>adriana.jalba@icl-group.com</t>
  </si>
  <si>
    <t xml:space="preserve"> +31 6 46730986</t>
  </si>
  <si>
    <t>IOM</t>
  </si>
  <si>
    <t>www.iom-world.org</t>
  </si>
  <si>
    <t>Research Avenue North</t>
  </si>
  <si>
    <t>Riccarton</t>
  </si>
  <si>
    <t>EH14 4AP</t>
  </si>
  <si>
    <t>Edinburgh</t>
  </si>
  <si>
    <t xml:space="preserve"> +44 1314498000</t>
  </si>
  <si>
    <t>Shahzad</t>
  </si>
  <si>
    <t>Rashid</t>
  </si>
  <si>
    <t>System Analyst and Programmer</t>
  </si>
  <si>
    <t>shahzad.rashid@iom-world.org</t>
  </si>
  <si>
    <t xml:space="preserve"> +44 1314498008</t>
  </si>
  <si>
    <t>www.baua.de</t>
  </si>
  <si>
    <t>Friedrich Henkel Weg 1-25</t>
  </si>
  <si>
    <t>Dortmund</t>
  </si>
  <si>
    <t xml:space="preserve"> +49 231 9071-2749</t>
  </si>
  <si>
    <t>Dag</t>
  </si>
  <si>
    <t>Rother</t>
  </si>
  <si>
    <t>Unit Exposure Scenarios</t>
  </si>
  <si>
    <t>rother.dag@baua.bund.de</t>
  </si>
  <si>
    <t>East India Trading Co.</t>
  </si>
  <si>
    <t>P.B. No. 16, Ottappalam</t>
  </si>
  <si>
    <t>Pallakkad District</t>
  </si>
  <si>
    <t>Kerala State</t>
  </si>
  <si>
    <t>Abdul Jaleel</t>
  </si>
  <si>
    <t>Ammanoor</t>
  </si>
  <si>
    <t>abduljalil@rediffmail.com</t>
  </si>
  <si>
    <t>Portnex</t>
  </si>
  <si>
    <t>Reductant producer</t>
  </si>
  <si>
    <t>supplier of reductants for the Ferromanganese market</t>
  </si>
  <si>
    <t>George.s@portnex.com</t>
  </si>
  <si>
    <t>+27 60 999 3795</t>
  </si>
  <si>
    <t>Spies</t>
  </si>
  <si>
    <t>Federal Institute for Occupational Safety &amp; Health (Baua)</t>
  </si>
  <si>
    <t>Prevent and reduce harm or ill health around hazardous substances.</t>
  </si>
  <si>
    <t>Federation of European Manufacturers of Friction Materials (EMFM)</t>
  </si>
  <si>
    <t>a global manufacturer of products based on unique minerals, fulfills humanity’s essential needs, primarily in three markets: agriculture, food and engineered materials.</t>
  </si>
  <si>
    <t>ICL</t>
  </si>
  <si>
    <t>http://www.jbfrak.com/ProjectBelgium.htm</t>
  </si>
  <si>
    <t>JBF RAK has established itself as an industry leader in packaging products. The entire complex today is dedicated to manufacturing world class packaging products to be supplied to our global customer base including Brand Owners,Converters &amp; End Users. JBF RAK is a principal supplier for PET Resins &amp; BoPET Films in Middle East. The products are also exported to more than 50 countries across globe, with sizeable presence in major markets of EU &amp; US. Entire management team is based at our site &amp; corporate office in Ras al-Khaimah, U.A.E.</t>
  </si>
  <si>
    <t>Packaging producer</t>
  </si>
  <si>
    <t>tsutsumi-r@itochu.co.jp</t>
  </si>
  <si>
    <t xml:space="preserve">Rui </t>
  </si>
  <si>
    <t>Tsutsumi</t>
  </si>
  <si>
    <t>ITOCHU Corporation</t>
  </si>
  <si>
    <t>tokkr@itochu.co.jp</t>
  </si>
  <si>
    <t>sirsendu.mukherjee@tatasteel.com</t>
  </si>
  <si>
    <t>Sirsendu</t>
  </si>
  <si>
    <t>Mukherjee</t>
  </si>
  <si>
    <t>vkj@abhijeet.in</t>
  </si>
  <si>
    <t>sarmamss57@rediffmail.com</t>
  </si>
  <si>
    <t>sfal@shyamferro.com</t>
  </si>
  <si>
    <t>Nouvelle Gabon Mining</t>
  </si>
  <si>
    <t>kolkata@maithanalloys.com</t>
  </si>
  <si>
    <t>Aarti Steels Ltd.</t>
  </si>
  <si>
    <t>ramesh.talwar@aartisteelsltd.com</t>
  </si>
  <si>
    <t>Talwar</t>
  </si>
  <si>
    <t>manish@rungtaindustries.com</t>
  </si>
  <si>
    <t>arindam@rungtaindustries.com</t>
  </si>
  <si>
    <t>manish@castrontech.com</t>
  </si>
  <si>
    <t>Hiro Goup of Industries</t>
  </si>
  <si>
    <t>Hira Electro Smelters Ltd.</t>
  </si>
  <si>
    <t>rishi.juneja@indsil.com</t>
  </si>
  <si>
    <t>mail@vbansal.com</t>
  </si>
  <si>
    <t>utpal@jayeshgroup.com</t>
  </si>
  <si>
    <t>saket.agarwal@mspsteel.com</t>
  </si>
  <si>
    <t>Subhra</t>
  </si>
  <si>
    <t>Som</t>
  </si>
  <si>
    <t>subhra.som@mspsteel.com</t>
  </si>
  <si>
    <t>manoj.kasera@supersmelt.com</t>
  </si>
  <si>
    <t>vanit@lkgroupindia.com</t>
  </si>
  <si>
    <t>Tamal</t>
  </si>
  <si>
    <t>Banerjee</t>
  </si>
  <si>
    <t>pramodshivamiron@gmail.com</t>
  </si>
  <si>
    <t>prawat3@gmail.com</t>
  </si>
  <si>
    <t>vamsivarma_p@yahoo.com</t>
  </si>
  <si>
    <t>brijesh@shyamsteel.com</t>
  </si>
  <si>
    <t>srikant@shyamsteel.com</t>
  </si>
  <si>
    <t>sonicthermal@eurasiagroup.in</t>
  </si>
  <si>
    <t>cvssrrr1963@gmail.com</t>
  </si>
  <si>
    <t>sales@ssfapl.in</t>
  </si>
  <si>
    <t>rdra9070@gmail.com</t>
  </si>
  <si>
    <t>Jakey</t>
  </si>
  <si>
    <t>jakey@qunxian.com</t>
  </si>
  <si>
    <t>general@qunxian.com</t>
  </si>
  <si>
    <t>corporate@vandanaglobal.com</t>
  </si>
  <si>
    <t>gmexports@vandanaglobal.com</t>
  </si>
  <si>
    <t>marketing@mmindia.net</t>
  </si>
  <si>
    <t>Pohang Iron and Steel Company (POSCO)</t>
  </si>
  <si>
    <t>rks@fcorgroup.in</t>
  </si>
  <si>
    <t>procurement of battery raw materials is managed by the chemical catalyst materials group (CCM) of BASF</t>
  </si>
  <si>
    <t>BASF - Chemical Catalyst Materials (CCM) group</t>
  </si>
  <si>
    <t>mid-grade concentrate 38%Mn 28%Si</t>
  </si>
  <si>
    <t>sean_gao@bosaiminerals.com.cn</t>
  </si>
  <si>
    <t>+8618523094021</t>
  </si>
  <si>
    <t>World Trade Center 47th floor, 131 Zourong Road</t>
  </si>
  <si>
    <t>Yuzhong District</t>
  </si>
  <si>
    <t>+862363886381</t>
  </si>
  <si>
    <t>Vice-General Manager</t>
  </si>
  <si>
    <t>yujiang3000@163.com</t>
  </si>
  <si>
    <t>+8613983342533</t>
  </si>
  <si>
    <t>Anyou</t>
  </si>
  <si>
    <t>wangay66173@163.com</t>
  </si>
  <si>
    <t>+8613947771582</t>
  </si>
  <si>
    <t>Qingxi Industrial Park</t>
  </si>
  <si>
    <t>Fuling</t>
  </si>
  <si>
    <t>Reserves around 30 million mt of 14.2%Mn ore; Production will be consummed by DaLang plant in China (owned by Bosai Group), and partly sold to third parties. Canada-based Reunion Manganese Inc. (RMI) planned a $235mn manganese mine at the Matthews Ridge project located in the north west district of Guyana. In 2013 Canada-based Reunion Gold announced a proven and probable reserve estimate of 26.3mn t of manganese, with an average grade of 14.2% manganese, at the Matthews Ridge project. The company had also been looking to develop a silico-manganese plant in Trinidad and Tobago. In addition to its proximity to Guyana, Trinidad and Tobago offers numerous benefits such as competitive power costs, deep sea port facilities, dedicated areas for industrial projects and proximity to silico-manganese markets. Nov 2016: Reunion Manganese Inc. (RMI) sells its Matthews Ridge manganese project to Chinese firm Bosai Minerals Group, which created Guyana Manganese Incorporated (GMI). GMI is investing US$100M in the first phase of the operations (Feb 2018). During the construction phase, the mine ore processing plant, washing plant, warehouses and factory will be established. (Mar 2018) GMI, a Bosai Mineral Group company, is currently on track to develop the mines, plant and factories to begin extracting the mineral by early 2019. The total manganese resource in Matthew’s Ridge is some 26M tonnes. Ma said to produce the manganese concentrate, the company will have to mine some 2M tonnes per year which will see the life of the operation lasting some 12-13 years, if there are no other resources to be added.</t>
  </si>
  <si>
    <t>Funded by Bosai Group and Fuling Nengyuan Shiye Group, Dalang Metallurgical New Materials Company is a joint venture in which Bosai has an ownership of 78% of the shares.</t>
  </si>
  <si>
    <t xml:space="preserve">Funded by Bosai Group and Fuling Nengyuan Shiye Group, Dalang Metallurgical New Materials Company is a joint venture in which Bosai has an ownership of 78% of the shares. </t>
  </si>
  <si>
    <t>semi carbonated ore</t>
  </si>
  <si>
    <t>Funded by Bosai Group and Fuling Nengyuan Shiye Group, Dalang Metallurgical New Materials Company is a joint venture in which Bosai has an ownership of 78% of the shares. Produced 300,000 mt of SiMn in 2018. Plant started in 2017. Gas recycling plant generates 20 to 30% of total power consumption.</t>
  </si>
  <si>
    <t>Xiao Ping</t>
  </si>
  <si>
    <t>General Manager of DaLang plant</t>
  </si>
  <si>
    <t>13908255365@qq.com</t>
  </si>
  <si>
    <t>+8613908255365</t>
  </si>
  <si>
    <t xml:space="preserve">+86 931 8638635 </t>
  </si>
  <si>
    <t>Anton</t>
  </si>
  <si>
    <t>Geldenhuys</t>
  </si>
  <si>
    <t>antong@tshipi.co.za</t>
  </si>
  <si>
    <t>Tracey</t>
  </si>
  <si>
    <t>Booth</t>
  </si>
  <si>
    <t>tracey@tshipi.co.za</t>
  </si>
  <si>
    <t>Kendujhar district mine</t>
  </si>
  <si>
    <t>Sundargarh district mine</t>
  </si>
  <si>
    <t>Gajanan U.</t>
  </si>
  <si>
    <t>Kapure</t>
  </si>
  <si>
    <t>gajanan.kapure@tatasteel.com</t>
  </si>
  <si>
    <t>Head Research &amp; Development - Ferro Alloy Minerals Research Group</t>
  </si>
  <si>
    <t xml:space="preserve">0657-2148928 </t>
  </si>
  <si>
    <t>07763807851</t>
  </si>
  <si>
    <t>5-1, Kita-Aoyama 2-chome</t>
  </si>
  <si>
    <t>107-8077</t>
  </si>
  <si>
    <t>+81 3 3497 3383</t>
  </si>
  <si>
    <t>Tata Steel Ltd</t>
  </si>
  <si>
    <t>Kawazu Sangyo Co., Ltd</t>
  </si>
  <si>
    <t>buys Mn sulphate in China to produce animal feed in Japan</t>
  </si>
  <si>
    <t>Teruo</t>
  </si>
  <si>
    <t>Kawazu</t>
  </si>
  <si>
    <t>headoffice@kawazu-trade.com</t>
  </si>
  <si>
    <t>+0336505501</t>
  </si>
  <si>
    <t>Hollestrasse 7a - Postfach / P.O. Box 10 37 43</t>
  </si>
  <si>
    <t>Termitausky Works</t>
  </si>
  <si>
    <t>JSC Zhayremski Gok / Kazchrome</t>
  </si>
  <si>
    <t>construction to start in October 2019, with commercial production expected in 2020</t>
  </si>
  <si>
    <t>Cochrane</t>
  </si>
  <si>
    <t>cochranejim1@gmail.com</t>
  </si>
  <si>
    <t>Rachelle</t>
  </si>
  <si>
    <t>Yasai Resources</t>
  </si>
  <si>
    <t>Steel</t>
  </si>
  <si>
    <t>Organisation for Economic Co-operation and Development (OECD)</t>
  </si>
  <si>
    <t>http://www.oecd.org/</t>
  </si>
  <si>
    <t>De Carvalho</t>
  </si>
  <si>
    <t>Anthony.DECARVALHO@oecd.org</t>
  </si>
  <si>
    <t>Indian Metals &amp; Ferro Alloys Ltd.</t>
  </si>
  <si>
    <t>Fully integrated producer of ferro alloys</t>
  </si>
  <si>
    <t>www.imfa.in</t>
  </si>
  <si>
    <t>IMFA Building</t>
  </si>
  <si>
    <t>Bhubaneswar</t>
  </si>
  <si>
    <t xml:space="preserve"> +91 6742580100</t>
  </si>
  <si>
    <t>communication@imfa.in</t>
  </si>
  <si>
    <t>mail@imfa.in</t>
  </si>
  <si>
    <t>Steel plant with Captive Power Generation and plants in nine locations. Market leader in manufacture of DRI in the Eastern Region</t>
  </si>
  <si>
    <t>www.jaibalajigroup.com</t>
  </si>
  <si>
    <t>Jai Balaji Industries Ltd.</t>
  </si>
  <si>
    <t> 5, Bentinck Street</t>
  </si>
  <si>
    <t xml:space="preserve"> +91  33 2248 9808</t>
  </si>
  <si>
    <t> info@jaibalajigroup.com</t>
  </si>
  <si>
    <t>Visa Steel Ltd</t>
  </si>
  <si>
    <t>Operating a 225,000 TPA Blast Furnace, 300,000 TPA Sponge Iron Plant &amp; 500,000 TPA Steel Plant through Electric Furnace route and 150,000 TPA Ferro Chrome Plant at Kalinganagar in Odisha.</t>
  </si>
  <si>
    <t>www.visasteel.com</t>
  </si>
  <si>
    <t>VISA House</t>
  </si>
  <si>
    <t>8/10 Alipore Road</t>
  </si>
  <si>
    <t xml:space="preserve"> +91 33 3011 9000</t>
  </si>
  <si>
    <t>Debashish</t>
  </si>
  <si>
    <t>Chakrabarti</t>
  </si>
  <si>
    <t>debashish.chakrabarti@visasteel.com</t>
  </si>
  <si>
    <t>Anjaney Ferro Alloys Ltd.</t>
  </si>
  <si>
    <t>supplying &amp; trading of Low carbon silico manganese</t>
  </si>
  <si>
    <t>P.O. Mihijam, Dist. Jamtara</t>
  </si>
  <si>
    <t>Near Roop Narayanpur Railway Station</t>
  </si>
  <si>
    <t>Jharkhand </t>
  </si>
  <si>
    <t xml:space="preserve"> +91-341-2530812/2531888</t>
  </si>
  <si>
    <t>Burman</t>
  </si>
  <si>
    <t>office@anjaneyferro.com</t>
  </si>
  <si>
    <t>Balaji Electro Smelters Ltd.</t>
  </si>
  <si>
    <t>www.balajielectrosmeltersltd.justdial.com</t>
  </si>
  <si>
    <t>Plot No. B-17 &amp; 18, MIDC, Azad Maidan Road</t>
  </si>
  <si>
    <t>Lohara</t>
  </si>
  <si>
    <t xml:space="preserve"> +91 7232 245048</t>
  </si>
  <si>
    <t>besyml@gmail.com</t>
  </si>
  <si>
    <t>BDG Metal &amp; Power Ltd.</t>
  </si>
  <si>
    <t xml:space="preserve"> +91 33 4005 9000</t>
  </si>
  <si>
    <t>rcg@goyalgroup.in</t>
  </si>
  <si>
    <t>Berry Alloys Ltd</t>
  </si>
  <si>
    <t>producers of “Bulk Ferro Alloys” in the state of Andhra Pradesh </t>
  </si>
  <si>
    <t>www.berryalloys.com</t>
  </si>
  <si>
    <t>Suit No. 308, Ashoka House</t>
  </si>
  <si>
    <t>3A, Hare Street</t>
  </si>
  <si>
    <t>vijay@berryalloys.in</t>
  </si>
  <si>
    <t>Essel Mining &amp; Industries Ltd.</t>
  </si>
  <si>
    <t>http://www.esselmining.com/</t>
  </si>
  <si>
    <t>Aditya Birla Centre</t>
  </si>
  <si>
    <t>S K Ahire Marg</t>
  </si>
  <si>
    <t>Worli, Mumba</t>
  </si>
  <si>
    <t xml:space="preserve"> +91 33-44555500</t>
  </si>
  <si>
    <t>Chaturvedi</t>
  </si>
  <si>
    <t>vinod.chaturvedi@adityabirla.com</t>
  </si>
  <si>
    <t>G.R. Minerals and Industries Pvt Ltd</t>
  </si>
  <si>
    <t>Ferro Alloy division of the group and has State of the Art infrastructure for manufacturing of High Quality High Carbon Silico-Manganese, High Carbon Ferro Manganese, Ferro Silicon &amp; Foundry/Steel grade cast iron.</t>
  </si>
  <si>
    <t>http://www.grgroupindia.com/tc_gr_minerals_ind.php</t>
  </si>
  <si>
    <t>Agrawal Complex</t>
  </si>
  <si>
    <t>Camta Colony</t>
  </si>
  <si>
    <t xml:space="preserve"> +91 771 4259100</t>
  </si>
  <si>
    <t>md@grgroupindia.com</t>
  </si>
  <si>
    <t>Lakshmi Metallurgy Ltd</t>
  </si>
  <si>
    <t>http://www.thelakshmigroup.com/</t>
  </si>
  <si>
    <t>118, Alloy House, Chord Rd, West of Chord Road 2nd Stage</t>
  </si>
  <si>
    <t>Karnataka </t>
  </si>
  <si>
    <t xml:space="preserve"> +91 80 2349 9999</t>
  </si>
  <si>
    <t>ferroalloy123@gmail.com</t>
  </si>
  <si>
    <t>Minex Metallurgical Co. Pvt. Ltd.</t>
  </si>
  <si>
    <t>manufactures and provides alloying solutions to iron and steel, aluminum, foundry, welding, and other non-ferrous industries. Its products include alloying tablets, such as demag, iron, and manganese tablets</t>
  </si>
  <si>
    <t>http://www.minexindia.com/</t>
  </si>
  <si>
    <t>Rajguru Apartments, 3rd Floor</t>
  </si>
  <si>
    <t>3 New Nagardas Road, Andheri</t>
  </si>
  <si>
    <t>East Mumbai</t>
  </si>
  <si>
    <t xml:space="preserve"> + 91 22 2836 2166</t>
  </si>
  <si>
    <t>sbmisra@minexindia.com</t>
  </si>
  <si>
    <t>Minmat Ferro Alloys (P) Ltd.</t>
  </si>
  <si>
    <t>leading Manufacturing &amp; Trading House of Noble Alloys, Ferro Alloys, Metals, Minerals, Carborisers etc</t>
  </si>
  <si>
    <t>http://minmat.com/</t>
  </si>
  <si>
    <t>1, A.J.C. Bose Road, 4th Floor</t>
  </si>
  <si>
    <t xml:space="preserve"> +(91)-(33)-22825663</t>
  </si>
  <si>
    <t>rohit@minmat.com</t>
  </si>
  <si>
    <t>headoffice@minmat.com</t>
  </si>
  <si>
    <t>mktg@minmat.com</t>
  </si>
  <si>
    <t>Moly Metal LLP</t>
  </si>
  <si>
    <t>manufacturer of Molybdenum alloys- Ferro Molybdenum (Fe Mo) and Molybdenum Disulphide (MoS2) </t>
  </si>
  <si>
    <t>https://www.moly.in/</t>
  </si>
  <si>
    <t>202, Aditya Building, Near Khadayata Colony</t>
  </si>
  <si>
    <t>Mithakhali Six Roads, Ellis Bridge</t>
  </si>
  <si>
    <t xml:space="preserve"> +91-79-26400846</t>
  </si>
  <si>
    <t>moly202@bsnl.in</t>
  </si>
  <si>
    <t>info@moly.in</t>
  </si>
  <si>
    <t>adarsh@moly.in</t>
  </si>
  <si>
    <t>Nagpur Pyrolusite Pvt. Ltd. (Ferro Alloys Division)</t>
  </si>
  <si>
    <t>Manganese Dioxide (MnO2) Manganese Oxide (MnO FEED Grade) </t>
  </si>
  <si>
    <t>http://nagpurpyrolusite.com/</t>
  </si>
  <si>
    <t xml:space="preserve"> +91 712 2424642</t>
  </si>
  <si>
    <t>npplltd@yahoo.com</t>
  </si>
  <si>
    <t>Premier Alloys &amp; Chemicals Pvt. Ltd.</t>
  </si>
  <si>
    <t>Producer of noble alloys serving to the iron and steel industry.</t>
  </si>
  <si>
    <t>http://www.premieralloys.in/</t>
  </si>
  <si>
    <t>20, Bhanu Enclave, Model Colony</t>
  </si>
  <si>
    <t>Sanjeeva Reddy Nagar, Hyderabad</t>
  </si>
  <si>
    <t>Telangana </t>
  </si>
  <si>
    <t xml:space="preserve"> +91 40 2342 0360</t>
  </si>
  <si>
    <t>premier@pacpl.com</t>
  </si>
  <si>
    <t>Prithvi Ferro Alloys Pvt. Ltd.</t>
  </si>
  <si>
    <t>steel manufacturing business proposing integrated Ferro alloy, steel and power plants </t>
  </si>
  <si>
    <t xml:space="preserve"> 	+91 033 40046161</t>
  </si>
  <si>
    <t>Nishant</t>
  </si>
  <si>
    <t>Garodia</t>
  </si>
  <si>
    <t>nishant.garodia@prithv igroup.in</t>
  </si>
  <si>
    <t>Esan</t>
  </si>
  <si>
    <t>Kanjilal</t>
  </si>
  <si>
    <t>esan.prithvigroup@gmail.com</t>
  </si>
  <si>
    <t>Rama Ferro Alloys &amp; Finance Pvt. Ltd.</t>
  </si>
  <si>
    <t> producer of high quality Noble Ferro Alloys, such as Ferro Molybdenum, Ferro Vanadium, Ferro Tungsten, Ferro Niobium, Ferro Silicon Magnesium, Nickel Magnesium, Aluminum notchbar and shots</t>
  </si>
  <si>
    <t>http://ramaferro.com/</t>
  </si>
  <si>
    <t>30 Jhowtala Road</t>
  </si>
  <si>
    <t xml:space="preserve"> +91 33 30287785</t>
  </si>
  <si>
    <t>info@ramaferro.com</t>
  </si>
  <si>
    <t>Saturn Ferro Alloys Pvt. Ltd.</t>
  </si>
  <si>
    <t>manufacturer of ferro manganese lumps, silico manganese lumps, ferro alloys lumps and manganese ore</t>
  </si>
  <si>
    <t>https://www.saturnferroalloysindia.co.in/about-us.htm</t>
  </si>
  <si>
    <t>Sham Rock Square, 3rd Floor</t>
  </si>
  <si>
    <t>Near Aarogaya Hospital, Shankar Nagar</t>
  </si>
  <si>
    <t xml:space="preserve"> +91-0071-4093970</t>
  </si>
  <si>
    <t>saturnferro@gmail.com</t>
  </si>
  <si>
    <t xml:space="preserve"> +91-9669674000</t>
  </si>
  <si>
    <t>supplying &amp; trading of Ferro alloy, silicon manganese</t>
  </si>
  <si>
    <t>4, B.B.D. Bag (East), Stephen House</t>
  </si>
  <si>
    <t>5th Floor, Room No. 90</t>
  </si>
  <si>
    <t>Jindal </t>
  </si>
  <si>
    <t xml:space="preserve"> +918420910110</t>
  </si>
  <si>
    <t>Shree Nakoda Ispat Ltd.</t>
  </si>
  <si>
    <t>Manufacturer of tmt bars, sponge iron &amp; steel billets</t>
  </si>
  <si>
    <t>https://www.indiamart.com/shree-nakoda-ispat-limited/</t>
  </si>
  <si>
    <t>Siltara Industrial Area, Phase 2</t>
  </si>
  <si>
    <t>Siltara Industrial Area</t>
  </si>
  <si>
    <t xml:space="preserve"> +91-7898989233</t>
  </si>
  <si>
    <t>vikram@nakodagroup.com</t>
  </si>
  <si>
    <t>Shri Bajrang Power &amp; Ispat Ltd.</t>
  </si>
  <si>
    <t>production of Iron Ore, Steel and Steel products</t>
  </si>
  <si>
    <t>https://www.sbpil.co.in/</t>
  </si>
  <si>
    <t>info.bjr@goelgroup.co.in</t>
  </si>
  <si>
    <t>kr.pankaj@gmail.com</t>
  </si>
  <si>
    <t>SMS Smelters Ltd.</t>
  </si>
  <si>
    <t>manufacturing, importing, exporting and dealing in pig iron, sponge iron, Ferro silicon, Ferro chrome and other ferrous metals. The company also sets up steel furnaces, continuous casting and rolling mill plant.</t>
  </si>
  <si>
    <t>http://www.satyaratan.com/</t>
  </si>
  <si>
    <t>6th Floor, Anil Plaza, G.S. Road</t>
  </si>
  <si>
    <t>Guwahati, Assam</t>
  </si>
  <si>
    <t xml:space="preserve"> +91 0361-2466124</t>
  </si>
  <si>
    <t>keyal.naresh@gmail.com</t>
  </si>
  <si>
    <t>info@satyaratan.com</t>
  </si>
  <si>
    <t>Snam Alloys Pvt. Ltd.</t>
  </si>
  <si>
    <t>manufacture Ferro Silicon, Ferro Silicon Magnesium &amp; Ferro Silicon based Inoculants</t>
  </si>
  <si>
    <t>http://www.snam.co.in/index.html</t>
  </si>
  <si>
    <t>KARIAMANICKAM VILLAGE</t>
  </si>
  <si>
    <t>NETTAPAKKAM COMMUNE</t>
  </si>
  <si>
    <t>PONDICHERRY </t>
  </si>
  <si>
    <t xml:space="preserve"> +91 413 2695100 </t>
  </si>
  <si>
    <t>info@snam.co.in</t>
  </si>
  <si>
    <t>SRC Chemicals Pvt Ltd</t>
  </si>
  <si>
    <t>manufacturers of raw materials for all the major steel, paper, aluminum and chemical industries</t>
  </si>
  <si>
    <t>http://www.shreeram.net/</t>
  </si>
  <si>
    <t>Archies Court</t>
  </si>
  <si>
    <t>Shankar Sheth Road</t>
  </si>
  <si>
    <t>411042 </t>
  </si>
  <si>
    <t xml:space="preserve"> +91 20 26434078 / 83</t>
  </si>
  <si>
    <t>bajajk@shreeram.net</t>
  </si>
  <si>
    <t>marketing@shreeram.net</t>
  </si>
  <si>
    <t>Sri Raghavendra Ferro Alloy Pvt Ltd</t>
  </si>
  <si>
    <t>Silico Manganese; Ferro Silicon; Ferro Manganese</t>
  </si>
  <si>
    <t>Vasai Nagar, Nakrekal, Nalgonda</t>
  </si>
  <si>
    <t>Hyderabad</t>
  </si>
  <si>
    <t>Cvhvvvprasad_123@rediffmail.com</t>
  </si>
  <si>
    <t>Indian Stainless Steel Development Association</t>
  </si>
  <si>
    <t>committed to the growth and development of stainless steel industry in India</t>
  </si>
  <si>
    <t>http://www.stainlessindia.org/</t>
  </si>
  <si>
    <t>L-22/4, Ground Floor, DLF Phase-II</t>
  </si>
  <si>
    <t>Gurgaon </t>
  </si>
  <si>
    <t>nissda@gmail.com</t>
  </si>
  <si>
    <t>Neo Carbon Pvt. Ltd.</t>
  </si>
  <si>
    <t>supplier of Calcined Petroleum Coke and Carbon Electrode Paste</t>
  </si>
  <si>
    <t>http://www.maniyargroup.com/infra_neo.html</t>
  </si>
  <si>
    <t>14B, Canal Street</t>
  </si>
  <si>
    <t xml:space="preserve"> +9133 2255 1800 / 1 / 2 / 3</t>
  </si>
  <si>
    <t>carbonpaste@maniyargroup.com</t>
  </si>
  <si>
    <t>cpc@maniyargroup.com</t>
  </si>
  <si>
    <t>RgCON Services</t>
  </si>
  <si>
    <t>http://www.rgcon.com/</t>
  </si>
  <si>
    <t>#402, 4th Floor, Pakki's Complex</t>
  </si>
  <si>
    <t>2nd Lane, Dwarakanagar, VSKP </t>
  </si>
  <si>
    <t xml:space="preserve"> +91 94907 48722 </t>
  </si>
  <si>
    <t>R.J.S.V</t>
  </si>
  <si>
    <t>Santosh</t>
  </si>
  <si>
    <t>Executive In Charge</t>
  </si>
  <si>
    <t>santosh@rgcon.com</t>
  </si>
  <si>
    <t>Vivek</t>
  </si>
  <si>
    <t>Basu</t>
  </si>
  <si>
    <t>vivek_basu@rediffmail.com</t>
  </si>
  <si>
    <t>Technical Centre Manager</t>
  </si>
  <si>
    <t>116078138@qq.com</t>
  </si>
  <si>
    <t>+8618601926957</t>
  </si>
  <si>
    <t>+8608566966335</t>
  </si>
  <si>
    <t>Mn sulphate</t>
  </si>
  <si>
    <t>http://www.manganesexenergycorp.com/single-post/2018/02/27/Manganese-X-Receives-Phase-1-Preliminary-Study-in-Anticipated-Preparation-for-Estimate-and-Associated-Technical-Report-in-Accordance-with-NI-43-101-at-Battery-Hill</t>
  </si>
  <si>
    <t>New Brunswick</t>
  </si>
  <si>
    <t>mid-grade oxidised ore 40%Mn average (but they also produce some 41%Mn)</t>
  </si>
  <si>
    <t>Hunan Yueyang Sanxiang Chemical Co</t>
  </si>
  <si>
    <t xml:space="preserve"> +1.443.224.1369</t>
  </si>
  <si>
    <t>kallabm@stifel.com</t>
  </si>
  <si>
    <t>Associate, Equity Research - Materials</t>
  </si>
  <si>
    <t>Kallab</t>
  </si>
  <si>
    <t>MD 21202</t>
  </si>
  <si>
    <t xml:space="preserve">One South Street </t>
  </si>
  <si>
    <t>www.stifel.com</t>
  </si>
  <si>
    <t>Stifel</t>
  </si>
  <si>
    <t xml:space="preserve"> +82 10 2828 1136</t>
  </si>
  <si>
    <t>lew0219@lsnikko.com</t>
  </si>
  <si>
    <t>Karla</t>
  </si>
  <si>
    <t xml:space="preserve"> +82 2 2189 9868</t>
  </si>
  <si>
    <t>http://www.lsnikko.com/english/</t>
  </si>
  <si>
    <t>LS-Nikko Copper Inc.</t>
  </si>
  <si>
    <t>Selenium</t>
  </si>
  <si>
    <t>for EMM production</t>
  </si>
  <si>
    <t>Zemek</t>
  </si>
  <si>
    <t>CPM Group is a research group specializing in base and precious metals, but through our connection to nickel we are looking into Nickel-Cobalt-Manganese batteries as well</t>
  </si>
  <si>
    <t>Special Advisor</t>
  </si>
  <si>
    <t>azemek@cpmgroup.com</t>
  </si>
  <si>
    <t>+1.212.785.8320</t>
  </si>
  <si>
    <t>Brooklyn, New York</t>
  </si>
  <si>
    <t>low grade carbonated ore 10%Mn average</t>
  </si>
  <si>
    <t>Xuewen</t>
  </si>
  <si>
    <t>Business Secretary</t>
  </si>
  <si>
    <t>jygjxd@163.com</t>
  </si>
  <si>
    <t>+8613911088698</t>
  </si>
  <si>
    <t>aluminothermic (not electrolytic) &gt;95%Mn metal</t>
  </si>
  <si>
    <t>remelted Mn Metal (using a furnace to melt imported Mn ore)</t>
  </si>
  <si>
    <t>13902982661@139.com</t>
  </si>
  <si>
    <t>+86 (-755) 2675 6610</t>
  </si>
  <si>
    <t>trimanganese tetraoxide standard grade</t>
  </si>
  <si>
    <t>trimanganese tetraoxide high purity (Typical content: % Mn3O4 = 99.9%; %S = 0.03%; C = 0.01; Surface area = 12m2/g)</t>
  </si>
  <si>
    <t>reduced MnO2 ore</t>
  </si>
  <si>
    <t>Aluminum</t>
  </si>
  <si>
    <t>Selenium, selenium oxide, high purity metal materials</t>
  </si>
  <si>
    <t>Rodrigo Ramos</t>
  </si>
  <si>
    <t>HSE Director</t>
  </si>
  <si>
    <t>rodrigo.silveira@vale.com</t>
  </si>
  <si>
    <t>Mn Ore Procurement Manager</t>
  </si>
  <si>
    <t xml:space="preserve"> +86 23 6388 6666</t>
  </si>
  <si>
    <t>Songtao Wuling Manganese - Lijiawan</t>
  </si>
  <si>
    <t>25-year project operating life producing 1.19 million tonnes of high-purity electrolytic manganese metal (“HPEMM”), two-thirds of which is expected to be converted into high-purity manganese sulphate monohydrate powder (“HPMSM”). 90km off Prague, selenium-free EMM will be produced from manganese ore dumps; The Chvaletice project consists of three tailings piles from historic pyrite mining, which was used for sulphuric acid production. The site has an indicated mineral resource of 23.37mn t, grading at 7.4% manganese;</t>
  </si>
  <si>
    <t xml:space="preserve">Sam </t>
  </si>
  <si>
    <t>McCloy</t>
  </si>
  <si>
    <t>sam.mccloy@tatasteeleurope.com</t>
  </si>
  <si>
    <t>SHS (Saarstahl</t>
  </si>
  <si>
    <t xml:space="preserve">Peter.KISSENKOETTER@shsservices.org </t>
  </si>
  <si>
    <t>Kissenkötter</t>
  </si>
  <si>
    <t>Riva</t>
  </si>
  <si>
    <t>Gutschmidt</t>
  </si>
  <si>
    <t xml:space="preserve">rawmaterials.rivastahl@rivagroup.com </t>
  </si>
  <si>
    <t>Salzgitter</t>
  </si>
  <si>
    <t>Gelf</t>
  </si>
  <si>
    <t xml:space="preserve">gelf.s@salzgitter-ag.de </t>
  </si>
  <si>
    <t>Arvedi</t>
  </si>
  <si>
    <t>Eugenia</t>
  </si>
  <si>
    <t>Brun</t>
  </si>
  <si>
    <t xml:space="preserve">eugenia.brun@ast.arvedi.it </t>
  </si>
  <si>
    <t>Aperam</t>
  </si>
  <si>
    <t>Daphné</t>
  </si>
  <si>
    <t>Pérès</t>
  </si>
  <si>
    <t>daphne.peres@aperam.com</t>
  </si>
  <si>
    <t>Celsa</t>
  </si>
  <si>
    <t>Dominguez</t>
  </si>
  <si>
    <t>alvaro.dominguez@gcelsa.com</t>
  </si>
  <si>
    <t>British Steel</t>
  </si>
  <si>
    <t>Preston</t>
  </si>
  <si>
    <t xml:space="preserve">Lisa.Preston@Britishsteel.co.uk </t>
  </si>
  <si>
    <t>Óscar</t>
  </si>
  <si>
    <t>Olariaga</t>
  </si>
  <si>
    <t xml:space="preserve">oscar.olariaga@sidenor.com </t>
  </si>
  <si>
    <t>Former Ruukki Metals Oy; SSAB is a Nordic and US-based steel company. SSAB offers value added products and services developed in close cooperation with its customers to create a stronger, lighter and more sustainable world. SSAB has employees in over 50 countries. SSAB has production facilities in Sweden, Finland and the US. SSAB is listed on the NASDAQ OMX Nordic Exchange in Stockholm and has a secondary listing on the NASDAQ OMX in Helsinki.</t>
  </si>
  <si>
    <t>www.ssab.com</t>
  </si>
  <si>
    <t>Lilitha Minerals Group</t>
  </si>
  <si>
    <t>Amanda</t>
  </si>
  <si>
    <t>amanda@lilithagroup.com</t>
  </si>
  <si>
    <t>Tshomela</t>
  </si>
  <si>
    <t>Thandi</t>
  </si>
  <si>
    <t>Dywili</t>
  </si>
  <si>
    <t xml:space="preserve"> +86 10 68494098</t>
  </si>
  <si>
    <t xml:space="preserve"> +86 15011300021</t>
  </si>
  <si>
    <t>Vice Manager, Operation Dept.</t>
  </si>
  <si>
    <t xml:space="preserve"> +86 13269372967</t>
  </si>
  <si>
    <t>Carbon Steel Alloys Dept.</t>
  </si>
  <si>
    <t xml:space="preserve"> +86 10 68494475</t>
  </si>
  <si>
    <t xml:space="preserve"> +86 13601078820</t>
  </si>
  <si>
    <t>wangning@minmetals.com</t>
  </si>
  <si>
    <t xml:space="preserve"> +27 87 845 1368</t>
  </si>
  <si>
    <t xml:space="preserve"> +27 87 845 1429</t>
  </si>
  <si>
    <t xml:space="preserve"> +27 72 041 4898</t>
  </si>
  <si>
    <t xml:space="preserve"> +27 87 845 1350</t>
  </si>
  <si>
    <t xml:space="preserve"> +27 83 276 0331</t>
  </si>
  <si>
    <t>Shipping Controller</t>
  </si>
  <si>
    <t>China - Shaoxing</t>
  </si>
  <si>
    <t>Ting</t>
  </si>
  <si>
    <t>shaoxinghaili@163.com</t>
  </si>
  <si>
    <t xml:space="preserve"> +86 13867501333</t>
  </si>
  <si>
    <t>Hongquan</t>
  </si>
  <si>
    <t>liuhq@sinosteel.com</t>
  </si>
  <si>
    <t xml:space="preserve"> +86 10 62688826</t>
  </si>
  <si>
    <t xml:space="preserve"> +86 13911027168</t>
  </si>
  <si>
    <t>Rixing</t>
  </si>
  <si>
    <t>Lv</t>
  </si>
  <si>
    <t>lvrx@sinosteel.com</t>
  </si>
  <si>
    <t xml:space="preserve"> +86 10 62688861</t>
  </si>
  <si>
    <t xml:space="preserve"> +86 13911627707</t>
  </si>
  <si>
    <t xml:space="preserve"> +86 931 8334777</t>
  </si>
  <si>
    <t>sunrisinglz@westfesi.net</t>
  </si>
  <si>
    <t>The Quadrants, 3F</t>
  </si>
  <si>
    <t>19 Cecil Street</t>
  </si>
  <si>
    <t>www.fastmarkets.com</t>
  </si>
  <si>
    <t>Dick</t>
  </si>
  <si>
    <t>Wardle</t>
  </si>
  <si>
    <t>Manging Director</t>
  </si>
  <si>
    <t>American Manganese starts up pilot plant in March 2019. The company is waiting for EMD/CMD/EMM prices to increase before starting production</t>
  </si>
  <si>
    <t>China - Shanghai</t>
  </si>
  <si>
    <t>China Metallurgical Information &amp; Standardization Institute (CMSI)</t>
  </si>
  <si>
    <t>www.cmsi.org.cn</t>
  </si>
  <si>
    <t>74 Dengshikou Street</t>
  </si>
  <si>
    <t xml:space="preserve"> +86 10 8511 5209</t>
  </si>
  <si>
    <t>Guizhou Dalong Huicheng New Material Co., Ltd.</t>
  </si>
  <si>
    <t>www.guizhouhuicheng.com</t>
  </si>
  <si>
    <t>D+ Yangjiawan, Dalong Economic Development Zone</t>
  </si>
  <si>
    <t>Tongren City</t>
  </si>
  <si>
    <t xml:space="preserve"> +86 0856 6956780</t>
  </si>
  <si>
    <t>Shanghai Metals Market (SMM)</t>
  </si>
  <si>
    <t>www.smm.cn</t>
  </si>
  <si>
    <t>9th Fl, South Section, Bldg 9 Lujiazui Software Park</t>
  </si>
  <si>
    <t>No. 20, Lane 91 E'Shan Rd, Pudong New Area</t>
  </si>
  <si>
    <t xml:space="preserve"> +86 021 5166 6804</t>
  </si>
  <si>
    <t>Chunsheng</t>
  </si>
  <si>
    <t>luchunsheng@cmisi.cn</t>
  </si>
  <si>
    <t xml:space="preserve"> +86 15810715866</t>
  </si>
  <si>
    <t>Zhong Jian</t>
  </si>
  <si>
    <t>Deputy Director-General</t>
  </si>
  <si>
    <t xml:space="preserve"> +86 13307485498</t>
  </si>
  <si>
    <t>Rachel</t>
  </si>
  <si>
    <t>Analyst, Big Data Department</t>
  </si>
  <si>
    <t>kiuyuqiao@smm.cn</t>
  </si>
  <si>
    <t xml:space="preserve"> +86 159 0082 2445</t>
  </si>
  <si>
    <t>Adrian</t>
  </si>
  <si>
    <t>+65 9670 9226</t>
  </si>
  <si>
    <t>adrian.low@ommaterials.com</t>
  </si>
  <si>
    <t>carbonate ore</t>
  </si>
  <si>
    <t>Kupang Kupang, Nusa Tengara</t>
  </si>
  <si>
    <t>+62 811 803531</t>
  </si>
  <si>
    <t>concession is 2500 Ha large with Mn of 25 to 50%; mine stopped in 2019 "due to regulation"</t>
  </si>
  <si>
    <t>targets ultra high purity Mn sulphate, with a dry preprocessing</t>
  </si>
  <si>
    <t>Davide</t>
  </si>
  <si>
    <t>Ariazzi</t>
  </si>
  <si>
    <t>davide.ariazzi@metalleghe.it</t>
  </si>
  <si>
    <t>The new facility, which is the second phase of a production project, has a design capacity of 80,000 t/yr. The new plant will raise the firm's total capacity to 190,000 t/yr, making it the third-largest flake producer in China following Citic Manganese with 200,000 t/yr and Ningxia Tianyuan with 800,000 t/yr.</t>
  </si>
  <si>
    <t>Manganese Purchase/Ferroalloy Department</t>
  </si>
  <si>
    <t xml:space="preserve"> +86 23 6388 6311</t>
  </si>
  <si>
    <t>Sahal</t>
  </si>
  <si>
    <t>Assistant Manager, DMD Office</t>
  </si>
  <si>
    <t>naveen.s@smal.co.in</t>
  </si>
  <si>
    <t xml:space="preserve"> +91-22 22884640</t>
  </si>
  <si>
    <t>+91-8080063397</t>
  </si>
  <si>
    <t xml:space="preserve"> +91 22 22884640</t>
  </si>
  <si>
    <t>tegobo.nchoe@traxys.com</t>
  </si>
  <si>
    <t xml:space="preserve"> +2711 591 0545</t>
  </si>
  <si>
    <t xml:space="preserve"> +2776 275 3545</t>
  </si>
  <si>
    <t>Tshiamo</t>
  </si>
  <si>
    <t>Phume</t>
  </si>
  <si>
    <t>tshiamo.phume@traxys.com</t>
  </si>
  <si>
    <t>Eurofer</t>
  </si>
  <si>
    <t>www.eurofer.eu</t>
  </si>
  <si>
    <t>mail@eurofer.be</t>
  </si>
  <si>
    <t>Eggert</t>
  </si>
  <si>
    <t xml:space="preserve">The total resource is around 527,000t and may rise after more exploration work. . Extraction via the open cast method, and the development’s cost is estimated at INR195 M ($2.79 M, €2.48 M), according to Indian monitoring service Projects Tiger. The company was granted a 50-year lease on Parsoda in 2016. </t>
  </si>
  <si>
    <t>Capacity (in '000 dry mtpy)</t>
  </si>
  <si>
    <t>mid grade ore 33%Mn average</t>
  </si>
  <si>
    <t>Shree Om Rolling Mills</t>
  </si>
  <si>
    <t>https://shreeomsteels.com/</t>
  </si>
  <si>
    <t>Jalna</t>
  </si>
  <si>
    <t>Blackstone</t>
  </si>
  <si>
    <t>40 Berkeley Square</t>
  </si>
  <si>
    <t>W1J 5AL</t>
  </si>
  <si>
    <t xml:space="preserve"> +44 2071044600</t>
  </si>
  <si>
    <t>University of Minnesota Duluth</t>
  </si>
  <si>
    <t>https://www.d.umn.edu/</t>
  </si>
  <si>
    <t>1049 University Drive</t>
  </si>
  <si>
    <t>MN 55812</t>
  </si>
  <si>
    <t>Duluth</t>
  </si>
  <si>
    <t>Crutchley</t>
  </si>
  <si>
    <t>Associate, Research</t>
  </si>
  <si>
    <t>thomas.crutchley@blackstone.com</t>
  </si>
  <si>
    <t xml:space="preserve"> +44 7825 935494</t>
  </si>
  <si>
    <t>Anameric</t>
  </si>
  <si>
    <t>Research Metallurgist</t>
  </si>
  <si>
    <t xml:space="preserve"> +1 218 667 4206</t>
  </si>
  <si>
    <t>No. 6 Qinshui Avenue</t>
  </si>
  <si>
    <t>Pingluo Industrial Park</t>
  </si>
  <si>
    <t>Yunfei</t>
  </si>
  <si>
    <t>nieyunfei@hotmail.com</t>
  </si>
  <si>
    <t xml:space="preserve"> +86 18622524319</t>
  </si>
  <si>
    <t>Qihang</t>
  </si>
  <si>
    <t>sirwillwang@sina.com</t>
  </si>
  <si>
    <t xml:space="preserve"> +86 15822039323</t>
  </si>
  <si>
    <t>http://en.jiyuangroup.com/index.asp</t>
  </si>
  <si>
    <t>Ningxia Jiyuan Metallurgical Group Co. Ltd</t>
  </si>
  <si>
    <t>Shizuishan City</t>
  </si>
  <si>
    <t>0952-6693058</t>
  </si>
  <si>
    <t>Private company established in Jan 2003; Production facilities: 4*31.5MVA, 2*25.5MVA closed furnaces with annual capacity 360,000 tons SiMn; 1*25MVA Semi-closed furnace with annual capacity 26,000 tons SiMn;
2018 production: 360,000 mt of SiMn; Annual demand for imported ore = 800,000 tons in 2018.</t>
  </si>
  <si>
    <t>Box 70</t>
  </si>
  <si>
    <t xml:space="preserve"> +46 920 92 000 </t>
  </si>
  <si>
    <t>556313-7933</t>
  </si>
  <si>
    <t xml:space="preserve"> juha.mikkola@ssab.com</t>
  </si>
  <si>
    <t>Mikkola</t>
  </si>
  <si>
    <t xml:space="preserve">Juha </t>
  </si>
  <si>
    <t>rickard.dreimanis@ssab.com</t>
  </si>
  <si>
    <t>Director Raw Materials, Procurement</t>
  </si>
  <si>
    <t>Dreimanis</t>
  </si>
  <si>
    <t xml:space="preserve">Rickard </t>
  </si>
  <si>
    <t>for insulation purposes in the construction industry, and fire-proofing of material, among other applications. Plant costs around 25-30 Million RMB for initial investment. Production for each line would be 2300-2500tons/month. In the past, there was no strict policy toward slag disposal. Nowadays, due to stricter environmental policy, plants start to think about slag treatment and economic benefit. While some old plants don’t have available space for construction, and some don’t have capital for that. According to Puyuan’s opinion, the profit is not as good as before. Since the consumption of this rock wool is limited while supply is increasing (12-2018); Private company established in Jan 2003; Production facilities: 4*31.5MVA, 2*25.5MVA closed furnaces with annual capacity 360,000 tons SiMn; 1*25MVA Semi-closed furnace with annual capacity 26,000 tons SiMn;
2018 production: 360,000 mt of SiMn; Annual demand for imported ore = 800,000 tons in 2018.</t>
  </si>
  <si>
    <t>marcus.ott@thyssenkrupp.com</t>
  </si>
  <si>
    <t>Ott</t>
  </si>
  <si>
    <t>Dalong Yongsheng Manganese</t>
  </si>
  <si>
    <t>low grade carbonated ore 13%Mn average</t>
  </si>
  <si>
    <t>2019 output plan: 400,000 wet mt; benefits from cheap electricity (CITIC)</t>
  </si>
  <si>
    <t>low grade carbonated ore 16%Mn average</t>
  </si>
  <si>
    <t>Hao Yunming</t>
  </si>
  <si>
    <t>Debao Zurong</t>
  </si>
  <si>
    <t>low grade ore 22%Mn average</t>
  </si>
  <si>
    <t>open pit mine, outcrop carbonated ore, good potential for expansion, its Mn oxide ore can supply captive Mn alloy plants and Guiliu Chemical etc. (CITIC, 2018)</t>
  </si>
  <si>
    <t>Chancery House, 53-64 Chancery Lane</t>
  </si>
  <si>
    <t>rahul888.sarawagi@gmail.com</t>
  </si>
  <si>
    <t>Guangxi Guiliu Chemical</t>
  </si>
  <si>
    <t>BDG Metal &amp; Power Limited</t>
  </si>
  <si>
    <t xml:space="preserve"> +91 33 40059000 Ext - 9058</t>
  </si>
  <si>
    <t xml:space="preserve"> +91 98300 05101</t>
  </si>
  <si>
    <t>4, Fairlie Place, 5th floor</t>
  </si>
  <si>
    <t xml:space="preserve"> +91 33 40059000</t>
  </si>
  <si>
    <t>CITIC Commodities Pte Ltd.</t>
  </si>
  <si>
    <t>60 Anson Road, Mapletree Anson, #09-04</t>
  </si>
  <si>
    <t>Yaxing</t>
  </si>
  <si>
    <t>yaxing.zhang@citic.com</t>
  </si>
  <si>
    <t>low grade Mn carbonate average grade of 9.5%Mn</t>
  </si>
  <si>
    <t>34.5 tons of   Mn carbonate average grade of 9.5 %; Manganese project is located in the Canadian province of New Brunswick. The property is being explored with the objective of assessing its potential forfuture development using low cost, open pit mining methods. Manganese X Receives Phase 1 Preliminary Study in Anticipated Preparation for Estimate and Associated Technical Report in Accordance with NI 43-101 at Battery6 Hill</t>
  </si>
  <si>
    <t>Karlis</t>
  </si>
  <si>
    <t>Anderson</t>
  </si>
  <si>
    <t>ak@satkagroup.com</t>
  </si>
  <si>
    <t>https://www.mn25.ca/</t>
  </si>
  <si>
    <t>Harjavalta plant</t>
  </si>
  <si>
    <t>Harjavalta</t>
  </si>
  <si>
    <t>Fetcenko</t>
  </si>
  <si>
    <t>Managing Director of BASF Battery Materials in USA</t>
  </si>
  <si>
    <t>BASF is investing in a precursor plant in Harjavalta, Finland and a cathode active material plant in Europe (location to be announced). BASF confirmed to IMnI that the battery chemistry will be driven by the market, although R&amp;D work continues on a high Mn chemistry (NMC-370 or NMC-271 which will use 70-75% Mn in their cathode). “Based upon demand today, the likely chemistry in the coming 1-3 years is NCM 622, NCM 811 and NCA. High Mn will be later but asap is our preference”, BASF told IMnI in April 2019. First production is expected in 2020, and total capacity should be around 15 GWh.</t>
  </si>
  <si>
    <t>Clément</t>
  </si>
  <si>
    <t>Collard</t>
  </si>
  <si>
    <t>Clement.Collard.p@brsbrokers.com</t>
  </si>
  <si>
    <t>shipping company</t>
  </si>
  <si>
    <t>freight tradder</t>
  </si>
  <si>
    <t>rail shipping company</t>
  </si>
  <si>
    <t>Avenida Brigadeiro Faria Lima 4300</t>
  </si>
  <si>
    <t>Vila Olímpia</t>
  </si>
  <si>
    <t>CEP: 04535-132</t>
  </si>
  <si>
    <t>Manganese ore lump (Mn: min 44%, Fe: max 4%, SiO2: max 9%, Al2O3: max 9%, P: max 0.080%, K2O: max 2.5%, BaO: max 3%, Size: Minimum 80 % between 6.35 and 76.20 mm)</t>
  </si>
  <si>
    <t>Manganese ore sinter feed (Mn: min 44%, Fe: max 4%, SiO2: max 9%, Al2O3: max 9%, P: max 0.080%, K2O: max 2.5%, BaO: max 3%, Size: Minimum 80 % between 100 # and 6.35 mm)</t>
  </si>
  <si>
    <t>Manganese ore natural dioxide (Mn: min 50%, Fe: max 3.5%, SiO2: max 4.2%, Al2O3: max 6.5%, P: max 0.085%, K2O: max 2.8%, BaO: max 2.8%, Size: Minimum 80 % between 100 # and 6.35 mm)</t>
  </si>
  <si>
    <t>Tajiri Marques</t>
  </si>
  <si>
    <t>Endrigo</t>
  </si>
  <si>
    <t>de Pieri Perfetti</t>
  </si>
  <si>
    <t>Legal Affairs Director</t>
  </si>
  <si>
    <t>endrigo@buritirama.com</t>
  </si>
  <si>
    <t>purchased by Nippon Denko</t>
  </si>
  <si>
    <t>mid-grade carbonate ore 32%Mn high iron content (20% Fe)</t>
  </si>
  <si>
    <t>independent company, Their production Capacity is  HCFeMn 51,000mt (340days); SiMn 31,620mt (340days); Furnace: No.1  20,000KVA  No.2  20,000KVA  Both Closed type</t>
  </si>
  <si>
    <t>Tafi</t>
  </si>
  <si>
    <t>info@sinecospa.com</t>
  </si>
  <si>
    <t>Guizhou Redstar Developing Co., Ltd.</t>
  </si>
  <si>
    <t>Guizhou Redstar Developing Dalong Manganese Industry Co., Ltd.</t>
  </si>
  <si>
    <t>captive Mn mines</t>
  </si>
  <si>
    <t>State-owned enterprise, good reputation in high purity Mn sulfate market. Guizhou Redstar Developing Dalong Manganese Industry Co., Ltd. was set up in 2002 and located in Yuping county, Guizhou province. Its parent company Guizhou Redstar Developing Co., Ltd. was listed in Shanghai stock market in March 2001. The company owns captive Mn mines. The capacity of EMD is 40kt/a. It constructed a 5kt/a high purity Mn sulfate production line in 2010 and then expanded to 10kt/a in 2011. The company was planning to expand its high purity MnSO4 capacity to 30kt/a. This project has finished the second environmental impact assessment public in Nov. 2017 and is expected to be commissioned in 2018.</t>
  </si>
  <si>
    <t xml:space="preserve">open pit and underground; 1.3 million wet mt of carbonated ore produced in 2017; average grade 20%Mn; CITIC own a total of 22% of Chinese total Mn reserves </t>
  </si>
  <si>
    <t xml:space="preserve">CITIC own a total of 22% of Chinese total Mn reserves </t>
  </si>
  <si>
    <t xml:space="preserve">will start underground mining in 2018 or 2019 (CITIC); CITIC own a total of 22% of Chinese total Mn reserves </t>
  </si>
  <si>
    <t>Dongping Xiang, Tiandeng County</t>
  </si>
  <si>
    <t>Chongzuo City, Guangxi</t>
  </si>
  <si>
    <t>Xialei Town, Daxin County</t>
  </si>
  <si>
    <t>Guizhou Dalong Huicheng New Materials Co., Ltd. was set up in 2012 and located in Tongren, Guizhou province. Its parent company is Hunan Huitong Science and Technology Co., Ltd, which was founded in 2007 and is mainly engaged in Mn, In and Bi production. The 30kt/a high purity manganese sulfate and 6kt/a manganese tetroxide project started construction in August 2012 and was commissioned in May 2013.Total investment is RMB 220 million. 40 kt/a high purity manganese sulfate and 10 kt/a manganese tetroxide project is in the pipeline. The production process is quite similar to Redstar’s and the raw material is imported Mn oxide ore. In 2017, the high purity manganese sulfate production was around 10kt and it is expected to ramp up capacity over the next few years.</t>
  </si>
  <si>
    <t>imported Mn oxide ore</t>
  </si>
  <si>
    <t>Guangxi Yuanchen New Energy Materials Co., Ltd.</t>
  </si>
  <si>
    <t>Guiping, Guangxi</t>
  </si>
  <si>
    <t>Qinzhou, Guangxi</t>
  </si>
  <si>
    <t>Qingchuan Qingyunshang Manganese Industry Co., Ltd.</t>
  </si>
  <si>
    <t>Guangyuan, Sichuan</t>
  </si>
  <si>
    <t>Guangxi Shuangde Manganese Industry Co., Ltd.</t>
  </si>
  <si>
    <t>Hechi, Guangxi</t>
  </si>
  <si>
    <t>Changsha Hongheng Chemical Co., Ltd.</t>
  </si>
  <si>
    <t>No. 649,Chezhan Road(N),Kaifu district</t>
  </si>
  <si>
    <t>Changsha City, Hunan Province</t>
  </si>
  <si>
    <t>Qilishan District,Yueyang tower Area</t>
  </si>
  <si>
    <t>Chenzhou, Hunan</t>
  </si>
  <si>
    <t>Hunan Changsha Haolin Chemical Co., Ltd.</t>
  </si>
  <si>
    <t>Hunan Yongda Manganese Industry Co., Ltd.</t>
  </si>
  <si>
    <t>Yongzhou, Hunan</t>
  </si>
  <si>
    <t>Guangxi Xinfalong Manganese Technology Co., Ltd.</t>
  </si>
  <si>
    <t>Jingxi, Guangxi</t>
  </si>
  <si>
    <t>supplies the LMO batteries producers; Guizhou Dalong Huicheng New Materials Co., Ltd. was set up in 2012 and located in Tongren, Guizhou province. Its parent company is Hunan Huitong Science and Technology Co., Ltd, which was founded in 2007 and is mainly engaged in Mn, In and Bi production. The 30kt/a high purity manganese sulfate and 6kt/a manganese tetroxide project started construction in August 2012 and was commissioned in May 2013.Total investment is RMB 220 million. 40 kt/a high purity manganese sulfate and 10 kt/a manganese tetroxide project is in the pipeline. The production process is quite similar to Redstar’s and the raw material is imported Mn oxide ore. In 2017, the high purity manganese sulfate production was around 10kt and it is expected to ramp up capacity over the next few years.</t>
  </si>
  <si>
    <t>http://www.hnhuitong.com/</t>
  </si>
  <si>
    <t>high grade oxidised ore 43.8%Mn average</t>
  </si>
  <si>
    <t>high grade oxidised ore 44.2%Mn average</t>
  </si>
  <si>
    <t>high grade oxidised ore 44%Mn average</t>
  </si>
  <si>
    <t>high grade oxidised ore 40-48%Mn</t>
  </si>
  <si>
    <t>high grade oxidised ore 45-48%Mn</t>
  </si>
  <si>
    <t>high grade oxidised ore 40%-52%Mn lumpy</t>
  </si>
  <si>
    <t>mid and high grade oxidised ore (47-50%Mn for high-grade)</t>
  </si>
  <si>
    <t>medium grade oxidised ore 40-42%Mn and high grade oxidised ore 53-55%Mn</t>
  </si>
  <si>
    <t>Conley</t>
  </si>
  <si>
    <t>rachelle.conley@traxys.com</t>
  </si>
  <si>
    <t xml:space="preserve"> +1 212 918 8005</t>
  </si>
  <si>
    <t>Masa</t>
  </si>
  <si>
    <t>miyachan@nippondenko.co.jp</t>
  </si>
  <si>
    <t>CICM Hwazhou - M'Bembele</t>
  </si>
  <si>
    <t>M'Bembele deposit in Ndjole, Moyen Ogooue area, production started in 2012; CITIC Dameng owns 51% of the mine which has estimated reserves of 14.98mn t, and has renewed its mining right to 2022. The firm restarted operations at the mine early in 2017 in view of a rebound in manganese prices during the fourth quarter of 2016. Mineral mostly used for EMM and EMD production; Ore production from the mine reached 616,000t in 2017, with an average metal grade of 32%Mn</t>
  </si>
  <si>
    <t>Bureau Veritas Inspectorate Laboratories (Pty) Ltd.</t>
  </si>
  <si>
    <t>disclaimer.bureauveritas.com</t>
  </si>
  <si>
    <t>495 Summit Road</t>
  </si>
  <si>
    <t>Morningside</t>
  </si>
  <si>
    <t xml:space="preserve"> +27 11 217 6300</t>
  </si>
  <si>
    <t>Sekulungile</t>
  </si>
  <si>
    <t>Mkhize</t>
  </si>
  <si>
    <t>sekulungile.mkhize@bureauveritas.com</t>
  </si>
  <si>
    <t xml:space="preserve"> +27 11 217 6494</t>
  </si>
  <si>
    <t xml:space="preserve"> +27 60 997 6390</t>
  </si>
  <si>
    <t>HSBC Global Research</t>
  </si>
  <si>
    <t>HSBC Global Reserach</t>
  </si>
  <si>
    <t>United Kingdom</t>
  </si>
  <si>
    <t>www.research.hsbc.com</t>
  </si>
  <si>
    <t>Level 10, 8 Canada Square</t>
  </si>
  <si>
    <t>E14 5HQ</t>
  </si>
  <si>
    <t>Aritra</t>
  </si>
  <si>
    <t>Bahaduri</t>
  </si>
  <si>
    <t>aritra.bahaduri@hsbc.com</t>
  </si>
  <si>
    <t xml:space="preserve"> +44 2033595856 </t>
  </si>
  <si>
    <t xml:space="preserve"> +44 7384791916  </t>
  </si>
  <si>
    <t>Shanghai J. Sun Trading Consultants Ltd./</t>
  </si>
  <si>
    <t>Room 919-920, Yuandong Building</t>
  </si>
  <si>
    <t>1101 Pudong Road (S.)</t>
  </si>
  <si>
    <t>Jianliang</t>
  </si>
  <si>
    <t>jsun@jsunintl.com</t>
  </si>
  <si>
    <t>+86-136 0162 8004</t>
  </si>
  <si>
    <t>Gurta AG</t>
  </si>
  <si>
    <t>Piazza della Riscossa 16</t>
  </si>
  <si>
    <t>CH-6906</t>
  </si>
  <si>
    <t xml:space="preserve"> +4191/973 31 81</t>
  </si>
  <si>
    <t>Luca</t>
  </si>
  <si>
    <t>Giorgetti</t>
  </si>
  <si>
    <t>giorgetti@gurta.com</t>
  </si>
  <si>
    <t>Consuelo</t>
  </si>
  <si>
    <t>Boyer</t>
  </si>
  <si>
    <t>boyer@gurta.com</t>
  </si>
  <si>
    <t>+4191/973 31 81</t>
  </si>
  <si>
    <t xml:space="preserve">Hariaksh Industries </t>
  </si>
  <si>
    <t>Plant will produce 35,176t/yr of ferro-manganese, silico-manganese, ferro-chrome and ferro-silicon. It also plans to establish a plant to produce 29,700t/yr of low-carbon ferro-chrome. Plans are in the initial stages and the company has prepared a pre-feasibility report on the project. The company plans to complete the proposed project within 12 to 15 months from receiving all necessary approvals.</t>
  </si>
  <si>
    <t>www.brsbrokers.com</t>
  </si>
  <si>
    <t>11 Bld Jean Mermoz</t>
  </si>
  <si>
    <t>Neuilly sur Seine</t>
  </si>
  <si>
    <t xml:space="preserve"> +33 1 41 92 12 34</t>
  </si>
  <si>
    <t>FR60 399 070 820</t>
  </si>
  <si>
    <t>Broker</t>
  </si>
  <si>
    <t>BRS Brokers - Barry Rogliano Salles</t>
  </si>
  <si>
    <t>Sheila</t>
  </si>
  <si>
    <t>Mahaseni</t>
  </si>
  <si>
    <t>Accounts Clerk</t>
  </si>
  <si>
    <t>sheila.mahaseni@kmr.co.za</t>
  </si>
  <si>
    <t>050060 Zharokov Str.,314</t>
  </si>
  <si>
    <t>Almaty</t>
  </si>
  <si>
    <t xml:space="preserve"> +7 777 132 44 44</t>
  </si>
  <si>
    <t>Damira</t>
  </si>
  <si>
    <t>Yegizbayeva</t>
  </si>
  <si>
    <t>Senior Economic Analytical Manager</t>
  </si>
  <si>
    <t>demira.yegizbayeva@yasaiholding.com</t>
  </si>
  <si>
    <t>Dauren</t>
  </si>
  <si>
    <t>Mukashev</t>
  </si>
  <si>
    <t>Room 1103B, No.30, 2419 Nong</t>
  </si>
  <si>
    <t>Hunan Road, Pudong</t>
  </si>
  <si>
    <t>Fengfeng (Forrester)</t>
  </si>
  <si>
    <t>jim.cochrane@yasairesources.com</t>
  </si>
  <si>
    <t>dauren.mukashev@yasaiholding.com</t>
  </si>
  <si>
    <t>Mitra S.K. Limited</t>
  </si>
  <si>
    <t>MITRA S.K. do Brasil Inspeçao e Analises Ltda</t>
  </si>
  <si>
    <t>monica@mitrask.com</t>
  </si>
  <si>
    <t>JFE Steel Corportaion</t>
  </si>
  <si>
    <t>JFE Steel Corporation</t>
  </si>
  <si>
    <t>2-2-3, Uchisaiwai-cho</t>
  </si>
  <si>
    <t>Onodera</t>
  </si>
  <si>
    <t>Alloys Procurement</t>
  </si>
  <si>
    <t>n-onodera@jfe-steel.co.jp</t>
  </si>
  <si>
    <t>Mitra S.K. Do Brasil Inspeção e Análises Ltda. was established in 2011 in Rio de Janeiro, Brazil. The company serves inspection needs of various commodities i.e. Iron Ore, Manganese Ore, Chrome Ore, Coke etc. across all the ports from South of Itaguai to extreme North of Brazil.</t>
  </si>
  <si>
    <t>Mn ore inspection at port</t>
  </si>
  <si>
    <t>http://www.jfe-steel.co.jp/en/company/steel.html</t>
  </si>
  <si>
    <t>medium carbon ferromanganese using a converter</t>
  </si>
  <si>
    <t>The mine has an ore reserve of 86mn t grading 36.3% manganese and a mineral resource of 460mn t grading 33.1% manganese. Ntsimbintle Mining has a 50.1% share in Tshipi. OMH has a 26% share in Ntsimbintle Mining, with 74% being held by Ntsimbintle Holdings.</t>
  </si>
  <si>
    <t>company has a stake in Tshipi; The mine has an ore reserve of 86mn t grading 36.3% manganese and a mineral resource of 460mn t grading 33.1% manganese. Ntsimbintle Mining has a 50.1% share in Tshipi. OMH has a 26% share in Ntsimbintle Mining, with 74% being held by Ntsimbintle Holdings.</t>
  </si>
  <si>
    <t>official sales agent of ChEMK</t>
  </si>
  <si>
    <t xml:space="preserve">+7-495-780-04-65 </t>
  </si>
  <si>
    <t xml:space="preserve"> +852 3700 3715</t>
  </si>
  <si>
    <t xml:space="preserve"> +852 9018 6919</t>
  </si>
  <si>
    <t>Italghisa S.p.A.</t>
  </si>
  <si>
    <t xml:space="preserve"> +39 030 6820978</t>
  </si>
  <si>
    <t>Carolina</t>
  </si>
  <si>
    <t>Brunelli</t>
  </si>
  <si>
    <t>caroline.brunelli@italghisa.com</t>
  </si>
  <si>
    <t xml:space="preserve"> +39 345 0233940</t>
  </si>
  <si>
    <t>Paolo</t>
  </si>
  <si>
    <t>paolo.brunelli@italghisa.com</t>
  </si>
  <si>
    <t>84 Theobalds Road</t>
  </si>
  <si>
    <t>WC1X 8NL</t>
  </si>
  <si>
    <t>GB 229 7149 41</t>
  </si>
  <si>
    <t>Khaber</t>
  </si>
  <si>
    <t>sergey.khaber@yasaiholding.com</t>
  </si>
  <si>
    <t>Smart</t>
  </si>
  <si>
    <t>greg.smart@crugroup.com</t>
  </si>
  <si>
    <t>Kaiser Wilhelm Strasse 100</t>
  </si>
  <si>
    <t>mark.stagge@thyssenkrupp.com</t>
  </si>
  <si>
    <t>Stagge</t>
  </si>
  <si>
    <t>+49 203 5225159</t>
  </si>
  <si>
    <t>+49 1735971798</t>
  </si>
  <si>
    <t>Head of Strategy</t>
  </si>
  <si>
    <t xml:space="preserve">Procurement &amp; Supply Management, Head of Alloys, Metals and Refractories </t>
  </si>
  <si>
    <t>+49 203 52-26487</t>
  </si>
  <si>
    <t>+49 152 54713893</t>
  </si>
  <si>
    <t>Tosra Co.</t>
  </si>
  <si>
    <t>Akbarzadeh</t>
  </si>
  <si>
    <t>Ali</t>
  </si>
  <si>
    <t>torshanak@gmail.com</t>
  </si>
  <si>
    <t>captive mine with 10 million mt of Mn ore reserves</t>
  </si>
  <si>
    <t>Anuradha</t>
  </si>
  <si>
    <t xml:space="preserve"> + 91 842422972</t>
  </si>
  <si>
    <t xml:space="preserve"> +91 891-6667401</t>
  </si>
  <si>
    <t>properties@mmindia.net</t>
  </si>
  <si>
    <t>General manager, Ferro-Alloys First Dept., Ferrous Raw Materials Div, Mineral &amp; Metal Resources Business Unit</t>
  </si>
  <si>
    <t>Zhijian</t>
  </si>
  <si>
    <t>shijian.wang@citic.com</t>
  </si>
  <si>
    <t>tnakayama@meridianmining.co</t>
  </si>
  <si>
    <t>Nakayama</t>
  </si>
  <si>
    <t>Tarwn</t>
  </si>
  <si>
    <t>+55 11 3797-6665</t>
  </si>
  <si>
    <t>Manfredo</t>
  </si>
  <si>
    <t>Behrens</t>
  </si>
  <si>
    <t>Manganese Trader</t>
  </si>
  <si>
    <t>m.behrens@nizi.com</t>
  </si>
  <si>
    <t>Capellen</t>
  </si>
  <si>
    <t>Jinwon</t>
  </si>
  <si>
    <t>Heo</t>
  </si>
  <si>
    <t>jinwon.heo@posco.com</t>
  </si>
  <si>
    <t>President/CFO</t>
  </si>
  <si>
    <t>Lucas</t>
  </si>
  <si>
    <t>Marin Avelleda</t>
  </si>
  <si>
    <t>lucas@buritirama.com</t>
  </si>
  <si>
    <t>Ryan.Campbell@cometals.com</t>
  </si>
  <si>
    <t>Plot No.50 &amp; 51, A.P.S.E.Z</t>
  </si>
  <si>
    <t>General Manager (International Business)</t>
  </si>
  <si>
    <t>Guangxi Hourong Trading Company</t>
  </si>
  <si>
    <t>No. 1 Fengdo Road</t>
  </si>
  <si>
    <t>marrisa@xxminmetals.com</t>
  </si>
  <si>
    <t>Ma Shu</t>
  </si>
  <si>
    <t>low grade Mn 27% average</t>
  </si>
  <si>
    <t>in Bahia State</t>
  </si>
  <si>
    <t>Zeus Mining</t>
  </si>
  <si>
    <t>Teixeira Neto</t>
  </si>
  <si>
    <t>João</t>
  </si>
  <si>
    <t>joaoctneto@gmail.com</t>
  </si>
  <si>
    <t>Luminus Management, LLC</t>
  </si>
  <si>
    <t>1700 Broadway 26th floor</t>
  </si>
  <si>
    <t>NY 10019-5905</t>
  </si>
  <si>
    <t>+1 (212) 424-2878</t>
  </si>
  <si>
    <t>Luther</t>
  </si>
  <si>
    <t>LLu@luminusmgmt.com</t>
  </si>
  <si>
    <t>Manganese Products Corporation</t>
  </si>
  <si>
    <t>Mali Manganese SA</t>
  </si>
  <si>
    <t>Target Academy Raipur</t>
  </si>
  <si>
    <t>London Commodity Intelligence Bureau Ltd</t>
  </si>
  <si>
    <t>www.londoncib.com</t>
  </si>
  <si>
    <t>Allied Petrochemical B.V.</t>
  </si>
  <si>
    <t>specializes in Coal &amp; Other Minerals &amp; Ores</t>
  </si>
  <si>
    <t xml:space="preserve">Prenax Limited </t>
  </si>
  <si>
    <t>www.prenax.co.uk</t>
  </si>
  <si>
    <t>HFZA Surbhu Steel Fzc</t>
  </si>
  <si>
    <t>Compañía de Minas Buenaventura S.A.A.</t>
  </si>
  <si>
    <t>Somani Group</t>
  </si>
  <si>
    <t>FeConsult and Trading</t>
  </si>
  <si>
    <t>E+ Plus Company</t>
  </si>
  <si>
    <t>579, Tharsa Road</t>
  </si>
  <si>
    <t>Kanhan</t>
  </si>
  <si>
    <t>Badalabougou rue 105-porte 396 I  </t>
  </si>
  <si>
    <t>Bamako</t>
  </si>
  <si>
    <t xml:space="preserve"> + 223 79 46 60 52 </t>
  </si>
  <si>
    <t>Christian Church, Pahadi Para</t>
  </si>
  <si>
    <t>Gudhiyari</t>
  </si>
  <si>
    <t>71-75, Shelton Street</t>
  </si>
  <si>
    <t>WC2H 9JQ</t>
  </si>
  <si>
    <t xml:space="preserve"> +44 (0) 751 852 0558</t>
  </si>
  <si>
    <t>Schiedamsedijk 47b</t>
  </si>
  <si>
    <t>3011ED</t>
  </si>
  <si>
    <t xml:space="preserve"> +31 10 433 3900</t>
  </si>
  <si>
    <t xml:space="preserve">Barrington House, Watercombe Park </t>
  </si>
  <si>
    <t xml:space="preserve">Lynx Trading Estate </t>
  </si>
  <si>
    <t xml:space="preserve">BA20 2HL </t>
  </si>
  <si>
    <t xml:space="preserve">Yeovil </t>
  </si>
  <si>
    <t>Icon Tower, Barsha Heights</t>
  </si>
  <si>
    <t>Tecom Area, Dubai Internet City, Near Dic Metro Station 2</t>
  </si>
  <si>
    <t>Calle Begonias 415 San Isidro</t>
  </si>
  <si>
    <t>(511) 419 2500 </t>
  </si>
  <si>
    <t>7A, Sagar Apartments</t>
  </si>
  <si>
    <t>6 Tilak Marg</t>
  </si>
  <si>
    <t>Avenue Armand Huysmans 85 Boite 1</t>
  </si>
  <si>
    <t xml:space="preserve"> +32 2 660 8778</t>
  </si>
  <si>
    <t>Unit G&amp;H, 21F, COS centre</t>
  </si>
  <si>
    <t>56 Tsun Yip Street ,Kwun Tong</t>
  </si>
  <si>
    <t>Ajay</t>
  </si>
  <si>
    <t>ajay@groupshyamji.com</t>
  </si>
  <si>
    <t>tebogo.nchoe@traxys.com</t>
  </si>
  <si>
    <t>theiser@mali-manganese.com</t>
  </si>
  <si>
    <t>Dixit</t>
  </si>
  <si>
    <t>skdixit1983@gmail.com</t>
  </si>
  <si>
    <t>Roman</t>
  </si>
  <si>
    <t>Kucinskij</t>
  </si>
  <si>
    <t>roman.kucinskij@londoncib.com</t>
  </si>
  <si>
    <t>Koutsevol</t>
  </si>
  <si>
    <t>skoutsevol@alliedbv.com</t>
  </si>
  <si>
    <t>Purdey</t>
  </si>
  <si>
    <t>Customer Service Executive</t>
  </si>
  <si>
    <t>annette.purdey@prenax.co.uk</t>
  </si>
  <si>
    <t xml:space="preserve"> +44 (0) 1935 848186</t>
  </si>
  <si>
    <t>Sahul Hameed</t>
  </si>
  <si>
    <t>msh@buoy.ae</t>
  </si>
  <si>
    <t>Diaz</t>
  </si>
  <si>
    <t>Jaime</t>
  </si>
  <si>
    <t>Gerente de Unidad</t>
  </si>
  <si>
    <t>jaime.diaz@buenaventura.pe</t>
  </si>
  <si>
    <t>Giannina</t>
  </si>
  <si>
    <t>giannina.castro@buenaventura.pe</t>
  </si>
  <si>
    <t>Camavilca</t>
  </si>
  <si>
    <t>victor.camavilca@buenaventura.pe</t>
  </si>
  <si>
    <t>Somani</t>
  </si>
  <si>
    <t>tks@somanigroup.com</t>
  </si>
  <si>
    <t>Chawla</t>
  </si>
  <si>
    <t xml:space="preserve"> +32 47 65 82 596</t>
  </si>
  <si>
    <t>Jackson</t>
  </si>
  <si>
    <t>jacksonzys@gmail.com</t>
  </si>
  <si>
    <t>Cora</t>
  </si>
  <si>
    <t>corazhou712@gmail.com</t>
  </si>
  <si>
    <t>http://www.groupshyamji.com/companies/manganese/index.html</t>
  </si>
  <si>
    <t>Dist Nagpur</t>
  </si>
  <si>
    <t>http://www.malimanganese.com/</t>
  </si>
  <si>
    <t>Mali Manganese S.A. is a mineral resource company based in Mali (West Africa). Our objective is to create private shareholder wealth through the development of world class mineral deposits. Our current focus is on the Ansongo mine, in Gao, Mali.
We aim to have a positive impact on the socio-economic development in the region of Mali along the Niger river through employment, purchasing materials and services and paying rates, taxes and royalties. Mali Manganese is committed to supporting the rural area of the mine today and in future.</t>
  </si>
  <si>
    <t>Ansongo mine</t>
  </si>
  <si>
    <t>918602189782</t>
  </si>
  <si>
    <t>http://www.alliedpetrochem.com/</t>
  </si>
  <si>
    <t>http://www.buenaventura.com/es/</t>
  </si>
  <si>
    <t>http://www.somanigroup.com/aboutus.php</t>
  </si>
  <si>
    <t>RE Alloys</t>
  </si>
  <si>
    <t>364246375@qq.com</t>
  </si>
  <si>
    <t>Jianfang</t>
  </si>
  <si>
    <t>Guangxi Hou Rong Trading Co., Ltd was established in 2013, and has been specializing in manganese ore bulk trading for more than ten years. The company is located in the city of Nanning, in Guangxi Province. Its main business includes import of manganese ore, silico-manganese, and rich manganese slag. The company imports manganese ore from mines in Nigeria, South Africa, Zambia, Brazil and other countries, mainly to Southern China through the port of Qinzhou. Its annual import sales volume is around 500,000 to 600,000 tons of Mn ore, and 100,000 tons of silico-manganese.</t>
  </si>
  <si>
    <t>91 33 222 486 20</t>
  </si>
  <si>
    <t xml:space="preserve"> +91 89810894552</t>
  </si>
  <si>
    <t xml:space="preserve"> +91 0657-2148928 </t>
  </si>
  <si>
    <t xml:space="preserve"> +91 07763807851</t>
  </si>
  <si>
    <t>R.R.</t>
  </si>
  <si>
    <t>Satapathy</t>
  </si>
  <si>
    <t>GM (Operations), FAMD</t>
  </si>
  <si>
    <t>rr.satapathy@tatasteel.com</t>
  </si>
  <si>
    <t xml:space="preserve"> +91 9040083949</t>
  </si>
  <si>
    <t>BFA Monitor Editor</t>
  </si>
  <si>
    <t xml:space="preserve"> +44 20 7903 2272</t>
  </si>
  <si>
    <t xml:space="preserve"> +44 77 9117 5304</t>
  </si>
  <si>
    <t>WC2A 1QS</t>
  </si>
  <si>
    <t>12th Floor, Unit 3 Building #1</t>
  </si>
  <si>
    <t>No. 1 Original County, No. 10 Zhongwen Road, Qingxiu District</t>
  </si>
  <si>
    <t>Nanning City</t>
  </si>
  <si>
    <t xml:space="preserve"> +86 0771 5385530</t>
  </si>
  <si>
    <t xml:space="preserve"> +86 18677192856</t>
  </si>
  <si>
    <t xml:space="preserve"> +86 21 58352080</t>
  </si>
  <si>
    <t>jrsunc@qq.com</t>
  </si>
  <si>
    <t>Shreeramnagar</t>
  </si>
  <si>
    <t>Vizianagaram</t>
  </si>
  <si>
    <t xml:space="preserve"> +91 9665056000</t>
  </si>
  <si>
    <t xml:space="preserve"> +91 9665656000</t>
  </si>
  <si>
    <t>Sales &amp; Logistic Manager</t>
  </si>
  <si>
    <t xml:space="preserve"> +377 97 77 57 97</t>
  </si>
  <si>
    <t>minmet@minmet.mc</t>
  </si>
  <si>
    <t xml:space="preserve"> +27 11 483 0840</t>
  </si>
  <si>
    <t xml:space="preserve"> +27 83 200 1300</t>
  </si>
  <si>
    <t>First Floor, Sable Bldg</t>
  </si>
  <si>
    <t>Fairway Office Park, 52 Grosvenor Road</t>
  </si>
  <si>
    <t>www.tshipi.co.za</t>
  </si>
  <si>
    <t>Product Manager, Ferro Alloys</t>
  </si>
  <si>
    <t>https://www.mecatrade.fi</t>
  </si>
  <si>
    <t>Mikkolantie 32</t>
  </si>
  <si>
    <t>FI-28130</t>
  </si>
  <si>
    <t xml:space="preserve"> +358 50 311 1999</t>
  </si>
  <si>
    <t xml:space="preserve"> +358 2 641 8540</t>
  </si>
  <si>
    <t>www.jsunintl.com / www.outotec.cn</t>
  </si>
  <si>
    <t xml:space="preserve"> +44 751 852 0558</t>
  </si>
  <si>
    <t>Otemachi Place East Tower, 3-2 Otemachi 2-chome</t>
  </si>
  <si>
    <t>100-8601</t>
  </si>
  <si>
    <t>Kensuke</t>
  </si>
  <si>
    <t>Manager, Metallic Materials Team, Iron &amp; Steel Making Raw Materials Dept.</t>
  </si>
  <si>
    <t>kensuke.goto@sumitomocorp.com</t>
  </si>
  <si>
    <t xml:space="preserve"> +81 3 6285 4346</t>
  </si>
  <si>
    <t xml:space="preserve"> +81 90 5393 8321</t>
  </si>
  <si>
    <t>alloyssales@assore.com</t>
  </si>
  <si>
    <t xml:space="preserve"> +27 11 770 6800</t>
  </si>
  <si>
    <t xml:space="preserve"> +27 11 770 6913</t>
  </si>
  <si>
    <t>www.charisma-resources.com</t>
  </si>
  <si>
    <t xml:space="preserve"> +852 90186919</t>
  </si>
  <si>
    <t>3 Penn Center West, Suite 129</t>
  </si>
  <si>
    <t>PA 15276</t>
  </si>
  <si>
    <t>Jay</t>
  </si>
  <si>
    <t xml:space="preserve"> +33 3 28 23 98 22</t>
  </si>
  <si>
    <t>ZIP des Huttes, Port 8898</t>
  </si>
  <si>
    <t>Route Duvigneau</t>
  </si>
  <si>
    <t>1-4-16, Yaesu</t>
  </si>
  <si>
    <t>+81 (0) 3 6860 6810</t>
  </si>
  <si>
    <t>Daisuke</t>
  </si>
  <si>
    <t>Narita</t>
  </si>
  <si>
    <t>Manager, Ferroalloy Marketing Dept</t>
  </si>
  <si>
    <t>narita.nippondenko.co.jp</t>
  </si>
  <si>
    <t xml:space="preserve"> +81 368906810</t>
  </si>
  <si>
    <t>+81 70 3194 4577</t>
  </si>
  <si>
    <t xml:space="preserve"> +65 6679 2457</t>
  </si>
  <si>
    <t xml:space="preserve"> +65 9855 1209</t>
  </si>
  <si>
    <t>Commercial  &amp; Supply Chain Director</t>
  </si>
  <si>
    <t xml:space="preserve"> +55 11 2114 0213</t>
  </si>
  <si>
    <t xml:space="preserve"> + 55 (11) 95029 3707</t>
  </si>
  <si>
    <t>fernandomarcolin@grupomaringa.com.br</t>
  </si>
  <si>
    <t xml:space="preserve"> +55 11 2114 0203</t>
  </si>
  <si>
    <t xml:space="preserve"> +55 11 96840 2678</t>
  </si>
  <si>
    <t>Marketing Manager, Carbon Steel and Energy</t>
  </si>
  <si>
    <t>sandeep.kapur@south32.net</t>
  </si>
  <si>
    <t xml:space="preserve"> +65 6679 2551</t>
  </si>
  <si>
    <t xml:space="preserve"> +65 9488 1426</t>
  </si>
  <si>
    <t>Level 2, 45 Richardson Street</t>
  </si>
  <si>
    <t>D. No. 50-96-4/1, Floor II &amp; III, Sri Gowri Nilayam</t>
  </si>
  <si>
    <t>Seethammadhara NE</t>
  </si>
  <si>
    <t>Visakhapatnam-13</t>
  </si>
  <si>
    <t xml:space="preserve"> +91 8912858200</t>
  </si>
  <si>
    <t>Neeraj</t>
  </si>
  <si>
    <t>Dy. Managing Director</t>
  </si>
  <si>
    <t>Kikkawa</t>
  </si>
  <si>
    <t>Hisahide</t>
  </si>
  <si>
    <t>hisahide.kikkawa@sumitomocorp.com</t>
  </si>
  <si>
    <t>Supply Chain Director</t>
  </si>
  <si>
    <t>Coles</t>
  </si>
  <si>
    <t>Business Development Manager, Europe, Russia &amp; Scandinavia</t>
  </si>
  <si>
    <t>george@roskill.com</t>
  </si>
  <si>
    <t xml:space="preserve"> +44 20 8545 6048</t>
  </si>
  <si>
    <t xml:space="preserve"> +86 21 61620311</t>
  </si>
  <si>
    <t>Tirupati Plaza, 3rd Floor</t>
  </si>
  <si>
    <t>74/2 Acharya Jagadish Chandra Bose Rd</t>
  </si>
  <si>
    <t>Deputy Manager, Ferro-Alloy BG</t>
  </si>
  <si>
    <t>satyaki@mitrask.com</t>
  </si>
  <si>
    <t xml:space="preserve"> +91 33 4025 5016</t>
  </si>
  <si>
    <t xml:space="preserve"> +91 9903839212</t>
  </si>
  <si>
    <t xml:space="preserve"> +39 030 2680261</t>
  </si>
  <si>
    <t xml:space="preserve"> +223 79 46 60 52</t>
  </si>
  <si>
    <t>Esslinggasse 17/4</t>
  </si>
  <si>
    <t>Deputy Head, Metallic Materials Team</t>
  </si>
  <si>
    <t xml:space="preserve"> +81 3 6285 4362</t>
  </si>
  <si>
    <t xml:space="preserve"> +81 90 9376 80006</t>
  </si>
  <si>
    <t xml:space="preserve"> +49 2051 2073 69 33</t>
  </si>
  <si>
    <t xml:space="preserve"> +49 160 994 946 51</t>
  </si>
  <si>
    <t>+86 21 5237 3586 + 3587</t>
  </si>
  <si>
    <t xml:space="preserve"> +41 79 831 35 47</t>
  </si>
  <si>
    <t xml:space="preserve"> +41 41 711 59 88</t>
  </si>
  <si>
    <t>Diamond Prestige, 41A, AJC Bose Road</t>
  </si>
  <si>
    <t>1st Floor, Unit 107</t>
  </si>
  <si>
    <t>Director-Global Business</t>
  </si>
  <si>
    <t xml:space="preserve"> +91 33 2265 0652</t>
  </si>
  <si>
    <t>Rod Rio Santos, s/n°, 2° Loteamento, Qd.15 - Lt. 05</t>
  </si>
  <si>
    <t>Chacara Brisa Mar, Itaguai</t>
  </si>
  <si>
    <t>23825-205</t>
  </si>
  <si>
    <t>Santos de Pontes</t>
  </si>
  <si>
    <t xml:space="preserve"> +55 31 99922 6229</t>
  </si>
  <si>
    <t>Room 20, 18th Floor, 299 Queen’s Road Central</t>
  </si>
  <si>
    <t xml:space="preserve"> +81 (3) 5427 5172</t>
  </si>
  <si>
    <t>Akihiko</t>
  </si>
  <si>
    <t>Sakamoto</t>
  </si>
  <si>
    <t>akihiko-sakamoto-bd@tosoh.co.jp</t>
  </si>
  <si>
    <t xml:space="preserve"> +81 3 5427 5172</t>
  </si>
  <si>
    <t>Toshinori</t>
  </si>
  <si>
    <t>Yamamoto</t>
  </si>
  <si>
    <t xml:space="preserve"> +81 3 5427 5103</t>
  </si>
  <si>
    <t>Tosoh Hyuga Corporation</t>
  </si>
  <si>
    <t>Chief engineer</t>
  </si>
  <si>
    <t>Journalist</t>
  </si>
  <si>
    <t>PA</t>
  </si>
  <si>
    <t xml:space="preserve"> +44 (0)20 7576 8261</t>
  </si>
  <si>
    <t>www.eiu.com</t>
  </si>
  <si>
    <t>Senior Administration Officer - Human Resources &amp; General Affairs</t>
  </si>
  <si>
    <t>1500-1040 West Georgia St.</t>
  </si>
  <si>
    <t>V6E 4H8</t>
  </si>
  <si>
    <t xml:space="preserve"> +1 604 681 1010</t>
  </si>
  <si>
    <t xml:space="preserve"> +1 604 681 10 10 x 101</t>
  </si>
  <si>
    <t>Roxana</t>
  </si>
  <si>
    <t>Miranda</t>
  </si>
  <si>
    <t>Corporate Administrator &amp; Assistant</t>
  </si>
  <si>
    <t>rmiranda@mn25.ca</t>
  </si>
  <si>
    <t xml:space="preserve"> +1 604 681 10 10 ext. 100</t>
  </si>
  <si>
    <t>Jan</t>
  </si>
  <si>
    <t>Votava</t>
  </si>
  <si>
    <t>Mangan Chvaletice sro, Managing Director</t>
  </si>
  <si>
    <t>jvotava@mn25.cz</t>
  </si>
  <si>
    <t>Fausto</t>
  </si>
  <si>
    <t>Taddei</t>
  </si>
  <si>
    <t>ftaddei@mn25.ca</t>
  </si>
  <si>
    <t>Hochmann</t>
  </si>
  <si>
    <t xml:space="preserve">   +1 604 681 1010</t>
  </si>
  <si>
    <t>Glück</t>
  </si>
  <si>
    <t>VP Project Development</t>
  </si>
  <si>
    <t>Jaremova</t>
  </si>
  <si>
    <t>Blanka</t>
  </si>
  <si>
    <t>Dobrkovska</t>
  </si>
  <si>
    <t xml:space="preserve">  +420 606 626 555</t>
  </si>
  <si>
    <t>belongs to a Chinese company; 5 furnaces for HC FeMn &amp; SiMn production: 12.6MVA*2, 6.3MVA*2, 1.5MVA*1</t>
  </si>
  <si>
    <t>belongs to a Chinese company; 2 refined furnaces*1.8MVA</t>
  </si>
  <si>
    <t>Jamshedpur</t>
  </si>
  <si>
    <t xml:space="preserve"> +91 657 6648928</t>
  </si>
  <si>
    <t>Brindavan Enterprises Pvt. Ltd.</t>
  </si>
  <si>
    <t>www.brindavangroup.com</t>
  </si>
  <si>
    <t>DSC 318, 2nd Floor, DLF South Court</t>
  </si>
  <si>
    <t>Saket District Centre</t>
  </si>
  <si>
    <t xml:space="preserve"> +91 11 41650666</t>
  </si>
  <si>
    <t>Mukund</t>
  </si>
  <si>
    <t>mukund.gupta@brindavan.co.in</t>
  </si>
  <si>
    <t xml:space="preserve"> +91 98 1111 8872</t>
  </si>
  <si>
    <t>Brijesh</t>
  </si>
  <si>
    <t>brijesh.gupta@brindavan.co.in</t>
  </si>
  <si>
    <t xml:space="preserve"> +91 11 46150666</t>
  </si>
  <si>
    <t>Polymathes Capital</t>
  </si>
  <si>
    <t>www.polymathescapital.com</t>
  </si>
  <si>
    <t>20 Nassau Street, Suite 12</t>
  </si>
  <si>
    <t>NG 08542</t>
  </si>
  <si>
    <t>Princeton</t>
  </si>
  <si>
    <t xml:space="preserve"> +1 6099451690</t>
  </si>
  <si>
    <t>Wachter</t>
  </si>
  <si>
    <t>jfwachter@polymathescapital.com</t>
  </si>
  <si>
    <t xml:space="preserve"> +1 609 529 4992</t>
  </si>
  <si>
    <t>William J.</t>
  </si>
  <si>
    <t>Golden</t>
  </si>
  <si>
    <t>wjgolden@polymathescapital.com</t>
  </si>
  <si>
    <t xml:space="preserve"> +1 732 306 8769</t>
  </si>
  <si>
    <t>Carbones Holding GmbH</t>
  </si>
  <si>
    <t>www.carbones.at</t>
  </si>
  <si>
    <t>Mattiellistrasse 2-4</t>
  </si>
  <si>
    <t xml:space="preserve"> +43 1 523 50 10 34</t>
  </si>
  <si>
    <t>Vassil</t>
  </si>
  <si>
    <t>Novatchkov</t>
  </si>
  <si>
    <t>Sales, Central &amp; Eastern Europe</t>
  </si>
  <si>
    <t>vassil.novatchkov@carbones.at</t>
  </si>
  <si>
    <t xml:space="preserve"> +43 676 847 340 840</t>
  </si>
  <si>
    <t>Southern Jade Resources Pty Ltd.</t>
  </si>
  <si>
    <t>member through Traxys</t>
  </si>
  <si>
    <t>www.southernjade.co.za</t>
  </si>
  <si>
    <t>25 Culross Road (cnr main Road)</t>
  </si>
  <si>
    <t xml:space="preserve"> +27 11 089 3700</t>
  </si>
  <si>
    <t>tebogo@southerjade.co.za</t>
  </si>
  <si>
    <t>tshiamo@southerjade.co.za</t>
  </si>
  <si>
    <t xml:space="preserve"> +27 76 272 3199</t>
  </si>
  <si>
    <t>Carboleg Rohstoffhandelsgesellschaft für Carbonprodukte und Legierungen mbH</t>
  </si>
  <si>
    <t>Jupiterstrasse 2</t>
  </si>
  <si>
    <t>Sarawak Energy Berhad</t>
  </si>
  <si>
    <t>energy development company &amp; vertically integrated electricity utility</t>
  </si>
  <si>
    <t>www.sarawakenergy.com</t>
  </si>
  <si>
    <t>Menara Sarawak Energy</t>
  </si>
  <si>
    <t>No. 1, The Isthmus</t>
  </si>
  <si>
    <t xml:space="preserve"> +60082 388388</t>
  </si>
  <si>
    <t>Liew</t>
  </si>
  <si>
    <t>Tze Sia</t>
  </si>
  <si>
    <t>TzeSia.Liew@sarawakenergy.com</t>
  </si>
  <si>
    <t>corpcomm@sarawakenergy.com</t>
  </si>
  <si>
    <t>www.riotinto.com</t>
  </si>
  <si>
    <t>12 Marina Boulevard, # 20-01</t>
  </si>
  <si>
    <t>Marina Bay Financial Centre Tower 3</t>
  </si>
  <si>
    <t xml:space="preserve"> +65 6679 9436</t>
  </si>
  <si>
    <t>Jason</t>
  </si>
  <si>
    <t>Lee Rui Sheng</t>
  </si>
  <si>
    <t>Principal Advisor - Product Stewardship</t>
  </si>
  <si>
    <t>jason.lee2@riotinto.com</t>
  </si>
  <si>
    <t xml:space="preserve"> +65 9648 3115</t>
  </si>
  <si>
    <t>International Tin Association Ltd.</t>
  </si>
  <si>
    <t>www.internationaltin.org</t>
  </si>
  <si>
    <t>Unit 3, Curo Park</t>
  </si>
  <si>
    <t>Frogmore, St Albans</t>
  </si>
  <si>
    <t>AL2 2DD</t>
  </si>
  <si>
    <t>Hertfordshire</t>
  </si>
  <si>
    <t xml:space="preserve"> +44 1727 875544</t>
  </si>
  <si>
    <t>Rickwood</t>
  </si>
  <si>
    <t>Materials Stewardship Officer</t>
  </si>
  <si>
    <t>jonathan.rickwood@internationaltin.org</t>
  </si>
  <si>
    <t xml:space="preserve"> +44 1727 871321</t>
  </si>
  <si>
    <t>Freeport-McMoRan Inc.</t>
  </si>
  <si>
    <t>333 N Central Avenue</t>
  </si>
  <si>
    <t>AZ 85004</t>
  </si>
  <si>
    <t>Phoenix</t>
  </si>
  <si>
    <t xml:space="preserve"> +1 602 366 7734</t>
  </si>
  <si>
    <t>Jones</t>
  </si>
  <si>
    <t>Director Product Stewardship - Mobybdenum</t>
  </si>
  <si>
    <t>mjones1@fmi.com</t>
  </si>
  <si>
    <t xml:space="preserve"> +1 602 803 5729</t>
  </si>
  <si>
    <t>National Institute of Advanced Industrial Science and Technology (AIST)</t>
  </si>
  <si>
    <t>www.aist.go.jp</t>
  </si>
  <si>
    <t>16-1 Onogawa</t>
  </si>
  <si>
    <t>305-8569</t>
  </si>
  <si>
    <t>Tsukuba</t>
  </si>
  <si>
    <t xml:space="preserve"> +81 29 861 4263</t>
  </si>
  <si>
    <t>Yuichi</t>
  </si>
  <si>
    <t>Iwasaki</t>
  </si>
  <si>
    <t>Research Institute of Science for Safety and Sustainability</t>
  </si>
  <si>
    <t>yuichi--iwasaki@aist.go.jp</t>
  </si>
  <si>
    <t>Institute of Industrial Organic Chemistry</t>
  </si>
  <si>
    <t>www.ipo-pszczyna.pl</t>
  </si>
  <si>
    <t>Doswiadczalna 27</t>
  </si>
  <si>
    <t>43-200</t>
  </si>
  <si>
    <t>Pszczyna</t>
  </si>
  <si>
    <t xml:space="preserve"> +48 32 210 30 81</t>
  </si>
  <si>
    <t>ipo@ipo-pszczyna.pl</t>
  </si>
  <si>
    <t>Arche Consulting</t>
  </si>
  <si>
    <t>www.arche-consulting.be</t>
  </si>
  <si>
    <t>Liefkensstraat 35d</t>
  </si>
  <si>
    <t xml:space="preserve"> +32 9 269 70 64</t>
  </si>
  <si>
    <t>BE0816726637</t>
  </si>
  <si>
    <t>Nys</t>
  </si>
  <si>
    <t>Project Scientist</t>
  </si>
  <si>
    <t>charlotte.nys@arche-consulting.be</t>
  </si>
  <si>
    <t>DDC Madencilik Ve Tic. Ltd. Sti.</t>
  </si>
  <si>
    <t>www.ddcmining.com</t>
  </si>
  <si>
    <t>56 Sk 72/1</t>
  </si>
  <si>
    <t>Guzel Yali</t>
  </si>
  <si>
    <t>Izmir</t>
  </si>
  <si>
    <t xml:space="preserve"> +90 5333015335</t>
  </si>
  <si>
    <t>Yagmur</t>
  </si>
  <si>
    <t>Hatipoglu</t>
  </si>
  <si>
    <t>yagmur@ddcmining.com</t>
  </si>
  <si>
    <t xml:space="preserve">  +905333015335</t>
  </si>
  <si>
    <t>steel supply chain management company, located in Middle East and active in both production and trade of the commodities in this sector of economy.</t>
  </si>
  <si>
    <t>http://www.armagroup.ir/</t>
  </si>
  <si>
    <t xml:space="preserve">#203, Ayne Vanak Building, Vanak str. Vanak sq. </t>
  </si>
  <si>
    <t>Tehran</t>
  </si>
  <si>
    <t xml:space="preserve"> +98 2188875492</t>
  </si>
  <si>
    <t xml:space="preserve">Alireza </t>
  </si>
  <si>
    <t>Hosseini</t>
  </si>
  <si>
    <t>International Business Manager</t>
  </si>
  <si>
    <t>a.hosseini@armagroup.ir</t>
  </si>
  <si>
    <t xml:space="preserve"> +98 912 817 7226</t>
  </si>
  <si>
    <t xml:space="preserve">Arma Industrial Group </t>
  </si>
  <si>
    <t>Power company</t>
  </si>
  <si>
    <t>traders selling Manganese Ore Turkey Origin and some Morocco Origin</t>
  </si>
  <si>
    <t>belongs to L&amp;M Holding</t>
  </si>
  <si>
    <t>Metals producer</t>
  </si>
  <si>
    <t>MO</t>
  </si>
  <si>
    <t>Kaizer</t>
  </si>
  <si>
    <t>+2348037207120</t>
  </si>
  <si>
    <t xml:space="preserve">Keneiloe </t>
  </si>
  <si>
    <t xml:space="preserve">Phomane </t>
  </si>
  <si>
    <t>HSE &amp; Regulatory Affairs</t>
  </si>
  <si>
    <t>Keneiloe.Phomane@MMC.CO.ZA</t>
  </si>
  <si>
    <t>Asia Minerals Corporation</t>
  </si>
  <si>
    <t>PT Asia Mangan Group was owned by Michael Kiernan’s company, Asia Minerals Corporation (different from Asia Minerals Limited): https://www.bloomberg.com/research/stocks/private/snapshot.asp?privcapid=241809687. The projected turned into Gulf Minerals Corporation.</t>
  </si>
  <si>
    <t xml:space="preserve">Marketing Consultant </t>
  </si>
  <si>
    <t>pallen@gulfmanganese.com</t>
  </si>
  <si>
    <t>will start alloy production in 2020</t>
  </si>
  <si>
    <t xml:space="preserve"> +61 488 140 945</t>
  </si>
  <si>
    <t xml:space="preserve"> +61 8 9367 9228 </t>
  </si>
  <si>
    <t>former Xinchuang Ferroalloy plant</t>
  </si>
  <si>
    <t>New Xinchuang</t>
  </si>
  <si>
    <t>Plant owner, General Manager</t>
  </si>
  <si>
    <t>mustapha@ommaterials.com</t>
  </si>
  <si>
    <t>Mustapha</t>
  </si>
  <si>
    <t>Chairman of Xinsidi</t>
  </si>
  <si>
    <t>YI</t>
  </si>
  <si>
    <t>sctcn@126.com</t>
  </si>
  <si>
    <t>Guangxi Dameng &amp; Xinsidi-Sincerity (joint-venture)</t>
  </si>
  <si>
    <t>VP Corporate Development &amp; Corporate Secretary</t>
  </si>
  <si>
    <t>Xinchuang Metallurgical Group Co. Ltd</t>
  </si>
  <si>
    <t>4*42MVA, 2*45MVA furnaces - Sinter plant with annual capacity 300,000 tons sinter ore - SiMn: 550kt in 2019 - Future project: Methanol product</t>
  </si>
  <si>
    <t>Chayouqianqi Tianpishan Industrial park</t>
  </si>
  <si>
    <t>Jining District,</t>
  </si>
  <si>
    <t>Wulanchabu, Inner Mongolia</t>
  </si>
  <si>
    <t xml:space="preserve"> +86 474 230999</t>
  </si>
  <si>
    <t>Puyuan Ferroalloy Co. Ltd</t>
  </si>
  <si>
    <t>Large Chinese private-sector producer. Its main customers are steelmakers, including China's largest producer Hebei Iron and Steel Group. Use Hoperay as ore purchase platform. 4*30MVA furnaces. 2019 production SiMn: 255kt</t>
  </si>
  <si>
    <t>West of high-tech fluorine chemical industrial park</t>
  </si>
  <si>
    <t>Fengzhen City, Inner Mongolia</t>
  </si>
  <si>
    <t xml:space="preserve"> +86 0474-3589006</t>
  </si>
  <si>
    <t>An</t>
  </si>
  <si>
    <t xml:space="preserve"> +86 13934126669</t>
  </si>
  <si>
    <t>Xiaotao</t>
  </si>
  <si>
    <t xml:space="preserve"> +86 15847427404</t>
  </si>
  <si>
    <t>Director of Admin</t>
  </si>
  <si>
    <t>Geo Min Commodities Pte Ltd</t>
  </si>
  <si>
    <t>Transalloys Pty (Ltd) - Sales office</t>
  </si>
  <si>
    <t>Tula Steel</t>
  </si>
  <si>
    <t>Mostly we consume manganese alloys, estimated monthly consumption of silicomanganese is 1.3 thousand tons + about 200 tons of HC Ferromanganese per month.
About 80% of ferroalloys consumption is attributable to manganese alloys.</t>
  </si>
  <si>
    <t>stainless steel 200 series</t>
  </si>
  <si>
    <t>Jindal Stainless</t>
  </si>
  <si>
    <t>Nimar</t>
  </si>
  <si>
    <t xml:space="preserve">Independent Director </t>
  </si>
  <si>
    <t>ncmathur2008@gmail.com</t>
  </si>
  <si>
    <t>f.poaty@nouvellegabonmining.com</t>
  </si>
  <si>
    <t>Plant Production Manager</t>
  </si>
  <si>
    <t>Fred Axel</t>
  </si>
  <si>
    <t>Poaty Okouma</t>
  </si>
  <si>
    <t>partly owned by Russia's Renova Group; 5 furnaces (3*14 MWA and 2*28 MWA furnaces)</t>
  </si>
  <si>
    <t>silico-manganese 65.5%Mn; 16.5% Si content</t>
  </si>
  <si>
    <t>Theo</t>
  </si>
  <si>
    <t>Paling &amp; Bishop &amp; Lidino mines</t>
  </si>
  <si>
    <t xml:space="preserve"> +27 82 909 1881</t>
  </si>
  <si>
    <t>China - Tianjin</t>
  </si>
  <si>
    <t>South32 Marketing Pte Ltd (sales office)</t>
  </si>
  <si>
    <t>Chiwefwe</t>
  </si>
  <si>
    <t xml:space="preserve"> in Mansa region. Exploration is underway. Production is planned at 0.125-0.13 mt of 36-40% Mn concentrate for alloy production at the company’s Serenje project. In June 2014 the project has been discontinued. </t>
  </si>
  <si>
    <t>Chinsali, Kampumba and Nkundalila deposits</t>
  </si>
  <si>
    <t xml:space="preserve"> in Luapula province, Zambia. 2013 production was expected to be 1 million mt. According to the company presentation of 2011, the planned output was only 60,000 mt in 2011</t>
  </si>
  <si>
    <t>Mansa manganese ore deposit</t>
  </si>
  <si>
    <t>Musamu Resources</t>
  </si>
  <si>
    <t>Chipili district</t>
  </si>
  <si>
    <t>Luapual Province</t>
  </si>
  <si>
    <t>Founder &amp; Executive Chairman</t>
  </si>
  <si>
    <t>Mulenga</t>
  </si>
  <si>
    <t>Sixtus</t>
  </si>
  <si>
    <t>R.N.Niranjan</t>
  </si>
  <si>
    <t>mid- and high-grade ore (30% to 55%Mn)</t>
  </si>
  <si>
    <t>sixtus.mulenga@tasheni.com.zm</t>
  </si>
  <si>
    <t>Urbano M.</t>
  </si>
  <si>
    <t>Mutati</t>
  </si>
  <si>
    <t>Metal Sales &amp; Marketing Consultant</t>
  </si>
  <si>
    <t xml:space="preserve">Lagune Exploitation Afrique </t>
  </si>
  <si>
    <t>Dabakala</t>
  </si>
  <si>
    <t xml:space="preserve">Moumouni  </t>
  </si>
  <si>
    <t>Bictogo</t>
  </si>
  <si>
    <t>mbictogo@lizetta.net</t>
  </si>
  <si>
    <t xml:space="preserve">
'(+225) 20 22 44 42</t>
  </si>
  <si>
    <t>not sure this is a Mn mine, could be bauxite</t>
  </si>
  <si>
    <t>Aba Group</t>
  </si>
  <si>
    <t>Senegal</t>
  </si>
  <si>
    <t>Dakar</t>
  </si>
  <si>
    <t>Alpha Moussa</t>
  </si>
  <si>
    <t>Kane</t>
  </si>
  <si>
    <t>alphabusinessafrica@gmail.com</t>
  </si>
  <si>
    <t>+221 33 827 27 81</t>
  </si>
  <si>
    <t>+221 76 619 00 00</t>
  </si>
  <si>
    <t>mitsui.mayumi@sojitz.com</t>
  </si>
  <si>
    <t>www.sino-minemet.com</t>
  </si>
  <si>
    <t>Metakern Latvia</t>
  </si>
  <si>
    <t>Latvia</t>
  </si>
  <si>
    <t>importing Mn ore from Gabon according to trade statistics</t>
  </si>
  <si>
    <t>http://www.metakern.nl/index.html</t>
  </si>
  <si>
    <t>Metakern Latvia SIA, Puķu street 8, Rīga, LV-1048, Latvia</t>
  </si>
  <si>
    <t>office@metakern.nl</t>
  </si>
  <si>
    <t>Port Talbot</t>
  </si>
  <si>
    <t xml:space="preserve">Llanwern </t>
  </si>
  <si>
    <t>There are two blast furnaces and two BOS vessels.  Typical scrap charge into the BOS is 17%, the maximum achievable is 21%, this is governed by scrap prices relative to iron ore. Port Talbot’s key customers are the domestic UK car producers – especially Nissan which is spoken of as the key customer</t>
  </si>
  <si>
    <t>Barjora plant</t>
  </si>
  <si>
    <t>alokgoyal@goyalgroup.in</t>
  </si>
  <si>
    <t xml:space="preserve">3x 9 MVA furnaces. We majorly import raw material like Manganese ore, Fe Mn Slag, Coke &amp; Non coking coal. </t>
  </si>
  <si>
    <t>GP Global</t>
  </si>
  <si>
    <t>India - Haryana</t>
  </si>
  <si>
    <t>www.gpglobal.com</t>
  </si>
  <si>
    <t>ashok.agrawal@gpglobal.com</t>
  </si>
  <si>
    <t>ayush.goel@gpglobal.com</t>
  </si>
  <si>
    <t>import Mn ore into India, export Mn alloys from India</t>
  </si>
  <si>
    <t>Gurugram</t>
  </si>
  <si>
    <t>+919311240841</t>
  </si>
  <si>
    <t xml:space="preserve">+86-592-5998717 </t>
  </si>
  <si>
    <t xml:space="preserve">+86-13328791367 </t>
  </si>
  <si>
    <t>2665154897@qq.com</t>
  </si>
  <si>
    <t>MOIL Limited &amp; SAIL (Steel Authority of India)</t>
  </si>
  <si>
    <t>SAIL &amp; MOIL Ferroalloys</t>
  </si>
  <si>
    <t>mid grade 35%Mn average</t>
  </si>
  <si>
    <t>mine has around 6 million mt of proven reserves, averaging 35%Mn; MOIL plans to increase manganese ore production at its Gumgaon mine in Maharashtra state by commissioning a vertical shaft to raise production to around 200,000 t/yr by the 2022 financial year from 70,000 t/yr now.</t>
  </si>
  <si>
    <t>mine has around 6 million mt of proven reserves, averaging 35%Mn; MOIL plans to increase manganese ore production at its Gumgaon mine in Maharashtra state by commissioning a vertical shaft to raise production to around 200,000 t/yr by the 2020 financial year from 90,000 t/yr now.</t>
  </si>
  <si>
    <t>http://moil.nic.in/</t>
  </si>
  <si>
    <t xml:space="preserve"> +61 433747380</t>
  </si>
  <si>
    <t xml:space="preserve"> +1 7472009412</t>
  </si>
  <si>
    <t>pthomas@aisresources.com</t>
  </si>
  <si>
    <t xml:space="preserve">Phillip </t>
  </si>
  <si>
    <t xml:space="preserve"> +1 6042206266</t>
  </si>
  <si>
    <t>melement@aisresources.com</t>
  </si>
  <si>
    <t>Chairman of the Board, Director</t>
  </si>
  <si>
    <t xml:space="preserve">Element </t>
  </si>
  <si>
    <t>Martyn</t>
  </si>
  <si>
    <t xml:space="preserve"> +1 6046876820</t>
  </si>
  <si>
    <t>Cajamarca Region</t>
  </si>
  <si>
    <t>aisresources.com</t>
  </si>
  <si>
    <t>approximately 300 km north of Trujillo in the north, where the Salaverry Port will be used for shipping
Five grab samples were taken from the three main bodies and the ICP analysis from Alex Stewart Labs in Lima, Peru indicated over 40% MnO.
Office in Vancouer, Canada</t>
  </si>
  <si>
    <t>El Zorro</t>
  </si>
  <si>
    <t>AIS Resources Ltd.</t>
  </si>
  <si>
    <t xml:space="preserve"> +221 33 827 27 81</t>
  </si>
  <si>
    <t>Face Ensup Afrique</t>
  </si>
  <si>
    <t>Cité Comico 3 VDN, villa n° 19</t>
  </si>
  <si>
    <t>www.abaholding.com</t>
  </si>
  <si>
    <t xml:space="preserve"> +1 609.279.4581</t>
  </si>
  <si>
    <t>Global Metals &amp; Mining Senior Analyst (Base/Bulks/Precious)</t>
  </si>
  <si>
    <t>Cosgrove</t>
  </si>
  <si>
    <t>Princetown</t>
  </si>
  <si>
    <t>NJ 08542-0888</t>
  </si>
  <si>
    <t>Bloomberg Intelligence</t>
  </si>
  <si>
    <t>Head Ferro Alloy Minerals Research Group</t>
  </si>
  <si>
    <t>Gajanan</t>
  </si>
  <si>
    <t>rr.satpathy@tatasteel.com</t>
  </si>
  <si>
    <t>General Manager (Operations)</t>
  </si>
  <si>
    <t>Satpathy</t>
  </si>
  <si>
    <t>Tata Steel Limited</t>
  </si>
  <si>
    <t>91.33.40607041</t>
  </si>
  <si>
    <t>Asia Minerals North America LLC (sales office)</t>
  </si>
  <si>
    <t>Kendra</t>
  </si>
  <si>
    <t>We are Dubai based trading company. We are buying Manganese ore from South  Africa, Brazil, Zambia for our buyers</t>
  </si>
  <si>
    <t>Jinge Manganese Industry Co., Ltd.</t>
  </si>
  <si>
    <t>macro-economy</t>
  </si>
  <si>
    <t>ENRC / JSC Zhayremski GOK</t>
  </si>
  <si>
    <t>Kazmarganets Mining Enterprise - Tur, Vostochny and Kamys mines</t>
  </si>
  <si>
    <t>Established in 2004, located in Karaganda region it has 3 mines (Tur, Vostochny and Kamys) with a total production is 360 kpta of manganese ore capacity; its production is processed in the Aksu Ferroalloy Plant (also part of the group)</t>
  </si>
  <si>
    <t>8 furnaces 22.5 MVA each; June 2017: Private-sector Abhijeet Ferrotech plans to ramp up silico-manganese production to 18,000t/month from 15,000 t/month at its manganese-alloy plant in Andhra Pradesh. The plant expects to reach 18,000 t/month capacity in a week's time. The company plans to increase utilisation at the plant to reach its installed capacity of 25,000 t/month, Argus reported. The company aims to reach 24,000 t/month capacity by December. Abhijeet Ferrotech produces silico-manganese at its plants for the export market. March 2015: production resumed on 13 March after it was stopped for 1 week, due to power distributor, APEPDCL switched off electricity to the company for non-payment of bills. The company made arrangements to pay the dues and power was restored, a source said. The company is currently operating only five of its eight furnaces owing to reduced demand. The source said the company is producing at lower capacity due to lower demand from the international and domestic market.</t>
  </si>
  <si>
    <t>Exploration company</t>
  </si>
  <si>
    <t>(joint venture of Erdos and JFE)</t>
  </si>
  <si>
    <t>Erdos &amp; JFE (joint venture)</t>
  </si>
  <si>
    <t>near the town of Balchik, some 550 km northeast of the country's capital Sofia: 150,000t of carbonate manganese ore on an annualised basis, which is exported to customers in Europe and the Far East.</t>
  </si>
  <si>
    <t>Obrochishte mine</t>
  </si>
  <si>
    <t>Fesil Sales GmbH</t>
  </si>
  <si>
    <t>from Turkey &amp; Morocco</t>
  </si>
  <si>
    <t>Sarat Kumar</t>
  </si>
  <si>
    <t>Sahoo</t>
  </si>
  <si>
    <t>arrow276904@yahoo.co.in</t>
  </si>
  <si>
    <t>+919437004438</t>
  </si>
  <si>
    <t>low-carbon SiMn</t>
  </si>
  <si>
    <t>de Haas</t>
  </si>
  <si>
    <t>p.d.dehaas@londonmetals.co.uk</t>
  </si>
  <si>
    <t>Beata</t>
  </si>
  <si>
    <t>Plazura-Ingram</t>
  </si>
  <si>
    <t>Commodity Manager Mn ore</t>
  </si>
  <si>
    <t>www.steelmint.com</t>
  </si>
  <si>
    <t>thulo@kalagadi.Co.za</t>
  </si>
  <si>
    <t>+27829019506</t>
  </si>
  <si>
    <t>Guizhou Tongren JINRUI Manganese Industry Co. Ltd.</t>
  </si>
  <si>
    <t xml:space="preserve">Guangxi XinZhen Manganese </t>
  </si>
  <si>
    <t>Zhōng Měng Mining</t>
  </si>
  <si>
    <t>Huayu Cobalt New Materials Co Ltd</t>
  </si>
  <si>
    <t>China - Zhejiang</t>
  </si>
  <si>
    <t xml:space="preserve">Qinghai Huaxin Environmental Protection Technology </t>
  </si>
  <si>
    <t>20,000 mt of capacity, not sure if closure is temporary or permanent</t>
  </si>
  <si>
    <t>Jingxi County Manganese mine Co Ltd</t>
  </si>
  <si>
    <t>Jingxi Chemland Co., Ltd.</t>
  </si>
  <si>
    <t>plant construction began in Nov 2018</t>
  </si>
  <si>
    <t>Guangxi Jingxi County Yizhou Manganese Industry Co., Ltd.</t>
  </si>
  <si>
    <t xml:space="preserve">Guangxi Menghua Technology Investment Co Ltd </t>
  </si>
  <si>
    <t>www.yzemd.com</t>
  </si>
  <si>
    <t>Global Manganese Marketing Director</t>
  </si>
  <si>
    <t>mid- and high-grade ore (44 to 48%Mn, 40 to 43%Mn and 35 to 39%Mn) semi-carbonated and oxide ore</t>
  </si>
  <si>
    <t>medium and low-carbon ferromanganese</t>
  </si>
  <si>
    <t>High Mn pig iron</t>
  </si>
  <si>
    <t>the largest silico-manganese producer in China’s Ningxia Hui Autonomous Region, a private company; The company consumes around 1.5 million tons of Mn ore, part of it from a captive Mn ore mine in China, and the rest imported from various countries in South America, Africa and Oceania</t>
  </si>
  <si>
    <t>the largest silico-manganese producer in China’s Ningxia Hui Autonomous Region, a private company; Ningxia Shengyan Industry Group Co. is a major Manganese alloy producer in Ningxia province, a private company and a Member of IMnI since 2016. The Shengyan plant was established in 2009, and has 12 closed submerged arc furnaces producing silico-manganese (SiMn)</t>
  </si>
  <si>
    <t>the largest silico-manganese producer in China’s Ningxia Hui Autonomous Region, a private company; 180,000 mtpy of medium-carbon ferro-manganese capacity + 60,000 mtpy of low-carbon FeMn capacity (5 refining furnaces, using the silicothermic process)</t>
  </si>
  <si>
    <t>the largest silico-manganese producer in China’s Ningxia Hui Autonomous Region, a private company; 6 rich Mn slag furnaces</t>
  </si>
  <si>
    <t>the largest silico-manganese producer in China’s Ningxia Hui Autonomous Region, a private company; 4 sintering production lines; The company consumes around 1.5 million tons of Mn ore, part of it from a captive Mn ore mine in China, and the rest imported from various countries in South America, Africa and Oceania</t>
  </si>
  <si>
    <t>company specialised in mining and transport; they have a basalt quarry, and got in H2 2019 the licence to mine Mn ore, which could start in December 2019; First year planned production: 40-43%Mn = 8,000 mt, 35% to 39%Mn 6,000 mt, 44-48%Mn 6,000 mt</t>
  </si>
  <si>
    <t>Dalong Economic Development Zone</t>
  </si>
  <si>
    <t>Yuping County</t>
  </si>
  <si>
    <t>+86-8563375311</t>
  </si>
  <si>
    <t>Pingchuan , linze county</t>
  </si>
  <si>
    <t>zhangye</t>
  </si>
  <si>
    <t>The Regenerated Nonferrous Metal Industrial Park</t>
  </si>
  <si>
    <t>Qingxi Town</t>
  </si>
  <si>
    <t xml:space="preserve"> +86 023 72716057</t>
  </si>
  <si>
    <t>1st phase of 4x30MVA EAFs is under construction in 2019; 18*30MVA will follow in the next 10 years, "if market conditions allow it"</t>
  </si>
  <si>
    <t>1st phase of 6x30MVA EAFs is under construction in 2019</t>
  </si>
  <si>
    <t>Porter</t>
  </si>
  <si>
    <t>Metallurgist</t>
  </si>
  <si>
    <t>tporter@e25.com.au</t>
  </si>
  <si>
    <t>Po. Kalyaneshwari, Vill. Debipur,
Dist. Burdwan, Pin - 713369</t>
  </si>
  <si>
    <t>Plasto Steel Park, Kadasole, Barjora, Near DURGAPUR, W.B</t>
  </si>
  <si>
    <t>20, Pramathesh Barua Sarani, Ballygunge, Ballygunge, Kolkata, West Bengal 700019, India</t>
  </si>
  <si>
    <t>Angadpur, Durgapur, West Bengal 713215, India</t>
  </si>
  <si>
    <t>DGM - Ferro</t>
  </si>
  <si>
    <t>Adam</t>
  </si>
  <si>
    <t>Tong</t>
  </si>
  <si>
    <t>Mn Ore Deputy Sales Manager</t>
  </si>
  <si>
    <t>adam.tong@eramet.com</t>
  </si>
  <si>
    <t xml:space="preserve"> +86 21 6100 6161 ext. 6002</t>
  </si>
  <si>
    <t>Kurashiki--city</t>
  </si>
  <si>
    <t>Okayama- pref</t>
  </si>
  <si>
    <t>Ryouta</t>
  </si>
  <si>
    <t>Kijuchi</t>
  </si>
  <si>
    <t>Staff Engineer Production Technology Sec., Production Dept</t>
  </si>
  <si>
    <t>ryota-kikuchi@mizukin.co.jp</t>
  </si>
  <si>
    <t xml:space="preserve"> +81 86 444 1141</t>
  </si>
  <si>
    <t>Josenilson</t>
  </si>
  <si>
    <t>Braga Maia</t>
  </si>
  <si>
    <t>josenilsonbraga@grupomaringa.com.br</t>
  </si>
  <si>
    <t xml:space="preserve"> +55 15 3524 9727</t>
  </si>
  <si>
    <t xml:space="preserve"> +55 15 99663 1200</t>
  </si>
  <si>
    <t>Production Manager</t>
  </si>
  <si>
    <t>Cherry</t>
  </si>
  <si>
    <t>cherry.chen@sj-mn.com</t>
  </si>
  <si>
    <t>Kitty</t>
  </si>
  <si>
    <t>kitty.zhou@sj-mn.com</t>
  </si>
  <si>
    <t>wanghong2106@126.com</t>
  </si>
  <si>
    <t xml:space="preserve"> +86 21 60138042</t>
  </si>
  <si>
    <t>zhaoz@harcan.com.cn</t>
  </si>
  <si>
    <t>Vice General Manager, Senior Engineer</t>
  </si>
  <si>
    <t xml:space="preserve"> +86 13816883438</t>
  </si>
  <si>
    <t>Tumane</t>
  </si>
  <si>
    <t>dirfin@moil.nic.in</t>
  </si>
  <si>
    <t>C.B.</t>
  </si>
  <si>
    <t>Atulkar</t>
  </si>
  <si>
    <t>Executive Director (Tech)</t>
  </si>
  <si>
    <t>cbatulkar@gmail.com</t>
  </si>
  <si>
    <t>Dipankar</t>
  </si>
  <si>
    <t>Shome</t>
  </si>
  <si>
    <t>Director ( Production &amp; Planning)</t>
  </si>
  <si>
    <t>dpp@moil.nic.in</t>
  </si>
  <si>
    <t>R.P.</t>
  </si>
  <si>
    <t>Patil</t>
  </si>
  <si>
    <t>Sr Dy General Manager (Marketing)</t>
  </si>
  <si>
    <t>rppatil@moil.nic.in</t>
  </si>
  <si>
    <t>Chairman-cum-Managing Director</t>
  </si>
  <si>
    <t>Arrow Minerals &amp; Metals Pvt. Ltd.</t>
  </si>
  <si>
    <t>Plot No. 141/591, Khata No. 124, 1st Floor, Mouza-Sundra, Unit 12</t>
  </si>
  <si>
    <t>Station Road, Barbil, Dist: Keonjhar</t>
  </si>
  <si>
    <t xml:space="preserve"> +91 9437004438</t>
  </si>
  <si>
    <t xml:space="preserve"> +91 0771 2216100</t>
  </si>
  <si>
    <t>Sanjeev</t>
  </si>
  <si>
    <t>A.V.P. (Commercial)</t>
  </si>
  <si>
    <t>sagrawal@seml.co.in</t>
  </si>
  <si>
    <t>Jt. MD</t>
  </si>
  <si>
    <t>psarda@sardagroup.co.in</t>
  </si>
  <si>
    <t>Rohan</t>
  </si>
  <si>
    <t>Baid</t>
  </si>
  <si>
    <t>Managing Head</t>
  </si>
  <si>
    <t>rohan@steelmint.com</t>
  </si>
  <si>
    <t xml:space="preserve"> +91 712 3020366</t>
  </si>
  <si>
    <t xml:space="preserve"> +91 9830990437</t>
  </si>
  <si>
    <t>Tayal</t>
  </si>
  <si>
    <t>lalit.tayal@abhijeet.in</t>
  </si>
  <si>
    <t>Kh. No. 2/3, Vill.-Gondwara</t>
  </si>
  <si>
    <t>Urla Industrial Complex</t>
  </si>
  <si>
    <t xml:space="preserve"> +91 771 – 4288111</t>
  </si>
  <si>
    <t>Anurag</t>
  </si>
  <si>
    <t>Kejriwal</t>
  </si>
  <si>
    <t>business Head - International Trade</t>
  </si>
  <si>
    <t>Ankita</t>
  </si>
  <si>
    <t>Chakrabortty</t>
  </si>
  <si>
    <t>Sr. Associate-Operations</t>
  </si>
  <si>
    <t>ankita.chakraborty@steelmint.com</t>
  </si>
  <si>
    <t xml:space="preserve"> +91 8982430328</t>
  </si>
  <si>
    <t>Shreya</t>
  </si>
  <si>
    <t>Divakaran</t>
  </si>
  <si>
    <t>Assistant Program Manager, SteelMint Events</t>
  </si>
  <si>
    <t>global@steelmintgroup.com</t>
  </si>
  <si>
    <t xml:space="preserve"> +91 6263751162</t>
  </si>
  <si>
    <t xml:space="preserve"> +91 9765441000</t>
  </si>
  <si>
    <t xml:space="preserve"> +91 712 6607461</t>
  </si>
  <si>
    <t xml:space="preserve"> +91 712 6607466</t>
  </si>
  <si>
    <t>www.teamferro.com</t>
  </si>
  <si>
    <t>LK Group Head Office</t>
  </si>
  <si>
    <t>India - Mumbai</t>
  </si>
  <si>
    <t>www.lkgroupindia.com</t>
  </si>
  <si>
    <t>142, B-Wing, Mittal Tower</t>
  </si>
  <si>
    <t>Nariman Point</t>
  </si>
  <si>
    <t xml:space="preserve"> +91 22 2282 0202</t>
  </si>
  <si>
    <t>London Metals Ltd.</t>
  </si>
  <si>
    <t>www.londonmetals.co.uk</t>
  </si>
  <si>
    <t>Angel Waterside</t>
  </si>
  <si>
    <t>10 Graham Street</t>
  </si>
  <si>
    <t>N1 8GB</t>
  </si>
  <si>
    <t xml:space="preserve"> +44 20 7324 0000</t>
  </si>
  <si>
    <t>trading@londonmetals.co.uk</t>
  </si>
  <si>
    <t>beata.plazura-Ingram@south32.net</t>
  </si>
  <si>
    <t xml:space="preserve"> +91 99930 39874</t>
  </si>
  <si>
    <t xml:space="preserve"> +91 9770056666</t>
  </si>
  <si>
    <t>Shubhenshu</t>
  </si>
  <si>
    <t>Dey</t>
  </si>
  <si>
    <t>Sr. Manager, Sales &amp; Marketing</t>
  </si>
  <si>
    <t>shubhenshu@steelmint.com</t>
  </si>
  <si>
    <t xml:space="preserve"> +91 87705 91840</t>
  </si>
  <si>
    <t>cyn9112@bosaiminerals.com.cn</t>
  </si>
  <si>
    <t>Yuning</t>
  </si>
  <si>
    <t>Sales Assistant</t>
  </si>
  <si>
    <t>6, Dr. Meghnad Saha Sarani, 2nd Floor, Southern Avenue, Kolkata- 700 026, West Bengal, India  (head office)</t>
  </si>
  <si>
    <t>Keonjhar, West Bengal</t>
  </si>
  <si>
    <t>Doncaster</t>
  </si>
  <si>
    <t>Liberty Speciality Steels</t>
  </si>
  <si>
    <t>+44 (0)1709 826258</t>
  </si>
  <si>
    <t>+44 (0)7917 262636</t>
  </si>
  <si>
    <t>nigel.clarke@specialityuk.com</t>
  </si>
  <si>
    <t>ArcelorMittal South Africa</t>
  </si>
  <si>
    <t>sunil.kumar@arcelormittal.com</t>
  </si>
  <si>
    <t>+27 16 889 2520</t>
  </si>
  <si>
    <t>+27 83 304 5233</t>
  </si>
  <si>
    <t>Standard Bank</t>
  </si>
  <si>
    <t xml:space="preserve">Peter  </t>
  </si>
  <si>
    <t>Bertasso</t>
  </si>
  <si>
    <t xml:space="preserve">Corporate and Investment Banking |Executive </t>
  </si>
  <si>
    <t>Peter.Bertasso@standardbank.co.za</t>
  </si>
  <si>
    <t xml:space="preserve">+27 083 408 7763 </t>
  </si>
  <si>
    <t xml:space="preserve">+27 011 721 8129 </t>
  </si>
  <si>
    <t>Geologist</t>
  </si>
  <si>
    <t>www.ronsmit.com</t>
  </si>
  <si>
    <t>Ron Smit Consulting</t>
  </si>
  <si>
    <t>Ronald</t>
  </si>
  <si>
    <t>Smit</t>
  </si>
  <si>
    <t>+260 (0)966 968 276</t>
  </si>
  <si>
    <t>+31 (0) 496 555</t>
  </si>
  <si>
    <t>ron@ronsmit.com</t>
  </si>
  <si>
    <t>Founder &amp; President</t>
  </si>
  <si>
    <t>Industry institute</t>
  </si>
  <si>
    <t>Guangxi Xin-manganese Group Co.,Ltd.</t>
  </si>
  <si>
    <t>1 factory, 6 submerged arc furnaces and 1 refining furnace with a capacity of 150,000 tons.</t>
  </si>
  <si>
    <t xml:space="preserve">SRJ Peety Steels </t>
  </si>
  <si>
    <t xml:space="preserve"> Jalna Industrial Area MIDC, Jalna, Maharashtra 431213, India</t>
  </si>
  <si>
    <t>Ministry of Steel, Govt. Of India</t>
  </si>
  <si>
    <t>Ecomak Systems Pvt. Ltd.</t>
  </si>
  <si>
    <t>www.ecomak.co.in</t>
  </si>
  <si>
    <t>air pollution</t>
  </si>
  <si>
    <t>Level-2, Mantri Alpine</t>
  </si>
  <si>
    <t>Bavdhan</t>
  </si>
  <si>
    <t>301-306, Aurobindo Place</t>
  </si>
  <si>
    <t>Hauz Khas</t>
  </si>
  <si>
    <t>Kumar JHA</t>
  </si>
  <si>
    <t>Senior Analyst, Economic Research Unit</t>
  </si>
  <si>
    <t>saketkjha@erusteel.in</t>
  </si>
  <si>
    <t xml:space="preserve"> +91 9999038283</t>
  </si>
  <si>
    <t>Suhas Ramchandra</t>
  </si>
  <si>
    <t>Joshi</t>
  </si>
  <si>
    <t>Regional Manager - Sales &amp; Marketing</t>
  </si>
  <si>
    <t>suhas.joshi@ecomak.co;IN</t>
  </si>
  <si>
    <t xml:space="preserve"> +91 85549 96951</t>
  </si>
  <si>
    <t>Parmjeet</t>
  </si>
  <si>
    <t>Additional Industrial Adviser</t>
  </si>
  <si>
    <t>parmjeet.singh@gov.in</t>
  </si>
  <si>
    <t>Furnace</t>
  </si>
  <si>
    <t>EMM plant</t>
  </si>
  <si>
    <t>larionova_ea@metholding.com</t>
  </si>
  <si>
    <t>www.metholding.ru</t>
  </si>
  <si>
    <t>Ekaterina</t>
  </si>
  <si>
    <t>Larionova</t>
  </si>
  <si>
    <t>Commercial Department</t>
  </si>
  <si>
    <t>+7 (495) 725 56 80 (ext.325)</t>
  </si>
  <si>
    <t>+7 (985) 823-23-41</t>
  </si>
  <si>
    <t>Alexandra</t>
  </si>
  <si>
    <t>Market Research Manager, Mining and Metals Division</t>
  </si>
  <si>
    <t xml:space="preserve">alexandra.bertrand@eramet.com </t>
  </si>
  <si>
    <t xml:space="preserve"> +33 1 45 38 42 47</t>
  </si>
  <si>
    <t>+33 6 77 10 85 60</t>
  </si>
  <si>
    <t xml:space="preserve">Marit </t>
  </si>
  <si>
    <r>
      <t>Kittilsen</t>
    </r>
    <r>
      <rPr>
        <sz val="11"/>
        <color rgb="FF1F497D"/>
        <rFont val="Calibri"/>
        <family val="2"/>
        <scheme val="minor"/>
      </rPr>
      <t xml:space="preserve"> </t>
    </r>
  </si>
  <si>
    <t>directrice environnement et climat</t>
  </si>
  <si>
    <t>marit.kittilsen@eramet.com</t>
  </si>
  <si>
    <t>Alpha Sights</t>
  </si>
  <si>
    <t>Thames Court, 3rd Floor, 1 Queenhithe, London, EC4V 3DX, United Kingdom</t>
  </si>
  <si>
    <t>https://www.alphasights.com/</t>
  </si>
  <si>
    <t>Consulting</t>
  </si>
  <si>
    <t xml:space="preserve">Emily </t>
  </si>
  <si>
    <t>Hancock</t>
  </si>
  <si>
    <t>+44 20 7399 1541</t>
  </si>
  <si>
    <t xml:space="preserve">+44 7825 819286 </t>
  </si>
  <si>
    <t>emily.hancock@alphasights.com</t>
  </si>
  <si>
    <t xml:space="preserve">Rendani </t>
  </si>
  <si>
    <t>Ramudzuli</t>
  </si>
  <si>
    <t>Senior Accountant</t>
  </si>
  <si>
    <t>rendani.ramudzuli@kmr.co.za</t>
  </si>
  <si>
    <t xml:space="preserve"> +27 011 880 2771</t>
  </si>
  <si>
    <t>Korhogo, Côte d'Ivoire</t>
  </si>
  <si>
    <t>Otjosondu</t>
  </si>
  <si>
    <t>Nayega </t>
  </si>
  <si>
    <t>Ponto Novo - State of Bahia, 44755-000, Brazil</t>
  </si>
  <si>
    <t>Marabá, State of Pará, Brazil</t>
  </si>
  <si>
    <t>Liberty Group</t>
  </si>
  <si>
    <t>Ostrava plant</t>
  </si>
  <si>
    <t>Sourcing Lead</t>
  </si>
  <si>
    <t>Galati plant</t>
  </si>
  <si>
    <t>BSBK Resources Limited</t>
  </si>
  <si>
    <t>Mn: 44-46% basis; Fe: 5% max ; SiO2: 10% max; CaO: 6%  max; Al2O3: 6% max; P: 0.10% max; S: 0.10% max; Moisture: 5.00% max; Size 6-100mm (90% min)</t>
  </si>
  <si>
    <t>Green Core Enterprises Limited</t>
  </si>
  <si>
    <t>Farm 23a/D/38/A-D ,Makeni</t>
  </si>
  <si>
    <t>Lusaka, Zambia</t>
  </si>
  <si>
    <t>Virk</t>
  </si>
  <si>
    <t>Jaiveer</t>
  </si>
  <si>
    <t>+260969870555</t>
  </si>
  <si>
    <t>Open pit mine; Started production in 2019; ramp up in 2020</t>
  </si>
  <si>
    <t>Comilog SA - Compagnie minière de l'Ogooué - Moanda</t>
  </si>
  <si>
    <t>Total HP MSM production capacity will reach 50,000 mt per year, "in several years" according to CITIC Dameng. CITIC Dameng‘s manganese sulfate is mainly used in the production of animal feed. It uses the pyrite leaching production technique to produce manganese sulfate. Manganese sulfate is produced through the extraction of manganese from the ore or mineral into aqueous solution. Subsequently, manganese is recovered in the form of manganese sulfate. Its high purity MnSO4 is generated from industrial grade MnSO4 through further impurities removing and recrystallization process. Mostly for fertilizers &amp; some battery-grade; production of manganese sulphate increased by 12.6% to 24,000t in 2017 from 21,300t in 2016</t>
  </si>
  <si>
    <t>Jingxi County Manganese Mine Co. Ltd.</t>
  </si>
  <si>
    <t>Baise city</t>
  </si>
  <si>
    <t>Hurun</t>
  </si>
  <si>
    <t>the company has 3 Mn ore mines</t>
  </si>
  <si>
    <t>Head of Marketing</t>
  </si>
  <si>
    <t>www.yzemd.com/eng</t>
  </si>
  <si>
    <t>3168474917@qq.com</t>
  </si>
  <si>
    <t xml:space="preserve"> +86-776-6189459</t>
  </si>
  <si>
    <t>+86-776-6188019</t>
  </si>
  <si>
    <t>cc@iskychem.com</t>
  </si>
  <si>
    <t>+86-777-5519198</t>
  </si>
  <si>
    <t>807312587@qq.com</t>
  </si>
  <si>
    <t>+86-776-3830989</t>
  </si>
  <si>
    <t>+86-776-6181698</t>
  </si>
  <si>
    <t>near Nanning</t>
  </si>
  <si>
    <t>Chongqing Wujiang Industry Group Co., Ltd.</t>
  </si>
  <si>
    <t>also called CRIMM or KINGRAY; HPMSM: Put into production in December 2018 direct from ore. HPEMM: Production start in Apr 2019. Both made directly from imported Gabon ore. 30 ktpy cathode plant under construction.</t>
  </si>
  <si>
    <t>+86-856-5754401</t>
  </si>
  <si>
    <t>1026277036@qq.com</t>
  </si>
  <si>
    <t xml:space="preserve">Guizhou Neng Kuang Manganese Industry Group </t>
  </si>
  <si>
    <t>HPMSM: Trial production in September 2018. Expanding to 60 kt in 2019, prod to start in 2020.</t>
  </si>
  <si>
    <t>960292854@qq.com</t>
  </si>
  <si>
    <t>+86-15761620675</t>
  </si>
  <si>
    <t>1747918720@qq.com</t>
  </si>
  <si>
    <t>+86-856-6956778</t>
  </si>
  <si>
    <t>Kingray New Material Science &amp; Technology Co., Ltd</t>
  </si>
  <si>
    <t>Export products to Japan, Korea, etc.; Changsha Mining and Metallurgy Research Institute Co., Ltd
CRIMM</t>
  </si>
  <si>
    <t>Jingxi Xiangtan Electrochemical Scientific Co. Ltd (XEC)</t>
  </si>
  <si>
    <t>+86-731-55544098</t>
  </si>
  <si>
    <t>Hubei Changyang Mengte Hongxin Industrial Group Co., Ltd.</t>
  </si>
  <si>
    <t>Quizhou</t>
  </si>
  <si>
    <t>+86-570-8059042</t>
  </si>
  <si>
    <t>1007590696@qq.com</t>
  </si>
  <si>
    <t>+86-979-8466000</t>
  </si>
  <si>
    <t>Xinjiang Aketao Kebang Manganese Industry Manufacturing Co.,Ltd.</t>
  </si>
  <si>
    <t>Luxi (County) Xin Xing Metallurgy Co. Ltd.</t>
  </si>
  <si>
    <t>has captive ore mines; HPEMM Swing producer: 6k in 2017, closed Sep 2017, re-opened 2019, expected 2019 prod. 5k.</t>
  </si>
  <si>
    <t>jaiveervirk1@gmail.com</t>
  </si>
  <si>
    <t>Frances</t>
  </si>
  <si>
    <t>Soh</t>
  </si>
  <si>
    <t>Communicatin Manager, Commodities Research</t>
  </si>
  <si>
    <t>frances.soh@oldendorff.com</t>
  </si>
  <si>
    <t xml:space="preserve"> +65 6714 2005</t>
  </si>
  <si>
    <t xml:space="preserve"> +65 8181 0915</t>
  </si>
  <si>
    <t xml:space="preserve">38%Mn concentrate (from 17%Mn run of mine material) </t>
  </si>
  <si>
    <t>Société Générale de Mines (SGM) - Nayega</t>
  </si>
  <si>
    <t>Keras owns 85% of Société Générale de Mines (SGM); the ore is trucked to the port of Lomé; have only started the bulk sample which is for 10,000t and are still negotiating the Exploitation Licence (Feb 2019); scrubber plant</t>
  </si>
  <si>
    <t xml:space="preserve">Suyog Natural Resources Limited </t>
  </si>
  <si>
    <t>Mansa mine</t>
  </si>
  <si>
    <t>SUYOG Natural Resources Limited has set aside US$1.5 million as investment in a large-scale manganese mine, with a monthly projected production of 500 metric tonnes.The proposed manganese mine in Mansa has an estimated 30-year lifespan; Company country manager Shaitan Chouhan said in an interview yesterday that the project is expected to start in January next year upon the Zambia Environmental Management Agency (ZEMA)’s approval of the environmental impact assessment (EIA)</t>
  </si>
  <si>
    <t>http://www.suyogprojects.com/</t>
  </si>
  <si>
    <t xml:space="preserve">Shaitan </t>
  </si>
  <si>
    <t>Chouhan</t>
  </si>
  <si>
    <t xml:space="preserve">Company country manager </t>
  </si>
  <si>
    <t>Senior Research Metallurgist</t>
  </si>
  <si>
    <t>Enrique</t>
  </si>
  <si>
    <t>Ortea</t>
  </si>
  <si>
    <t>enrique.ortea@outotec.com</t>
  </si>
  <si>
    <t>Product details</t>
  </si>
  <si>
    <t>high purity (MnSO4HP = HPMSM)</t>
  </si>
  <si>
    <t>Standard grade MnSO4</t>
  </si>
  <si>
    <t>Fujian Xinglong New Energy Materials</t>
  </si>
  <si>
    <t>Guangxi Detian Chemical Recycling co. LTD</t>
  </si>
  <si>
    <t>Guangxi Hezhou Yongfeng Mineral Feed co. LTD</t>
  </si>
  <si>
    <t>Tiandeng New Materials - Chongzuo - Daxin</t>
  </si>
  <si>
    <t>Guangxi Hongya Mn New Materials</t>
  </si>
  <si>
    <t>Guangxi Raoyuan Manganese</t>
  </si>
  <si>
    <t>Guangxi Tiandeng Yunwei Manganese</t>
  </si>
  <si>
    <t>Guizhou Hezhong Manganese</t>
  </si>
  <si>
    <t>Guizhou Redstar Development Dalong Manganese Industry Co., Ltd.</t>
  </si>
  <si>
    <t>Hebei Dafa Paper Industry</t>
  </si>
  <si>
    <t>Hunan Chenzhou Jintaiyi Manganese Industry Co., Ltd.</t>
  </si>
  <si>
    <t>Hunan Huapu Feed Technology co. LTD</t>
  </si>
  <si>
    <t>Hunan Xiangke</t>
  </si>
  <si>
    <t>Qingzhou Hainan Chemical</t>
  </si>
  <si>
    <t>Qinzhou Xiangda Chemical co.Ltd</t>
  </si>
  <si>
    <t>Qinzhou Yifeng Lantian Chemical co. LTD</t>
  </si>
  <si>
    <t>Qinzhou Nanhai Lantian Chang‘an Chemical &amp; Yuanchen</t>
  </si>
  <si>
    <t>Changhsa</t>
  </si>
  <si>
    <t>China - Shandong</t>
  </si>
  <si>
    <t>Shandong Wudi Shuntong Chemical co. LTD</t>
  </si>
  <si>
    <t>Shandong Zhucheng Kangtai Chemical co. LTD</t>
  </si>
  <si>
    <t>Shaoyang Jinxiang</t>
  </si>
  <si>
    <t>Shaoyang Sanjia Feed Additive co. LTD</t>
  </si>
  <si>
    <t>Shaoyang Tianquan Mineral Feed Additive Technology co. LTD</t>
  </si>
  <si>
    <t>Tengxian</t>
  </si>
  <si>
    <t>Zibo Huiyan Trading co., LTD</t>
  </si>
  <si>
    <t>Debao Hao Yuan Ming Hi-Tech Energy Co. Ltd - Debao Huiyuanming Manganese</t>
  </si>
  <si>
    <t>China - Jiangxi</t>
  </si>
  <si>
    <t>Jiangxi Wanchuan Chemical</t>
  </si>
  <si>
    <t xml:space="preserve">Qinghai Huaxin </t>
  </si>
  <si>
    <t>China - Qinghai</t>
  </si>
  <si>
    <t>Hunan Kaiyuan Chemical Technology</t>
  </si>
  <si>
    <t>Ryan.campbell@cometals.com</t>
  </si>
  <si>
    <t>Neffati</t>
  </si>
  <si>
    <t>https://www.icdacr.com/</t>
  </si>
  <si>
    <t>43 rue de la Chaussée d'Antin</t>
  </si>
  <si>
    <t>sneffati@icdacr.com</t>
  </si>
  <si>
    <t>Sheraz</t>
  </si>
  <si>
    <t>Cámara Argentina del Acero</t>
  </si>
  <si>
    <t>Brazilian Ferroalloys association (ABRAFE)</t>
  </si>
  <si>
    <t>Manganese X Energy</t>
  </si>
  <si>
    <t>11 2019: The manganese is obtained at the company’s Battery Hill property located in New Brunswick, where a 99.60% MnSO4 product was produced. Kemetco Research who is developing a commercial flow sheet to produce ultrahigh-purity (greater than 99.9%) battery-grade manganese for the electric vehicle and energy storage sectors. 04 2019: we have been successful in increasing our purity to 99.6% using bulk leaching from our Battery Hill project in New Brunswick. We are now in the process of upgrading our purity to 99.9999%; In addition  have significantly upgraded our ore grade which will be detailed in our upcoming news release. We anticipate going into production in about a year in half to two years. 03 2019: Manganese X Energy Corp. hails 99.6% pure manganese sulfate find for battery market. The company announced that, through cooperation with Kemetco Research, it has been able to produce manganese sulfate with a purity exceeding 99.6% and very low levels of base and alkali metals (Cu, Pb, Ni and Zn below 10 ppm and Na, K and Ca below 50 ppm), harmful in battery-grade compounds. Manganese X and Kemetco will continue to develop a competitive flowsheet in the next two quarters, in order to produce a high-purity (&gt;99.9%) battery-grade manganese product for the growing electric vehicle and energy storage sectors, using the safe and sustainable North America mineral resource from Battery Hill. Manganese project is located in the Canadian province of New Brunswick. The property is being explored with the objective of assessing its potential forfuture development using low cost, open pit mining methods. Manganese X Receives Phase 1 Preliminary Study in Anticipated Preparation for Estimate and Associated Technical Report in Accordance with NI 43-101 at Battery6 Hill</t>
  </si>
  <si>
    <t>https://copperalliance.org/about-ica/contact-us/</t>
  </si>
  <si>
    <t>carrie.claytor@copperalliance.us</t>
  </si>
  <si>
    <t>Carrie</t>
  </si>
  <si>
    <t>Claytor</t>
  </si>
  <si>
    <t xml:space="preserve"> claudine.albersammer@icmm.com</t>
  </si>
  <si>
    <t xml:space="preserve">Claudine </t>
  </si>
  <si>
    <t>Albersammer</t>
  </si>
  <si>
    <t xml:space="preserve"> louise.assem@copperalliance.org</t>
  </si>
  <si>
    <t xml:space="preserve">Louise </t>
  </si>
  <si>
    <t>Assem</t>
  </si>
  <si>
    <t>Cobalt Institute</t>
  </si>
  <si>
    <t>Marsh</t>
  </si>
  <si>
    <t xml:space="preserve"> SCook@Cobaltinstitute.org</t>
  </si>
  <si>
    <t xml:space="preserve">Simon </t>
  </si>
  <si>
    <t>Cook</t>
  </si>
  <si>
    <t>https://www.cobaltinstitute.org/</t>
  </si>
  <si>
    <t xml:space="preserve"> evangenderen@zinc.org</t>
  </si>
  <si>
    <t xml:space="preserve">Eric </t>
  </si>
  <si>
    <t>Vangenderen</t>
  </si>
  <si>
    <t xml:space="preserve"> EGarman@nipera.org</t>
  </si>
  <si>
    <t>Nickel Health and Environmental Sciences</t>
  </si>
  <si>
    <t>Garman</t>
  </si>
  <si>
    <t xml:space="preserve"> pbalserak@steel.org</t>
  </si>
  <si>
    <t>Balserak</t>
  </si>
  <si>
    <t>john.hilbert@copperalliance.us   </t>
  </si>
  <si>
    <t xml:space="preserve"> john.hilbert@mci-group.com</t>
  </si>
  <si>
    <t xml:space="preserve"> Hilbert</t>
  </si>
  <si>
    <t>Copper Alliance</t>
  </si>
  <si>
    <t>Tantalum-Niobium International Study Center (T.I.C.)</t>
  </si>
  <si>
    <t xml:space="preserve">Roland </t>
  </si>
  <si>
    <t>Chavasse</t>
  </si>
  <si>
    <t>Minor Metals Trade Association (MMTA)</t>
  </si>
  <si>
    <t>www.tanb.org/</t>
  </si>
  <si>
    <t>https://mmta.co.uk/contact/</t>
  </si>
  <si>
    <t>roland.chavasse@tanb.org</t>
  </si>
  <si>
    <t>PMarsh@cobaltinstitute.org</t>
  </si>
  <si>
    <t>World Aluminium</t>
  </si>
  <si>
    <t>http://www.world-aluminium.org/</t>
  </si>
  <si>
    <t>bayliss@world-aluminium.org</t>
  </si>
  <si>
    <t>Bayliss</t>
  </si>
  <si>
    <t>https://www.antimony.com/</t>
  </si>
  <si>
    <t>International Antiminy Association</t>
  </si>
  <si>
    <t>caroline.braibant@antimony.com</t>
  </si>
  <si>
    <t xml:space="preserve">Caroline </t>
  </si>
  <si>
    <t>Braibant</t>
  </si>
  <si>
    <t>sandracarey@imoa.info</t>
  </si>
  <si>
    <t xml:space="preserve">Sandra </t>
  </si>
  <si>
    <t>Carey</t>
  </si>
  <si>
    <t xml:space="preserve">North American Metals Council (NAMC) </t>
  </si>
  <si>
    <t xml:space="preserve">Kathleen M. </t>
  </si>
  <si>
    <t>Roberts</t>
  </si>
  <si>
    <t>kroberts@namc.org</t>
  </si>
  <si>
    <t xml:space="preserve">Violaine </t>
  </si>
  <si>
    <t>Verougstraete</t>
  </si>
  <si>
    <t>verougstraete@eurometaux.be</t>
  </si>
  <si>
    <t>Waeterschoot@eurometaux.be</t>
  </si>
  <si>
    <t>Hugo</t>
  </si>
  <si>
    <t>Waeterschoot</t>
  </si>
  <si>
    <t>ferroalloys</t>
  </si>
  <si>
    <t>mining</t>
  </si>
  <si>
    <t>steel</t>
  </si>
  <si>
    <t>aluminium</t>
  </si>
  <si>
    <t>International Antimony Association</t>
  </si>
  <si>
    <t>minor metals</t>
  </si>
  <si>
    <t>Korean Iron &amp; Steel Association (KOSA)</t>
  </si>
  <si>
    <t>Renhui Village, Daxin, Chongzuo, Guangxi Province</t>
  </si>
  <si>
    <t xml:space="preserve">169, Xiangxiu dadao, Nanning, Guangxi </t>
  </si>
  <si>
    <t>Dalong Economic Development Zone, Tongren, Guizhou</t>
  </si>
  <si>
    <t>Isky New Materials Technology Co., Ltd.</t>
  </si>
  <si>
    <t>District 4,Huangma Industrial Park,Qinzhou,Guangxi,China</t>
  </si>
  <si>
    <t>Kudumane Manganese Resources (Pty) Ltd. - Devon mine</t>
  </si>
  <si>
    <t>in the village of Fatufia in the Bahodopi District of Central Sulawesi Island</t>
  </si>
  <si>
    <t xml:space="preserve">Indonesian media announced in Jan. 2019 that a new battery-precursor plant will be built at the PT Indonesia Morowali Industrial Park (IMIP), in Fatufia Village, Bahodopi District, on Indonesia’s Sulawesi island, a nickel mining hub, using an high-pressure acid leaching (HPAL) process. This project is a collaboration between Tsingshan Stainless Steel (ITSS), PT GEM, Brunp Recycling (a subsidiary of battery maker CATL), PT IMIP and Hanwa Co. Ltd. The total investment is approximately US$ 700 million, in an area of ​​120 hectares. This plant will be under the management of local subsidiary PT QMB New Energy Materials, and expected to start commercial production at the beginning of 2020, while other market analysts expect it to only start by 2021. The plant is expected to produce 150,000 tons per year of nickel sulphate, 20,000 tons per year of cobalt sulphate and 30,000 tons per year of manganese sulphate (all battery-grade materials). </t>
  </si>
  <si>
    <t>East Rockingham plant</t>
  </si>
  <si>
    <t xml:space="preserve">East Rockingham (south of Perth) </t>
  </si>
  <si>
    <t>Huiyuan Manganese Industry</t>
  </si>
  <si>
    <t>Unkown mine</t>
  </si>
  <si>
    <t>Prince Belgium BVBA - Tertre plant</t>
  </si>
  <si>
    <t>PT QMB New Energy Materials</t>
  </si>
  <si>
    <t>International Chamber of Shipping (ICS)</t>
  </si>
  <si>
    <t>http://www.ics-shipping.org/contact-us</t>
  </si>
  <si>
    <t>chris.oliver@ics-shipping.org</t>
  </si>
  <si>
    <t>Nautical Director</t>
  </si>
  <si>
    <t>+44 (0)20 7090 1487</t>
  </si>
  <si>
    <t>+44 (0)7398 113785</t>
  </si>
  <si>
    <t>Shipping &amp; freight</t>
  </si>
  <si>
    <t>Guilin</t>
  </si>
  <si>
    <t>Chongqing Xiushan Wuling Manganese</t>
  </si>
  <si>
    <t>EMM 99.9% Mn flake &amp; powder (produced from sulfate but no selenium)</t>
  </si>
  <si>
    <t>EMM 99.9% Mn flake (produced from sulfate but no selenium)</t>
  </si>
  <si>
    <t>EMM 99.9% Mn flake (produced from sulfate but no selenium) or EMD or Mn sulphate HP</t>
  </si>
  <si>
    <t>EMM 99.9% Mn flake (produced from sulfate but no selenium) or Mn sulphate HP</t>
  </si>
  <si>
    <t>EMM standard grade 99.7%Mn</t>
  </si>
  <si>
    <t>high purity EMM 99.8% Mn flake (produced from sulfate but no selenium)</t>
  </si>
  <si>
    <t>high purity EMM 99.9% Mn (produced from sulfate but no selenium)</t>
  </si>
  <si>
    <t>Subject to financing, steady-state production of 17 200 t a month is expected in the second quarter of 2020 (mine life would be 15 years); "Concurrently, we will look to implement Phase 1 of the expansion programme through the installation of a new 70 t/h scrubber plant to be built in parallel with our existing 25 t/h plant,” Lamming commented.
This gives Keras the flexibility to use the existing plant as both a production plant in the short term, as well as a sampling plant when it starts to assess the feasibility of producing battery-grade manganese. Keras owns 85% of Société Générale de Mines (SGM); the ore is trucked to the port of Lomé; have only started the bulk sample which is for 10,000t and are still negotiating the Exploitation Licence (Feb 2019); scrubber plant; Aim-listed Keras Resources’ 85%-owned subsidiary Société Générale de Mines (SGM) has received a notification of a decree from a meeting of the Council of Ministers of Togo, held on October 18, permitting SGM to undertake large-scale mining at the Nayega manganese project in northern Togo. Keras anticipates that all documentation related to the exploitation permit will be signed by SGM and Keras during the course of this week. “This is great news for the future of Keras and a major milestone for the company.” “Our strategy of proving up the project through the fully funded 10 000 t bulk sampling programme has been validated, and the installed processing capacity allows us to commence production of beneficiated 38% manganese ore at a rate of 6 500 t/m without investing any further capital,” Keras CEO Russell Lamming said in a statement on Monday.</t>
  </si>
  <si>
    <t>Nadxiely </t>
  </si>
  <si>
    <t xml:space="preserve">Yescas </t>
  </si>
  <si>
    <t>nadxiely.yescas@autlan.com.mx</t>
  </si>
  <si>
    <t>trimanganese tetraoxide</t>
  </si>
  <si>
    <t>shaitan.chouhan@gmail.com</t>
  </si>
  <si>
    <t>for batteries; Nov 2019: Southwest Energy is at trial production period, however products are offgrade, and equipment needs to be adjusted; China's state-owned mineral producer Southwest Energy and Mineral is to open a Yn8bn manganese project in Guizhou province. The project includes a 33,000 t/yr electrolytic manganese dioxide (EMD) plant, a 30,000 t/yr manganese sulfate (MnSo4) plant and a 15MW power plant. It is located in the Daolong Economic Development Zone of Tongren city in Guizhou province. Trial production starts in March 2018. Southwest Energy and Mineral is involved in minerals exploration and investment. Its subsidiary Guizhou Jianqiang Manganese produces 30,000 t/yr of electrolytic manganese metal. The project will source manganese ore from outside of China. It will particularly raise China's demand for manganese ore from Ghana, which is used by China's biggest manganese producer Ningxia Taiyuan.</t>
  </si>
  <si>
    <t>Nov 2019: CITIC Dameng is at start-up period, production will be increased gradually. Total HP MSM production capacity will reach 50,000 mt per year, "in several years" according to CITIC Dameng. CITIC Dameng‘s manganese sulfate is mainly used in the production of animal feed. It uses the pyrite leaching production technique to produce manganese sulfate. Manganese sulfate is produced through the extraction of manganese from the ore or mineral into aqueous solution. Subsequently, manganese is recovered in the form of manganese sulfate. Its high purity MnSO4 is generated from industrial grade MnSO4 through further impurities removing and recrystallization process. Mostly for fertilizers &amp; some battery-grade; production of manganese sulphate increased by 12.6% to 24,000t in 2017 from 21,300t in 2016</t>
  </si>
  <si>
    <t xml:space="preserve">Fujian Liancheng Manganese </t>
  </si>
  <si>
    <t>in Mansa; The over US$45 million investment to be co-owned by Zambian and Indian investors emanates from the Luapula expo, which was aimed at wooing investors to the province endowed with diverse natural resources yet remains under- exploited. 5Kmt/month will be produced by the end of 2018; mid and high grade (47-50%Mn for high-grade); material will be transported by truck to Durban or Dar Es Salam (Tanzania) for export</t>
  </si>
  <si>
    <t>www.sojitz.com/en/</t>
  </si>
  <si>
    <t>1-1, Uchisaiwaicho 2-chome</t>
  </si>
  <si>
    <t>100-8691</t>
  </si>
  <si>
    <t>+81 (0) 3 6871 3514</t>
  </si>
  <si>
    <t xml:space="preserve"> +81 3 6871 3514</t>
  </si>
  <si>
    <t>Mayumi</t>
  </si>
  <si>
    <t>Helena</t>
  </si>
  <si>
    <t>Lundström</t>
  </si>
  <si>
    <t>Commodity Manager, Raw Materials, Alloys</t>
  </si>
  <si>
    <t>helena.lundstrom@ssab.com</t>
  </si>
  <si>
    <t xml:space="preserve"> +46 920 925 35</t>
  </si>
  <si>
    <t xml:space="preserve"> +46 70 358 2346</t>
  </si>
  <si>
    <t>Commodity Manager &amp; Strategic Purchaser Scraps &amp; Alloys</t>
  </si>
  <si>
    <t>+ 358 2059 24105</t>
  </si>
  <si>
    <t xml:space="preserve"> +358 40 5578 641</t>
  </si>
  <si>
    <t>German</t>
  </si>
  <si>
    <t>Molina</t>
  </si>
  <si>
    <t>german.molina@eramet.com</t>
  </si>
  <si>
    <t>+33 1 45 38 38 85</t>
  </si>
  <si>
    <t>+33 6 33 80 21 00</t>
  </si>
  <si>
    <t>912 Cheney Avenue</t>
  </si>
  <si>
    <t>Marion, OH</t>
  </si>
  <si>
    <t>+1 740 383 9632</t>
  </si>
  <si>
    <t>Kirstin</t>
  </si>
  <si>
    <t>Kurilla</t>
  </si>
  <si>
    <t>kirstin.kurilla@nucor.com</t>
  </si>
  <si>
    <t>+1 740 341 4779</t>
  </si>
  <si>
    <t>Engineering company</t>
  </si>
  <si>
    <t>Simulus Engineers &amp; Simulus Laboratories</t>
  </si>
  <si>
    <t>The Simulus Group is a specialist engineering and laboratory service provider and we are currently doing a lot of work (engineering feasibility studies and metallurgical testwork) on manganese projects for some of your members (Element 25, Keras Resources, South 32 and others) including production of electrolytic manganese metal (EMM) and battery grade manganese sulphate</t>
  </si>
  <si>
    <t>https://thesimulusgroup.com.au/</t>
  </si>
  <si>
    <t>82 John Street</t>
  </si>
  <si>
    <t>WA 6106</t>
  </si>
  <si>
    <t>Welshpool</t>
  </si>
  <si>
    <t xml:space="preserve">+61 418 890 496 </t>
  </si>
  <si>
    <t>Lawson</t>
  </si>
  <si>
    <t>Principal Process Engineer</t>
  </si>
  <si>
    <t>brett.lawson@simulus.com.au</t>
  </si>
  <si>
    <t>+61 8 6377 9040</t>
  </si>
  <si>
    <t>Industrial Metallurgical Holding (IMH)</t>
  </si>
  <si>
    <t>www.metholding.com</t>
  </si>
  <si>
    <t>2nd Verkhniy Mikhailovskiy proezd, 9</t>
  </si>
  <si>
    <t xml:space="preserve"> +7 495 725 56 80</t>
  </si>
  <si>
    <t xml:space="preserve">Ekaterina </t>
  </si>
  <si>
    <t>Head of Raw Material Department</t>
  </si>
  <si>
    <t>larionova_ev@metholding.com</t>
  </si>
  <si>
    <t xml:space="preserve"> +7 495 725 56 80 ext 325</t>
  </si>
  <si>
    <t xml:space="preserve"> +7 985 823 23 41</t>
  </si>
  <si>
    <t>Joint Stock Company Tulachermet</t>
  </si>
  <si>
    <t>www.tulachermet.ru</t>
  </si>
  <si>
    <t>Przhevalskogo, 2</t>
  </si>
  <si>
    <t>Tula</t>
  </si>
  <si>
    <t>+7 4872 45 60 59</t>
  </si>
  <si>
    <t>Parshukov</t>
  </si>
  <si>
    <t>pag@tulachermet.ru</t>
  </si>
  <si>
    <t>+7 910 701 32 68</t>
  </si>
  <si>
    <t>Industrial Minerals &amp; Metals (Immco)</t>
  </si>
  <si>
    <t>www.keramplus.com</t>
  </si>
  <si>
    <t>off. 602, 1a Dmytro Yavomytsky av.</t>
  </si>
  <si>
    <t>+38 056 756 91 30 (31)</t>
  </si>
  <si>
    <t>Julia</t>
  </si>
  <si>
    <t>Zavada</t>
  </si>
  <si>
    <t>Import-Export Manager</t>
  </si>
  <si>
    <t>ram@keramplus.com</t>
  </si>
  <si>
    <t>+38 056 756 91 33</t>
  </si>
  <si>
    <t>+38 067 635 35 47</t>
  </si>
  <si>
    <t>Asya</t>
  </si>
  <si>
    <t>Ryabaya</t>
  </si>
  <si>
    <t>Chief of Foreign Economic Department</t>
  </si>
  <si>
    <t>ram@mcd-ua.com</t>
  </si>
  <si>
    <t>+38 067 636 22 57</t>
  </si>
  <si>
    <t>Rong de Hang (RDE)</t>
  </si>
  <si>
    <t>www.rdetrade.com</t>
  </si>
  <si>
    <t>Room 1109, Office Building Paragon Centre</t>
  </si>
  <si>
    <t>No. 1 Lianyue Road</t>
  </si>
  <si>
    <t>+86 592 5280061</t>
  </si>
  <si>
    <t>Jessica</t>
  </si>
  <si>
    <t>jessica@redetrade.com</t>
  </si>
  <si>
    <t>ELMET, S.A. de C.V.</t>
  </si>
  <si>
    <t>www.elmet.com.mx, www.alesamex.com, www.elmetalumino.com</t>
  </si>
  <si>
    <t>Carretera Apodaca a Sta. Rosa</t>
  </si>
  <si>
    <t xml:space="preserve">Km 3 </t>
  </si>
  <si>
    <t>Apodaca, N.L.</t>
  </si>
  <si>
    <t>+52 81 8212 3400</t>
  </si>
  <si>
    <t>Jose Luis</t>
  </si>
  <si>
    <t>Montemayor</t>
  </si>
  <si>
    <t>jmontemayor@elmet.com.mx</t>
  </si>
  <si>
    <t>IQ Minerals &amp; Metals</t>
  </si>
  <si>
    <t>www.iqgroup.in</t>
  </si>
  <si>
    <t>714-Samartha Aishwarya, Opp. Highland Park</t>
  </si>
  <si>
    <t>Off. New Link Road, Andheri (West)</t>
  </si>
  <si>
    <t>+91 22 26300500</t>
  </si>
  <si>
    <t>Siddharth</t>
  </si>
  <si>
    <t>Bothra</t>
  </si>
  <si>
    <t>+91 22 26300100</t>
  </si>
  <si>
    <t>+91 9892547200</t>
  </si>
  <si>
    <t>Massie &amp; Partners, LLC</t>
  </si>
  <si>
    <t>700 Pennsylvania Ave, SE</t>
  </si>
  <si>
    <t>Suite 510</t>
  </si>
  <si>
    <t>+1 443 851 9418</t>
  </si>
  <si>
    <t>Lyons</t>
  </si>
  <si>
    <t>tlyons@massiepartners.com</t>
  </si>
  <si>
    <t>National Slag Association (NSA)</t>
  </si>
  <si>
    <t>112 Airport Road, Suite 304</t>
  </si>
  <si>
    <t>Coatesville, PA</t>
  </si>
  <si>
    <t>+1 610 857 5356</t>
  </si>
  <si>
    <t>Ochola</t>
  </si>
  <si>
    <t>cochola@nationalslag.org</t>
  </si>
  <si>
    <t>American Zing Recycling (AZR)</t>
  </si>
  <si>
    <t>www.azr.com</t>
  </si>
  <si>
    <t>3000 GSK Drive, Suite 201</t>
  </si>
  <si>
    <t>Moon Township, PA</t>
  </si>
  <si>
    <t xml:space="preserve"> +1 7247732223</t>
  </si>
  <si>
    <t>Timothy R.</t>
  </si>
  <si>
    <t>Basilone</t>
  </si>
  <si>
    <t>Vice President - Environmental Affairs</t>
  </si>
  <si>
    <t>tbasilone@azr.com</t>
  </si>
  <si>
    <t>+1 724 773 2223</t>
  </si>
  <si>
    <t>+1 412 287 9871</t>
  </si>
  <si>
    <t>Standard Bank Group</t>
  </si>
  <si>
    <t>30 Baker Street</t>
  </si>
  <si>
    <t>Rosebank</t>
  </si>
  <si>
    <t>+27 82 600 8290</t>
  </si>
  <si>
    <t>Goolam</t>
  </si>
  <si>
    <t>Ballim</t>
  </si>
  <si>
    <t>Goolam.Ballim@standardbank.co.za</t>
  </si>
  <si>
    <t>Mariam</t>
  </si>
  <si>
    <t>Bassa</t>
  </si>
  <si>
    <t>Mariam.Bassa@standardbank.co.za</t>
  </si>
  <si>
    <t>Dato Isaac</t>
  </si>
  <si>
    <t>Lugun</t>
  </si>
  <si>
    <t>Group Managing Director</t>
  </si>
  <si>
    <t>isaacl@cmsb.com.my</t>
  </si>
  <si>
    <t>+49 171 564 2575</t>
  </si>
  <si>
    <t>Platz der Ideen 1</t>
  </si>
  <si>
    <t>Metals Hub GmbH</t>
  </si>
  <si>
    <t>Rahul@GoodEarthGlobal.com</t>
  </si>
  <si>
    <t>Goolam.Ballim@standardbank.co.za&gt;</t>
  </si>
  <si>
    <t>mariam.bassa@standardbank.co.za</t>
  </si>
  <si>
    <t>Bingbing</t>
  </si>
  <si>
    <t>Secretary of the CCC Sub-Committee</t>
  </si>
  <si>
    <t>BSong@imo.org</t>
  </si>
  <si>
    <t>Maxime</t>
  </si>
  <si>
    <t>Vandersmissen</t>
  </si>
  <si>
    <t>maxime_vandersmissen@mckinsey.com</t>
  </si>
  <si>
    <t>Associate partner</t>
  </si>
  <si>
    <t>+27 83 306 7403</t>
  </si>
  <si>
    <t>9 County Estate Drive</t>
  </si>
  <si>
    <t>Waterfall</t>
  </si>
  <si>
    <t>+27 011 308 2443</t>
  </si>
  <si>
    <t xml:space="preserve">www.transnet.net  </t>
  </si>
  <si>
    <t>Peluso</t>
  </si>
  <si>
    <t>mpeluso@shbellco.com</t>
  </si>
  <si>
    <t>Asia Minerals South Africa (Pty) Limited</t>
  </si>
  <si>
    <t>Suite 201 D, 2nd Floor, 11 Crescent Drive</t>
  </si>
  <si>
    <t>The Piazza, Melrose Arch</t>
  </si>
  <si>
    <t>+27 83 928 8156/+852 6898 2832</t>
  </si>
  <si>
    <t xml:space="preserve">Eva </t>
  </si>
  <si>
    <t>Model</t>
  </si>
  <si>
    <t>eva@mmta.co.uk</t>
  </si>
  <si>
    <t xml:space="preserve">General Manager </t>
  </si>
  <si>
    <t xml:space="preserve">Ruting </t>
  </si>
  <si>
    <t xml:space="preserve">Chinese Service Development </t>
  </si>
  <si>
    <t>ruting@mmta.co.uk</t>
  </si>
  <si>
    <t xml:space="preserve">Freya </t>
  </si>
  <si>
    <t>Kerwin</t>
  </si>
  <si>
    <t>freya@mmta.co.uk</t>
  </si>
  <si>
    <t xml:space="preserve">Member Services </t>
  </si>
  <si>
    <t xml:space="preserve">info@reachlaw.fi </t>
  </si>
  <si>
    <t xml:space="preserve">Reception@3e.eu </t>
  </si>
  <si>
    <t>Chongqing DaLang Metallurgical New Materials Company Co. Ltd</t>
  </si>
  <si>
    <t>Bosai plans to build 8 additional furnaces * 36MVA for SiMn production. The project is expected to be completed by H2 2021. After that, total capacity of Chongqing Dalang will be 1.1 million tons</t>
  </si>
  <si>
    <t>Glencore</t>
  </si>
  <si>
    <t>(formerly Brazil Manganese Corp.: BMC)2019-12: Meridian halts manganese output due to price slump; Capacity increased from 5,000 mt per year in 2015 to 50,000 mtpy in 2016, and will reach 100,000 mtpy in 2019. 2015-12: Cancana said 6,710 metres of drilling has been completed on the manganese project. In drilling at the Eduardo Mendes prospect zones were found of up to around three metres in width, and mineralisation traced intermittently for up to 12km along a 20km structure. Joint venture of Cancana Resources Corp.: in Rondonia, Brazil; produced 4,631 mt of manganese ore in 2014; average grade of 53.2% Mn; has 2 processing plants: Rio Madeira and Jaburi. The Rio Madeira plant produced 2,887 tonnes for the year. Average weekly production was 181 tonnes per week with the greatest single weekly production being approximately 410 tonnes. The Jaburi plant produced 1,744 tonnes for the year. Its average weekly production was 125 tonnes per week with the largest single weekly production total being 228 tonnes. Cancana Resources Corp. is a TSX Venture - listed production and exploration company based in Vancouver, BC, Canada. The Company's primary focus is its 23.87% interest in joint venture with Ferrometals BV (a subsidiary of The Sentient Group) on a manganese mine in Brazil. The joint venture, called Brazil Manganese Corp. ("BMC"), is currently producing high-grade manganese to supply Brazil's growing fertilizer market. An aggressive exploration program is underway on the BMC's property to delineate the manganese mineralization at depth.</t>
  </si>
  <si>
    <t>a.kejriwal@goelgroup.co.in</t>
  </si>
  <si>
    <t>Panasonic</t>
  </si>
  <si>
    <t>alkaline battery containing EMD</t>
  </si>
  <si>
    <t>Varta</t>
  </si>
  <si>
    <t>kaapidosptyltd@gmail.com</t>
  </si>
  <si>
    <t>Leseisane </t>
  </si>
  <si>
    <t>Aubrey</t>
  </si>
  <si>
    <t>trades Mn ore from DLX Steel</t>
  </si>
  <si>
    <t>Kaapidos Trading Company</t>
  </si>
  <si>
    <t>Ajman</t>
  </si>
  <si>
    <t xml:space="preserve">Northern Cape </t>
  </si>
  <si>
    <t>It is a new mine with small operetions just started, monthly capacity is 5500 tons and will ramp it up; open-pit</t>
  </si>
  <si>
    <t>DLX steel Pty Ltd</t>
  </si>
  <si>
    <t>plisfzc@gmail.com</t>
  </si>
  <si>
    <t>RK</t>
  </si>
  <si>
    <t>Pink Lotus Iron and Steels Trading FZC</t>
  </si>
  <si>
    <t>91-07172 398500/285103</t>
  </si>
  <si>
    <t>lmelghugus@lloyds.in</t>
  </si>
  <si>
    <t>The proposed plant would have capacity to produce 25,000 t/yr ferro-alloy, including silico-manganese, ferro-manganese and ferro-silicon.</t>
  </si>
  <si>
    <t xml:space="preserve">Lloyds Metals and Energy </t>
  </si>
  <si>
    <t>+91-7030 199 118</t>
  </si>
  <si>
    <t>ajit.kalwar@ananyaminerals.com</t>
  </si>
  <si>
    <t>Kalwar</t>
  </si>
  <si>
    <t>Ajeet</t>
  </si>
  <si>
    <t>Sharjah SAIF Zone</t>
  </si>
  <si>
    <t xml:space="preserve">Ananya Minerals a trading Co. </t>
  </si>
  <si>
    <t>101 Cecil Street</t>
  </si>
  <si>
    <t>09-06 Tong Eng Building</t>
  </si>
  <si>
    <t>Riverbed Pte Ltd.</t>
  </si>
  <si>
    <t>+55 31 97111 1964</t>
  </si>
  <si>
    <t>Skype: gmsilveira2</t>
  </si>
  <si>
    <t>geraldo.silveira@consmineral.com.br</t>
  </si>
  <si>
    <t>mining engineer (self-employed)</t>
  </si>
  <si>
    <t xml:space="preserve"> Silveira</t>
  </si>
  <si>
    <t>Geraldo Majela</t>
  </si>
  <si>
    <t>GMS</t>
  </si>
  <si>
    <t>Del</t>
  </si>
  <si>
    <t>Deputy Director, Operations Dept</t>
  </si>
  <si>
    <t xml:space="preserve"> +86-10-62688820</t>
  </si>
  <si>
    <t>CITIC Dameng Daxin Mengye</t>
  </si>
  <si>
    <t>Xiangtan Electrochemical Scientific Co. Ltd (XEC)</t>
  </si>
  <si>
    <t>Nils</t>
  </si>
  <si>
    <t>Backeberg</t>
  </si>
  <si>
    <t>Manager - Steel Alloys</t>
  </si>
  <si>
    <t>nils@roskill.com</t>
  </si>
  <si>
    <t>Ramsey</t>
  </si>
  <si>
    <t>Yavuz</t>
  </si>
  <si>
    <t>ramsey@roskill.com</t>
  </si>
  <si>
    <t>Roskill Information Services</t>
  </si>
  <si>
    <t>54 Russell Road</t>
  </si>
  <si>
    <t>SW19 1QL</t>
  </si>
  <si>
    <t>GB689673654</t>
  </si>
  <si>
    <t xml:space="preserve"> +44 77950 64105</t>
  </si>
  <si>
    <t xml:space="preserve"> +27 (0)13 759 4636</t>
  </si>
  <si>
    <t xml:space="preserve"> +27 (0) 82 978 2992</t>
  </si>
  <si>
    <t>Imraan</t>
  </si>
  <si>
    <t>Khan</t>
  </si>
  <si>
    <t>imraan.khan@mmc.co.za</t>
  </si>
  <si>
    <t>Teheli</t>
  </si>
  <si>
    <t>Morabe</t>
  </si>
  <si>
    <t>teheli.morabe@mmc.co.za</t>
  </si>
  <si>
    <t>Mbethe@ukuphagroup.com</t>
  </si>
  <si>
    <t xml:space="preserve"> +55 (31) 3916-3703 </t>
  </si>
  <si>
    <t xml:space="preserve"> +55 (31) 97112-8608</t>
  </si>
  <si>
    <t>Commercial Manager, Planning &amp; Development</t>
  </si>
  <si>
    <t>www.vale.com</t>
  </si>
  <si>
    <t>85 Yeshwant Stadium</t>
  </si>
  <si>
    <t>Dhantoli</t>
  </si>
  <si>
    <t>Jainarayan</t>
  </si>
  <si>
    <t>aditya@nagpurpyrolusite.com</t>
  </si>
  <si>
    <t>Jean-Michel</t>
  </si>
  <si>
    <t>Decruyenaere</t>
  </si>
  <si>
    <t>Sourcing of Ferro Alloys</t>
  </si>
  <si>
    <t>Jean-Michel.DECRUYENAERE@arcelormittal.com</t>
  </si>
  <si>
    <t>Tabriz</t>
  </si>
  <si>
    <t>Brazil’s mining regulatory body ANM has approved a trial mining licence at Meridian Mining’s Espigao project for production of 30,000 t/y of manganese oxide concentrate. Extraction from the Jaburi area is allowed until 13 September 2021.  (formerly Brazil Manganese Corp.: BMC) the firm plans to upgrade the Rio Madeira plant to 30,000 t/yr, increasing the project's total capacity to 100,000 t/yr, depending on future explorations</t>
  </si>
  <si>
    <t>Kupang ferro-manganese smelting hub</t>
  </si>
  <si>
    <t>Mn: &gt;49%, ultra-low carbon ferro-manganese</t>
  </si>
  <si>
    <t>michelle@kamwah.com</t>
  </si>
  <si>
    <t>01-2020: Jupiter Mines is starting a feasibility study into an expansion project that aims to increase manganese ore output from Tshipi Borwa by 50% to 4.5 million tonnes per year over three years. 02-2015: Tshipi chairperson Saki Macozoma added in a statement that a feasibility study into another new manganese mine in the Northern Cape was currently under way and held good prospects. Tshipi Borwa, 2.4 mtpy of ore, commissioned in late 2012. Ntsimbintle Mining has a 50.1% share in Tshipi. OMH has a 26% share in Ntsimbintle Mining, with 74% being held by Ntsimbintle Holdings.</t>
  </si>
  <si>
    <t>Mangilal Rungta</t>
  </si>
  <si>
    <t>Mn 26-30%</t>
  </si>
  <si>
    <t>Sadanandapuram Village, Gurla Mandal, Vizianagaram District</t>
  </si>
  <si>
    <t>Jan 2020: Sinking of new vertical shaft of 324 mtrs. depth at Ukwa Mine - Scheduled completion is in Aug, 2020. ||sinking a second vertical shaft at the Ukwa mine in Madhya Pradesh. in February 2015, MOIL's Board approved sinking of 2nd (new) Vertical Shaft and other allied works at a cost of Rs. 77.15 crore at MOIL’s Ukwa Mine. The project is expected to be completed in 4 years from the date of award of work and the production will start from 5th year to gradually touch additional 105,000 MT per annum.</t>
  </si>
  <si>
    <t>P.O. Bichakundi, Joda, Dist. Keonjhar, Odisha - 758 034</t>
  </si>
  <si>
    <t>Joda West Manganese Mines</t>
  </si>
  <si>
    <t>BRAHM Group is in the process of setting up an integrated plant with higher capacity at Barjora, in the Bankura district of West Bengal.  Capacity: 2 x 500 TPD Manganese Sinter plant</t>
  </si>
  <si>
    <t xml:space="preserve">Tyranna Resources </t>
  </si>
  <si>
    <t>http://www.gxjmmy.com/industrialbase/62-cn.html</t>
  </si>
  <si>
    <t>Guizhou province, 16*16,500 KVA submerged arc furnaces, construction started in Jan 2014, captive power plant (coal) 独山金孟锰业有限公司</t>
  </si>
  <si>
    <t>Dongze Industrial Zone 化德县天成铁合金有限责任公司</t>
  </si>
  <si>
    <t>Baku Non-ferrous Metals and Ferroalloys Plant</t>
  </si>
  <si>
    <t>Baku Non-Ferrous and Foundry Company</t>
  </si>
  <si>
    <t>Nov 2018: The plant will annually produce 50,000 tons of ferrosilicon and 72,000 tons of ferrosilicon manganese based on Italian technology.  ||Azeri metals producer Baku Non-Ferrous Metals and Ferro Alloys and Turkish steel maker Demora signed an agreement last month to build a ferro-alloy plant in Sumgayit, Azerbaijan. The plant is expected to produce 20,000 t/yr of ferro-silicon and 36,000 t/yr of ferro-silico-manganese. Of that, about a third will be supplied to Azeri steel company Baku Steel and the remainder will be sold to Turkish buyers. Construction is expected to take two years. Demora is part of Turkish industrial group Vergili, which also operates the VE-CA Ferro-Alloys plant in Turkey that produces ferro-manganese and ferro-silico-manganese. Azeri metals producer Baku Non-Ferrous Metals and Ferro Alloys and Turkish steel maker Demora are set to start production in 2017, earlier than expected, the economy ministry said in 06/2016.</t>
  </si>
  <si>
    <t>Linyi</t>
  </si>
  <si>
    <t>News on Dec 2018: the furnaces started operationg. from beginning of 2019, the daily production will be over 800t. || State-owned company; with captive power plant; off gas recycled; only closed furnaces; SiMn slag used to in the cement company of the group; 2* 39MVA, 2*25.5MVA and 1*5MVA furnaces will be started in 2019</t>
  </si>
  <si>
    <t>http://www.zgxnnk.com/</t>
  </si>
  <si>
    <t>http://glhemd.cn/</t>
  </si>
  <si>
    <t>Ironclad Mining &amp; Trafford Resources formed a JV for this project. Then the two companies merged as Tyranna Resources. Mining of manganese ore explored during development of Hercules iron ore deposit under Wilcherry Hill project. Drilling works are in progress. Planned capacity – 1 mln mtpy. Iron ore mining start-up is slated for H2 2014, Mn ore production - 2-3 years later</t>
  </si>
  <si>
    <t>Mordant</t>
  </si>
  <si>
    <t>lucie.mordant@crmgroup.be</t>
  </si>
  <si>
    <t>c.bicocchi@galmet.it</t>
  </si>
  <si>
    <t>Bicocchi</t>
  </si>
  <si>
    <t>C.</t>
  </si>
  <si>
    <t xml:space="preserve">a.rota@galmet.it </t>
  </si>
  <si>
    <t>Rota</t>
  </si>
  <si>
    <t>Alessandro</t>
  </si>
  <si>
    <t>segreteria@galmet.it</t>
  </si>
  <si>
    <t>Corti</t>
  </si>
  <si>
    <t>Valentina</t>
  </si>
  <si>
    <t xml:space="preserve"> +39 0108604539</t>
  </si>
  <si>
    <t>Galmet S.p.A.</t>
  </si>
  <si>
    <t xml:space="preserve"> +39 3358017730</t>
  </si>
  <si>
    <t>+390102344989</t>
  </si>
  <si>
    <t>info@lpmge.it</t>
  </si>
  <si>
    <t>luca.po@lpmge.it</t>
  </si>
  <si>
    <t>Po</t>
  </si>
  <si>
    <t>+39 0102344989</t>
  </si>
  <si>
    <t>Via Innocenzo IV 6/8</t>
  </si>
  <si>
    <t>LPM s.r.l.</t>
  </si>
  <si>
    <t>+27 82 808 8599</t>
  </si>
  <si>
    <t>+27 10 592 1080</t>
  </si>
  <si>
    <t>info@cigroup.za.com</t>
  </si>
  <si>
    <t>svr@cigroup.za.com</t>
  </si>
  <si>
    <t>Van Rensburg</t>
  </si>
  <si>
    <t>Shaun Janse</t>
  </si>
  <si>
    <t>Aeroport</t>
  </si>
  <si>
    <t>39 Loper Avenue</t>
  </si>
  <si>
    <t>www.cigroup.za.com</t>
  </si>
  <si>
    <t>independent thrid party verification company. Manage a number of quality and production control facilities for Manganese clients, both on mine and at various warehouses and ports within Southern Africa</t>
  </si>
  <si>
    <t>CIGroup</t>
  </si>
  <si>
    <t>Commodity Inspections Group (Pty)</t>
  </si>
  <si>
    <t>+44-789-0380-720</t>
  </si>
  <si>
    <t xml:space="preserve">+44-207-176-0678  </t>
  </si>
  <si>
    <t xml:space="preserve">scott.yarham@spglobal.com </t>
  </si>
  <si>
    <t>Associate Regional Pricing Director - Metals, EMEA</t>
  </si>
  <si>
    <t>Yarham</t>
  </si>
  <si>
    <t xml:space="preserve">+44-207-176-0678  </t>
  </si>
  <si>
    <t>www.spglobal.com/platts</t>
  </si>
  <si>
    <t>S&amp;P Global Platts</t>
  </si>
  <si>
    <t>info@aaleacion.com</t>
  </si>
  <si>
    <t>anand@aaleacion.com</t>
  </si>
  <si>
    <t>Swaminathan</t>
  </si>
  <si>
    <t>www.singmat.com</t>
  </si>
  <si>
    <t>We have diversified product which include Ferro Alloys, Minor Metals, Noble Alloys, Scrap, Ores and Minerals. international trading company catering to the world steel market </t>
  </si>
  <si>
    <t>SingMat</t>
  </si>
  <si>
    <t>+ (27) 0794973646</t>
  </si>
  <si>
    <t xml:space="preserve"> + (27) 11 805 0030</t>
  </si>
  <si>
    <t>537 Lupton Dr, Midrand,</t>
  </si>
  <si>
    <t>www.aaleacion.com</t>
  </si>
  <si>
    <t>we are trading th eMn and Chrome Ore out of South Africa</t>
  </si>
  <si>
    <t>Aaleacion Minerals SA (Pty) Ltd.</t>
  </si>
  <si>
    <t xml:space="preserve"> +55 62 3706 1700</t>
  </si>
  <si>
    <t>metmanmanager@gmail.com</t>
  </si>
  <si>
    <t>Sales Manger</t>
  </si>
  <si>
    <t>Suzuki  </t>
  </si>
  <si>
    <t xml:space="preserve">Stenio </t>
  </si>
  <si>
    <t>We are a mining company. We are one of the largest mining companies in the state of Pará- Brazil. We have structure to supply up to 150,000MT per month. We have a computerized monitoring system for the customer to track the entire loading of the mine to the shipping port. We have lots of Mn, 42% to 52%. We also extract Sinter Feed capable of delivering up to 50,000 MT per month at 64% purity.</t>
  </si>
  <si>
    <t>Metman Mineradora Ltda</t>
  </si>
  <si>
    <t>Mn, 42% to 52%</t>
  </si>
  <si>
    <t>North Miami, Florida</t>
  </si>
  <si>
    <t>1549 NE 123RD ST</t>
  </si>
  <si>
    <t>SVB Company LLC  </t>
  </si>
  <si>
    <t>Bairro Jundiaí-Anápolis-GO</t>
  </si>
  <si>
    <t>75110-815</t>
  </si>
  <si>
    <t xml:space="preserve">Av. São Francisco de Assis Nº 1.200  </t>
  </si>
  <si>
    <t>Imperium Holding</t>
  </si>
  <si>
    <t>ArcelorMittal Nippon Steel (AMNS) India</t>
  </si>
  <si>
    <t>Palenque</t>
  </si>
  <si>
    <t>northwest of Panama City near Palenque, Panama.</t>
  </si>
  <si>
    <t>https://aisresources.com/ais-resources-signs-loi-to-exploit-manganese-deposit-in-panama/</t>
  </si>
  <si>
    <t>Panama</t>
  </si>
  <si>
    <t xml:space="preserve">The result of sampling is 58.03%, </t>
  </si>
  <si>
    <t xml:space="preserve">+31 (0)6 11 72 02 77 </t>
  </si>
  <si>
    <t>+31 (0)10 593 72 32</t>
  </si>
  <si>
    <t xml:space="preserve">patrick.ijzendoorn@inspectorate.com </t>
  </si>
  <si>
    <t>Operations Manager – The Netherlands Commodities</t>
  </si>
  <si>
    <t>IJzendoorn</t>
  </si>
  <si>
    <t>Vondelingenplaat</t>
  </si>
  <si>
    <t xml:space="preserve">Petroleumweg 30, 3196 KD </t>
  </si>
  <si>
    <t>http://www.bureauveritas.com/commodities</t>
  </si>
  <si>
    <t>Bureau Veritas</t>
  </si>
  <si>
    <t>certification for transportable moisture limit (TML)</t>
  </si>
  <si>
    <t>+44 151485896</t>
  </si>
  <si>
    <t>steve.randles@ahkgroup.com</t>
  </si>
  <si>
    <t xml:space="preserve">Randles </t>
  </si>
  <si>
    <t xml:space="preserve">Steve </t>
  </si>
  <si>
    <t>Prescot</t>
  </si>
  <si>
    <t>L34 1PJ</t>
  </si>
  <si>
    <t>Kings Business Park, Kings Drive</t>
  </si>
  <si>
    <t>https://www.ahkgroup.com/</t>
  </si>
  <si>
    <t>Alfred H Knight Consultancy Ltd.</t>
  </si>
  <si>
    <t>+44 (0)7796 935 585 </t>
  </si>
  <si>
    <t>+44 (0)1434 632462</t>
  </si>
  <si>
    <t>lee.stenhouse@roxburgh.co.uk</t>
  </si>
  <si>
    <t>Stenhouse</t>
  </si>
  <si>
    <t>Lee </t>
  </si>
  <si>
    <t>Corbridge</t>
  </si>
  <si>
    <t>NE45 5PE</t>
  </si>
  <si>
    <t>Unit 7 Shawwell Business Centre, Stagshaw Road</t>
  </si>
  <si>
    <t>www.roxburgh.co.uk</t>
  </si>
  <si>
    <t>Roxburgh Environmental Ltd</t>
  </si>
  <si>
    <t>+44 151 632 9247</t>
  </si>
  <si>
    <t xml:space="preserve">+44 151 548 7777  </t>
  </si>
  <si>
    <t xml:space="preserve">hasna.badaoui@alsglobal.com </t>
  </si>
  <si>
    <t>Badaoui</t>
  </si>
  <si>
    <t>Hasna</t>
  </si>
  <si>
    <t>L34 9HP</t>
  </si>
  <si>
    <t xml:space="preserve">Caddick Road Knowsley Business Park Prescot </t>
  </si>
  <si>
    <t>https://www.alsglobal.com/</t>
  </si>
  <si>
    <t>ALS</t>
  </si>
  <si>
    <t>+91 9752045820</t>
  </si>
  <si>
    <t>+91 7000481375</t>
  </si>
  <si>
    <t>achal.kedia@jainamferro.com</t>
  </si>
  <si>
    <t>Kedia</t>
  </si>
  <si>
    <t>Achal</t>
  </si>
  <si>
    <t>No 130-137, Sector C, Urla Industrial Area, RaipurChhattisgarh, India</t>
  </si>
  <si>
    <t>https://jainamferro.com/</t>
  </si>
  <si>
    <t>Jainam Ferro Alloys (I) Ltd</t>
  </si>
  <si>
    <t>Mn 28-30%|30-32%</t>
  </si>
  <si>
    <t>Mn: 60-65%, Si:14-15%</t>
  </si>
  <si>
    <t>Mn 70-75%, C: 6 - 8%</t>
  </si>
  <si>
    <t xml:space="preserve"> +44 7797728110</t>
  </si>
  <si>
    <t xml:space="preserve"> +44 1534513333</t>
  </si>
  <si>
    <t>Projects and M&amp;A Coordinator</t>
  </si>
  <si>
    <t>342371008@qq.com</t>
  </si>
  <si>
    <t>476826358@qq.com</t>
  </si>
  <si>
    <t xml:space="preserve"> +919 4480 63570</t>
  </si>
  <si>
    <t>Kobus</t>
  </si>
  <si>
    <t>Keulder</t>
  </si>
  <si>
    <t>kobus@wmalloys.com</t>
  </si>
  <si>
    <t>.+27 82 4659026</t>
  </si>
  <si>
    <t>Head of Purchase Department</t>
  </si>
  <si>
    <t>Manager of Purchase Department</t>
  </si>
  <si>
    <t>zhengrujuanzrj@163.com</t>
  </si>
  <si>
    <t>https://www.xinchuangindustry.com/</t>
  </si>
  <si>
    <t>Bryah Basin Project - Horseshoe South Manganese Mine</t>
  </si>
  <si>
    <t>Graham</t>
  </si>
  <si>
    <t>Stacey</t>
  </si>
  <si>
    <t>Graham@kerasplc.com</t>
  </si>
  <si>
    <t xml:space="preserve"> +27 82 955 3993</t>
  </si>
  <si>
    <t>Julana</t>
  </si>
  <si>
    <t>Barbosa</t>
  </si>
  <si>
    <t>Analista Comercial | Commercial Analyst</t>
  </si>
  <si>
    <t xml:space="preserve"> +55 (31) 3916-3683 / Carrier 917</t>
  </si>
  <si>
    <t xml:space="preserve">Tshiamo </t>
  </si>
  <si>
    <t>Tshiamo.Phume@Traxys.com</t>
  </si>
  <si>
    <t xml:space="preserve"> +27 11 591 0500</t>
  </si>
  <si>
    <t>jchristian@cpmgroup.com</t>
  </si>
  <si>
    <t xml:space="preserve"> +1 212.785.8320</t>
  </si>
  <si>
    <t>monica.hernandez@autlan.com.mx</t>
  </si>
  <si>
    <t xml:space="preserve"> +52 81 81521562</t>
  </si>
  <si>
    <t>Hernandez Domninguez</t>
  </si>
  <si>
    <t>Asistente en Vicepresidencia</t>
  </si>
  <si>
    <t xml:space="preserve">Adelphi Mineral Cooperation </t>
  </si>
  <si>
    <t>minimum 50%Mn ore</t>
  </si>
  <si>
    <t>Open-pit project (ore body at &lt;25m depth); ABOUT 40 MILLION TONNES OF MANGANESE RESOURCE HAS BEEN DELINEATED, OUT OF WHICH ABOUT 1 MILLION TONNES HAS BEEN DIAMOND DRILLED TO A PROVEN MINERAL RESERVE LEVEL AS PER INTERNATIONAL MINERAL RESERVES CLASSIFICATION CODE : JORC2012, TO CREATE A BASE FOR STARTING MINING OPERATIONS. THIS RESOURCE /RESERVE COVERS AN AREA OF ABOUT 250 SQUARE KILOMETERS. THE MANGANESE GRADE RANGES FROM Mn 30% TO 55%. IRON CONTENT AVERAGE Fe : 2.43% and SILICA CONTENT AVERAGE SiO2 : 40.45%; THE OREBODY IS IN TWO FORMS; THE UPPER PART BEING A LATERITE CONTAINING MANGANESE PEBBLES JUST BELOW THE SOIL COVER AND A MASSIVE MANGANESE DEPOSIT UNDERLYING THE LATERITIC HORIZON. THE MASSIVE MANGANESE IS THE MAIN OREBODY. MUSAMU RESOURCES LTD IS A WHOLLY OWNED ZAMBIAN EMERGING MINERAL EXPLORATION AND MINING COMPANY. IT WAS INCORPORATED IN YEAR 2009. THE LARGE SCALE MINERAL EXPLORATION LICENCE COVERS AN AREA OF ABOUT 500 SQUARE KILOMETERS. THE GREENFIELD LARGE SCALE MINE TO BE COMMISSIONED IS NAMED AFTER THE MAJOR LOCAL RIVER CALLED “LUONGO” AND HENCE THE NAME “LUONGO MANGANESE MINE”. MUSAMU RESOURCES LTD HAS ITS HEAD OFFICE IN KITWE , COPPERBELT PROVINCE , ZAMBIA. IT WAS FOUNDED BY DR SIXTUS C MULENGA</t>
  </si>
  <si>
    <t xml:space="preserve">Philip </t>
  </si>
  <si>
    <t>Zao</t>
  </si>
  <si>
    <t>0086 13768136363 </t>
  </si>
  <si>
    <t>Transportation Manager</t>
  </si>
  <si>
    <t>MN Holdings Limited ("MNH")</t>
  </si>
  <si>
    <t>Premier African Minerals acquires 12%  interest in MN Holdings Limited; MNH was incorporated in 23 February 2017 in Mauritius. MNH acquired the entire issued share capital of Shaw River Mauritius from Shaw River Manganese Limited for A$4.952 million in early 2018. Shaw River Mauritius indirectly owns the entire issued share capital of Otjozondu Mining (Pty) Limited ("Otjozondu"), a Namibian incorporated entity which owns and operates the Otjozondu Manganese Mining Project; Shaw River holds 100% stake in Otjo (also known as Otjozundo) mine. Beneficiation plant was launched in H2 2014, export of concentrates (38-40% Mn) started in Q1 2015. In October 2014 Shaw River signed a purchase contract with Noble Resources for the sale of up to 30,000 tonnes of ore by March 31st, 2015. Operations suspended in January 2016 due to low prices. restarted in H2 2016</t>
  </si>
  <si>
    <t>better than 35% Mn</t>
  </si>
  <si>
    <t>The International Institute for Strategic Studies</t>
  </si>
  <si>
    <t>Minerals Council South Africa</t>
  </si>
  <si>
    <t>Yunnan Mingjiang Trade company</t>
  </si>
  <si>
    <t>Huali metallurgical company</t>
  </si>
  <si>
    <t xml:space="preserve">Srikalahasthi Pipes </t>
  </si>
  <si>
    <t>Gardner Global Partners</t>
  </si>
  <si>
    <t>GGP Resources (Pty) Ltd.</t>
  </si>
  <si>
    <t>EGE Refrakter İth. &amp; İhr. AŞ</t>
  </si>
  <si>
    <t>Imports goods and distribute to foundries. Most of its customers are located in the Egean &amp; Anatolian region in Turkey</t>
  </si>
  <si>
    <t>www.egerefractory.com</t>
  </si>
  <si>
    <t xml:space="preserve"> https://gardnerglobal.partners</t>
  </si>
  <si>
    <t xml:space="preserve">The proposed ferro-alloy plant with two furnaces will have production capacity of 12,500 t/yr of ferro-silicon and 30,000 t/yr of silico-manganese </t>
  </si>
  <si>
    <t>https://www.srikalahasthipipes.com/</t>
  </si>
  <si>
    <t>3 furnaces, 12,500KVA + 2 * 16,500KVA</t>
  </si>
  <si>
    <t>https://www.mineralscouncil.org.za/</t>
  </si>
  <si>
    <t>UK</t>
  </si>
  <si>
    <t>www.iiss.org</t>
  </si>
  <si>
    <t>http://www.sczhongzhe.cn/</t>
  </si>
  <si>
    <t>Folkart Towers A Tower</t>
  </si>
  <si>
    <t xml:space="preserve">Adalet Mah. Manas Bulv. No:47 B/2809 </t>
  </si>
  <si>
    <t>Bayraklı-İZMİR</t>
  </si>
  <si>
    <t xml:space="preserve">0090 538 815 70 33  </t>
  </si>
  <si>
    <t xml:space="preserve">Cüneyt </t>
  </si>
  <si>
    <t>Uluvardar</t>
  </si>
  <si>
    <t xml:space="preserve">Foreign Trade Director </t>
  </si>
  <si>
    <t>culuvardar@egerefractory.com</t>
  </si>
  <si>
    <t>mumtazyildirim@gmail.com</t>
  </si>
  <si>
    <t>22 Bonamour Avenue</t>
  </si>
  <si>
    <t>+27767849811</t>
  </si>
  <si>
    <t>Joshua P.</t>
  </si>
  <si>
    <t>Gardner</t>
  </si>
  <si>
    <t>info@gardnerglobal.partners</t>
  </si>
  <si>
    <t>+27 76 784 9811</t>
  </si>
  <si>
    <t>Rachagunneri (V) &amp; (PO),Srikalahasthi (Mandal),Chittoor Dt., Andhra Pradesh,</t>
  </si>
  <si>
    <t>08578-286650-55</t>
  </si>
  <si>
    <t>5 Hollard Street, Johannesburg</t>
  </si>
  <si>
    <t>Langenhoven</t>
  </si>
  <si>
    <t>hlangenhoven@mineralscouncil.org.za</t>
  </si>
  <si>
    <t>Arundel House</t>
  </si>
  <si>
    <t>6 Temple Place</t>
  </si>
  <si>
    <t>WC2R 2PG</t>
  </si>
  <si>
    <t xml:space="preserve">+44 (0)20 7395 9139 </t>
  </si>
  <si>
    <t xml:space="preserve">Director of Geo-economics and Strategy, and Japan Chair </t>
  </si>
  <si>
    <t>robert.ward@iiss.org</t>
  </si>
  <si>
    <t>Vasundhara</t>
  </si>
  <si>
    <t>Puri</t>
  </si>
  <si>
    <r>
      <t>Corporate &amp; External Relations Manager</t>
    </r>
    <r>
      <rPr>
        <sz val="10"/>
        <color rgb="FF000000"/>
        <rFont val="Calibri"/>
        <family val="2"/>
        <scheme val="minor"/>
      </rPr>
      <t xml:space="preserve"> </t>
    </r>
  </si>
  <si>
    <t>Vasundhara.Puri@iiss.org</t>
  </si>
  <si>
    <t>3 claims owned by this company; shipped from Dar Es Salam in Tanzania (2,000km from the mines); exploration is ongoing</t>
  </si>
  <si>
    <t>Cegasa</t>
  </si>
  <si>
    <t>The EMD facility, located in Oñati, Basque Country, Spain, has over 60 years of history and is the second largest producer in Europe. The scope of the transactions includes 50% of the shares of Energía Portátil Cogeneración, a Joint Venture with Iberdrola Cogeneración that runs a cogeneration power plant that provides electricity to the EMD production plant on a cost-competitive basis.</t>
  </si>
  <si>
    <t>Govil</t>
  </si>
  <si>
    <t>sales@qvcgroup.com</t>
  </si>
  <si>
    <t>Henry</t>
  </si>
  <si>
    <t>Swart</t>
  </si>
  <si>
    <t>Henry.Swart@thyssenkrupp.com</t>
  </si>
  <si>
    <t>Corner Main Road</t>
  </si>
  <si>
    <t xml:space="preserve">+ 27 11 591 0500 </t>
  </si>
  <si>
    <t>Personal Asssistant to Directors</t>
  </si>
  <si>
    <t>rene.mcleod@traxys.com</t>
  </si>
  <si>
    <t xml:space="preserve">+ 27 11 591 0538 </t>
  </si>
  <si>
    <t>163, Tras Street</t>
  </si>
  <si>
    <t>#07-03, Lian Huat Building</t>
  </si>
  <si>
    <t>+44 (0) 781 0870 587</t>
  </si>
  <si>
    <t>Ground Floor, Gateway West</t>
  </si>
  <si>
    <t>Mn Producer</t>
  </si>
  <si>
    <t>Sunite Right Banner Xinmeng New Materials Ltd</t>
  </si>
  <si>
    <t xml:space="preserve">Victoria Ferro Alloys </t>
  </si>
  <si>
    <t>Ferro Manganese</t>
  </si>
  <si>
    <t xml:space="preserve">Zion Steel </t>
  </si>
  <si>
    <t>The proposed plant would have a capacity to produce 31,680 t/yr of ferro-manganese, 21,600 t/yr of silico-manganese, 10,800 t/yr of ferro-silicon and 21,600 t/yr of ferro-chrome. The firm also plans to build a 24,000 t/yr manganese ore sinter plant.</t>
  </si>
  <si>
    <t>Adhunik is an integrated steel plant in the Indian state of Odisha. It has a blast furnace and electric arc furnace (EAF) with steelmaking capacity of 500,000 tonnes per year, as well as a 34MW captive power plant. It produces ferro-alloys, billet, bars and rounds.</t>
  </si>
  <si>
    <t>Adhunik along with Zion Steel, its associated steel-rolling facility, has a combined rolling capacity of 400,000 tpy. The sites produce products for the automotive, energy, engineering, and oil and gas sectors.</t>
  </si>
  <si>
    <t>Zhurihe Town, Sunite Right Banner</t>
  </si>
  <si>
    <t xml:space="preserve"> +86 0479-7480634</t>
  </si>
  <si>
    <t>Bingyong</t>
  </si>
  <si>
    <t>Chairman of Xinmeng plant</t>
  </si>
  <si>
    <t xml:space="preserve">1595627279@qq.com </t>
  </si>
  <si>
    <t xml:space="preserve"> +86 13807905331</t>
  </si>
  <si>
    <t>1-19/66/C-6, PRASHANTH NAGAR KAPRA, HYDERABAD</t>
  </si>
  <si>
    <t>Telangana</t>
  </si>
  <si>
    <t>VIJAYA PRABHA</t>
  </si>
  <si>
    <t xml:space="preserve"> GALLA</t>
  </si>
  <si>
    <t>Siviwe</t>
  </si>
  <si>
    <t>Ntlonti</t>
  </si>
  <si>
    <t>siviwe.ntlonti@kmr.co.za</t>
  </si>
  <si>
    <t>Crystal</t>
  </si>
  <si>
    <t>Kemp</t>
  </si>
  <si>
    <t>crystal.kemp@kmr.co.za</t>
  </si>
  <si>
    <t>Assistant to CEO/Office Administrator</t>
  </si>
  <si>
    <t xml:space="preserve"> +27 0011 880 2770</t>
  </si>
  <si>
    <t xml:space="preserve"> +27 062 801 0954 </t>
  </si>
  <si>
    <t>https://www.kmr.co.za/</t>
  </si>
  <si>
    <t>Tshifhiwa</t>
  </si>
  <si>
    <t>Nemakhavhani</t>
  </si>
  <si>
    <t>SHERQ Manager</t>
  </si>
  <si>
    <t>tshifhiwa.nemakhavhani@kmr.co.za</t>
  </si>
  <si>
    <t>Acting Mine Manager</t>
  </si>
  <si>
    <t xml:space="preserve"> +27 72 250 3155</t>
  </si>
  <si>
    <t xml:space="preserve">  +27 53 742 3500</t>
  </si>
  <si>
    <t>McKinsey &amp; Company</t>
  </si>
  <si>
    <t>McKinsey &amp; Company Inc. Belgium</t>
  </si>
  <si>
    <t>Associate Partner</t>
  </si>
  <si>
    <t xml:space="preserve">+32/479.94.04.86 </t>
  </si>
  <si>
    <t>Vercammen</t>
  </si>
  <si>
    <t>Senior Expert</t>
  </si>
  <si>
    <t>steven_vercammen@mckinsey.com</t>
  </si>
  <si>
    <t>+32479940531</t>
  </si>
  <si>
    <t>Dries</t>
  </si>
  <si>
    <t>Dekeyzer</t>
  </si>
  <si>
    <t>Dries_Dekeyzer@mckinsey.com</t>
  </si>
  <si>
    <t>We are a diversified business group in India with interests in real estate, technology and mining. And we are looking at setting up a EMD plant in India. pre-feasibility study in 07-2017: looking to set up a 5,000 tonne/annum plant with a view to expand it to 15,000 tonnes/annum in 5 years (2023); open to setting up a JV facility with an existing manufacturer or even a Li-Mn Battery player</t>
  </si>
  <si>
    <t>Levi</t>
  </si>
  <si>
    <t>marco.levi@ferroglobe.com</t>
  </si>
  <si>
    <t xml:space="preserve"> +34 639520841</t>
  </si>
  <si>
    <t>March 2020: Kyle: JSC is closed for the foreseeable future and is not currently scheduled to restart production.; Operated by Eurasian Resources Group, and tradding done by Glencore International. Glencore acquired Zhairemsky GOK in 2014 from Kazchrome</t>
  </si>
  <si>
    <t>BloombergNEF</t>
  </si>
  <si>
    <t>Bloomberg’s primary research service, covers clean energy, advanced transport, digital industry, innovative materials and commodities</t>
  </si>
  <si>
    <t>https://about.bnef.com/</t>
  </si>
  <si>
    <t>+1-212-617-4050</t>
  </si>
  <si>
    <t>Kwasi</t>
  </si>
  <si>
    <t>Ampofo</t>
  </si>
  <si>
    <t>kampofo1@bloomberg.net</t>
  </si>
  <si>
    <t>http://adelphimineral.com/</t>
  </si>
  <si>
    <t>Nkrumah extension, Nkrumah road</t>
  </si>
  <si>
    <t>Kabwe central province, POBox 80802</t>
  </si>
  <si>
    <t> info@adelphimineral.com</t>
  </si>
  <si>
    <t>Dokpe</t>
  </si>
  <si>
    <t>Akele</t>
  </si>
  <si>
    <t>dokpe.akele@gmail.com</t>
  </si>
  <si>
    <t>paulok@adelphimineral.com</t>
  </si>
  <si>
    <t>Betschart</t>
  </si>
  <si>
    <t>jenny.betschart@kalaharitrading.ch</t>
  </si>
  <si>
    <t xml:space="preserve">Keneilwe </t>
  </si>
  <si>
    <t>Lerumo</t>
  </si>
  <si>
    <t>KeneilweLerumo@assore.com</t>
  </si>
  <si>
    <t xml:space="preserve">Saluja Steel </t>
  </si>
  <si>
    <t xml:space="preserve">ferro-alloy plant </t>
  </si>
  <si>
    <t>1 High</t>
  </si>
  <si>
    <t>The first stage of the Yancheng project, with annual capacity of 8-10 million tonnes, will start construction from 2019 and is expected to be completed within three years, said Baoshan Iron &amp; Steel Co (Baosteel) in the stock exchange filing statement</t>
  </si>
  <si>
    <t>http://www.baosteel.com/</t>
  </si>
  <si>
    <t>Swiss company IMR Metallurgical Resources has proposed to set up a major steel plant in YSR Kadapa district in Andhra Pradesh by investing more than Rs 12,000 crore with an annual production capacity of 10 million tonnes</t>
  </si>
  <si>
    <t>https://imr-resources.com/</t>
  </si>
  <si>
    <t>2 Medium</t>
  </si>
  <si>
    <t>capacity replacement project; planned to finish in the second half of 2022</t>
  </si>
  <si>
    <t>baosteel-desheng.com</t>
  </si>
  <si>
    <t>the first phase is planned to finish at the end of Oct 2020</t>
  </si>
  <si>
    <t>Linyi Yichen Nickel Chrome Alloy’s stainless steel new materials project, which is designed with an annualised capacity of 500,000 mt, has commenced construction in February and the phased I capacity will commission by end-October. </t>
  </si>
  <si>
    <t xml:space="preserve">MRL sold its non core asset - manganese tenements - to RDG and the scrip consideration is 75% of RDG shareholding. The manganese deposits are located in Ant Hill and Sunday Hill. The Company intends to construct a processing plant that will involve  beneficiation, crushing  &amp;  screening,  as  well  establishing  a  mining  fleet,  onsite accommodation  and  non‐process  infrastructure  to  support  the  operating  mine.  The manganese  ore  will  be  transported  using  road  transport  from  the  mine  through  to  Port Hedland. </t>
  </si>
  <si>
    <t>http://www.resdevgroup.com.au/</t>
  </si>
  <si>
    <t>Aperam has production facilities in both Europe(2 in Belgium and 3 in France) and South America (1 in Brazil), total capacity is 2.5 million ton</t>
  </si>
  <si>
    <t xml:space="preserve">small mining company from Nigeria, West Africa </t>
  </si>
  <si>
    <t>LMO</t>
  </si>
  <si>
    <t>Yancheng Project</t>
  </si>
  <si>
    <t xml:space="preserve">IMR Metallurgical Resources </t>
  </si>
  <si>
    <t>steel plant</t>
  </si>
  <si>
    <t>Desheng stainless steel green production gase</t>
  </si>
  <si>
    <t>Linyi Steel Group</t>
  </si>
  <si>
    <t>Stainless steel plant</t>
  </si>
  <si>
    <t>Linyi Yichen Nickel Chrome Alloy</t>
  </si>
  <si>
    <t>Mineral Resources Limited</t>
  </si>
  <si>
    <t>Resources Development Group</t>
  </si>
  <si>
    <t>Honeyvick Co. Ltd.</t>
  </si>
  <si>
    <t>Xinxing Street, Hurunzhen, Jingxi, Baise 广西壮族自治区百色市靖西湖润镇新兴街</t>
  </si>
  <si>
    <t>Heling Production base, Yuhu district, Xiangtan 湘潭市雨湖区电化鹤岭生产基地厂区内</t>
  </si>
  <si>
    <t>Xinxing Street, Hurunzhen, Jingxi, Baise广西壮族自治区百色市靖西湖润镇新兴街</t>
  </si>
  <si>
    <t>Lingang Economic Development Zone</t>
  </si>
  <si>
    <t>Baise</t>
  </si>
  <si>
    <t>Xiangtan</t>
  </si>
  <si>
    <t xml:space="preserve">YSR Kadapa district </t>
  </si>
  <si>
    <t>Luoyuan county</t>
  </si>
  <si>
    <t>enquiries@imr-resources.com</t>
  </si>
  <si>
    <t>00911244608000</t>
  </si>
  <si>
    <t>Sales manager</t>
  </si>
  <si>
    <t>0086 15958253409</t>
  </si>
  <si>
    <t>caogang780823@163.com</t>
  </si>
  <si>
    <t>info@resdevgroup.com.au</t>
  </si>
  <si>
    <t>+61 (0)8 9443 2928</t>
  </si>
  <si>
    <t xml:space="preserve">Christophe </t>
  </si>
  <si>
    <t>Thijs</t>
  </si>
  <si>
    <t>CEO in Benelux</t>
  </si>
  <si>
    <t>info.benelux@aperam.com</t>
  </si>
  <si>
    <t>Olu</t>
  </si>
  <si>
    <t>Adebayo</t>
  </si>
  <si>
    <t>info@honeyvickexports.com</t>
  </si>
  <si>
    <t>Mahtodih, Tundi Road, Giridih, </t>
  </si>
  <si>
    <t>jxxtdh999@163.com</t>
  </si>
  <si>
    <t>0776-6181799</t>
  </si>
  <si>
    <t>zqb@chinaemd.com</t>
  </si>
  <si>
    <t>0731-55544161</t>
  </si>
  <si>
    <t>Cosmos Engineering</t>
  </si>
  <si>
    <t>Pakistan</t>
  </si>
  <si>
    <t>Manufacturer, Importer and Supplier of Engineering components and Machinery for Automotive, Metallurgical and Foundries, cements, Chemical and General Industries</t>
  </si>
  <si>
    <t>www.cosmosengineering.com.pk</t>
  </si>
  <si>
    <t>Karachi</t>
  </si>
  <si>
    <t>+9221 36962524</t>
  </si>
  <si>
    <t xml:space="preserve">Shuhab </t>
  </si>
  <si>
    <t>Uddin</t>
  </si>
  <si>
    <t>eastmansco@gmail.com</t>
  </si>
  <si>
    <t>procurement@cosmosengineering.com.pk│</t>
  </si>
  <si>
    <t>Noah Capital Markets</t>
  </si>
  <si>
    <t>Luvuyo</t>
  </si>
  <si>
    <t xml:space="preserve"> Booi </t>
  </si>
  <si>
    <t>Equity research analyst</t>
  </si>
  <si>
    <t>lbooi@noahcap.com</t>
  </si>
  <si>
    <t>+27 11 446 9732</t>
  </si>
  <si>
    <t>+27 73 327 6121</t>
  </si>
  <si>
    <t>Kingsley Office Park, Block A, Ground Floor</t>
  </si>
  <si>
    <t>85 Protea Road, Chislehurston, Sandton</t>
  </si>
  <si>
    <t>+27 11 446 9700</t>
  </si>
  <si>
    <t>Golden Resource</t>
  </si>
  <si>
    <t xml:space="preserve">trading company for EMM business
</t>
  </si>
  <si>
    <t>15% carbonated ore</t>
  </si>
  <si>
    <t>Rongxi mine</t>
  </si>
  <si>
    <t>underground mine in Xiushan area</t>
  </si>
  <si>
    <t>2058214712@qq.com</t>
  </si>
  <si>
    <t>023-76617506</t>
  </si>
  <si>
    <t>Xiushan Tuofeng Mining Co.,Ltd.</t>
  </si>
  <si>
    <t>Dachayuan mine</t>
  </si>
  <si>
    <t>Gaotian Town, Xiushan County, Chongqing</t>
  </si>
  <si>
    <t>Baotian Jinsui Manganese</t>
  </si>
  <si>
    <t>Laotianzhuang mine</t>
  </si>
  <si>
    <t>Yuquan</t>
  </si>
  <si>
    <t>023-76616999</t>
  </si>
  <si>
    <t>14% carbonated ore</t>
  </si>
  <si>
    <t>Xiushan Changkouhe Manganese Industry Co.,Ltd.</t>
  </si>
  <si>
    <t>Xiaoxi Town, Xiushan County, Chongqing</t>
  </si>
  <si>
    <t>Changqian</t>
  </si>
  <si>
    <t>244604779@qq.com</t>
  </si>
  <si>
    <t>13-15% carbonated ore</t>
  </si>
  <si>
    <t>Xiushan Tianyuan Mining Industry Co.,Ltd.</t>
  </si>
  <si>
    <t>Huangjiahejiao mine</t>
  </si>
  <si>
    <t>Huangjiahe group, Rongxi town</t>
  </si>
  <si>
    <t>Xiqun</t>
  </si>
  <si>
    <t>3474064@qq.com</t>
  </si>
  <si>
    <t>mid grade ore 36%Mn average</t>
  </si>
  <si>
    <t>Mokala</t>
  </si>
  <si>
    <t>Asset One Mining and Trading</t>
  </si>
  <si>
    <t xml:space="preserve">NMD, Natural Manganese Dioxide </t>
  </si>
  <si>
    <t>The company will begin manufacturing Natural Manganese Dioxide that goes through a refining and milling process.</t>
  </si>
  <si>
    <t xml:space="preserve">1st Floor - Building 2 | Strathavon 2 | Pinmill Farm </t>
  </si>
  <si>
    <t>164 Katherine Street | Sandton 2148 | Johannesburg | South Africa</t>
  </si>
  <si>
    <t>Fox</t>
  </si>
  <si>
    <t>Operation director</t>
  </si>
  <si>
    <t>craig_f@asset-one.co.za</t>
  </si>
  <si>
    <t xml:space="preserve">+27 (0) 11 262 5028  </t>
  </si>
  <si>
    <t>+27 76 885 0305</t>
  </si>
  <si>
    <t>Deep Cryogenics International</t>
  </si>
  <si>
    <t>www.deepcryogenics.com</t>
  </si>
  <si>
    <t>The company perform deep cryogenic treatment and research on manganese steel used in crusher cones and transportation, energy and power industries.  Our research has led to breakthrough improvements in the work hardening capabilities of manganese steel that significantly increases wear life.  Once publicized and disseminated, this will increase utilization and volume use of high manganese content wear items (13%+Mn) across multiple industries.</t>
  </si>
  <si>
    <t>118 Lincoln St.</t>
  </si>
  <si>
    <t>Lunenburg, NS, Canada B0J 2C0</t>
  </si>
  <si>
    <t>Lunenburg</t>
  </si>
  <si>
    <t xml:space="preserve">Jack </t>
  </si>
  <si>
    <t>Cahn</t>
  </si>
  <si>
    <t>jack@deepcryogenics.com</t>
  </si>
  <si>
    <t>(902) 329-5466</t>
  </si>
  <si>
    <t>Tianci has its own low cost manganese ore, Nancha mine in Guizhou</t>
  </si>
  <si>
    <t>Anjaney Alloys Ltd</t>
  </si>
  <si>
    <t>Tsutomu</t>
  </si>
  <si>
    <t>Shikata</t>
  </si>
  <si>
    <t>ts.shikata@mitsui.com</t>
  </si>
  <si>
    <t>tkire@dg.mitsui.com</t>
  </si>
  <si>
    <t xml:space="preserve">Joeri </t>
  </si>
  <si>
    <t xml:space="preserve">Neutjens </t>
  </si>
  <si>
    <t>joeri.neutjens@crmgroup.be</t>
  </si>
  <si>
    <t>Fabienne</t>
  </si>
  <si>
    <t>Wertz</t>
  </si>
  <si>
    <t>fabienne.wertz@crmgroup.be</t>
  </si>
  <si>
    <t>sell@westfesi.net</t>
  </si>
  <si>
    <t>PRINCE Global Commodity Director</t>
  </si>
  <si>
    <t xml:space="preserve"> +33 1 44 49 03 50</t>
  </si>
  <si>
    <t xml:space="preserve"> +33 7 87 27 08 46</t>
  </si>
  <si>
    <t xml:space="preserve"> + 32 4 254 63 91</t>
  </si>
  <si>
    <t>Cee</t>
  </si>
  <si>
    <t xml:space="preserve">José Antonio </t>
  </si>
  <si>
    <t>López</t>
  </si>
  <si>
    <t>Energy, Environment &amp; Quality Manager</t>
  </si>
  <si>
    <t>jlopez@xeal.es</t>
  </si>
  <si>
    <t>+34 981 706 300 Ext 0264</t>
  </si>
  <si>
    <t>+34 629 206 816</t>
  </si>
  <si>
    <t>javierva@xeal.es</t>
  </si>
  <si>
    <t>Vázquez Carro</t>
  </si>
  <si>
    <t xml:space="preserve">Ithaka (an investment fund) purchased the plant from Ferroglobe in 2019, along with power plants, and started the company  Xallas Electricidad y Aleaciones.  </t>
  </si>
  <si>
    <t>Xallas Electricidad y Aleaciones, S.A.U. (Xeal)</t>
  </si>
  <si>
    <t xml:space="preserve">Mn trader </t>
  </si>
  <si>
    <t>Jaminerals</t>
  </si>
  <si>
    <t xml:space="preserve">Asset One Mining and Trading </t>
  </si>
  <si>
    <t>Inter Sea Inspection Maghreb SRL</t>
  </si>
  <si>
    <t>NG Global Energy Solutions (Pty) Ltd</t>
  </si>
  <si>
    <t>Tunisia</t>
  </si>
  <si>
    <t>https://jaminerals.com/</t>
  </si>
  <si>
    <t>manufacture and trade in various manganese products, mainly into the chemical industry</t>
  </si>
  <si>
    <t>www.asset-one-mining.com</t>
  </si>
  <si>
    <t>has developed deep cryogenics treatment (DCT) to improve several performance characteristics in an extensive varieties of metals, including steel, aluminium, copper, superalloys and refractory metals, by slowly cooling the material in ultracold dry nitrogen</t>
  </si>
  <si>
    <t>www.intersea.com.tn</t>
  </si>
  <si>
    <t>commodity trading house</t>
  </si>
  <si>
    <t>www.ngglobal.co.za</t>
  </si>
  <si>
    <t>2101 Fairmont Business Tower</t>
  </si>
  <si>
    <t>Sheikh Zayed Road</t>
  </si>
  <si>
    <t xml:space="preserve"> +971 4 235 4577</t>
  </si>
  <si>
    <t xml:space="preserve">1st Floor - Building 2, Strathavon 2 </t>
  </si>
  <si>
    <t>Pinmill Farm, 164 Katherine Street</t>
  </si>
  <si>
    <t xml:space="preserve"> +27 (0) 11 262 5028  </t>
  </si>
  <si>
    <t>B0J 2C0</t>
  </si>
  <si>
    <t>Lunenburg, NS</t>
  </si>
  <si>
    <t xml:space="preserve"> +1 (902) 329-5466</t>
  </si>
  <si>
    <t>Imm Ramla Center Bloc A, Appt 3-1</t>
  </si>
  <si>
    <t>Route Manzel Chaker km 1,5</t>
  </si>
  <si>
    <t>Sfax</t>
  </si>
  <si>
    <t xml:space="preserve"> +216 744 514 10</t>
  </si>
  <si>
    <t>Pegasus Building 1, Amarand Avenue</t>
  </si>
  <si>
    <t>Waterkloof Glen ext 2</t>
  </si>
  <si>
    <t xml:space="preserve"> +27 12 003 2953</t>
  </si>
  <si>
    <t>Sherra Mae</t>
  </si>
  <si>
    <t>Vacalares</t>
  </si>
  <si>
    <t>sherra@jaminerals.com</t>
  </si>
  <si>
    <t>Director, Operations</t>
  </si>
  <si>
    <t>Siala</t>
  </si>
  <si>
    <t>manager@intersea.com.tn</t>
  </si>
  <si>
    <t>singhr@ngglobal.co.za</t>
  </si>
  <si>
    <t>info@jaminerals.com</t>
  </si>
  <si>
    <t>+971 4 325 3537</t>
  </si>
  <si>
    <t xml:space="preserve">+971 553297830 </t>
  </si>
  <si>
    <t>+971 529227274 (WeChat, Kakaotalk)</t>
  </si>
  <si>
    <t>fr@jaminerals.com</t>
  </si>
  <si>
    <t>Farzad</t>
  </si>
  <si>
    <t>farzad@jaminerals.com</t>
  </si>
  <si>
    <t xml:space="preserve"> +27 76 885 0305</t>
  </si>
  <si>
    <t>Linda</t>
  </si>
  <si>
    <t>Williams</t>
  </si>
  <si>
    <t>Vice-President</t>
  </si>
  <si>
    <t xml:space="preserve"> +216 98460476</t>
  </si>
  <si>
    <t>Zied</t>
  </si>
  <si>
    <t>Krichen</t>
  </si>
  <si>
    <t>contact@intersea.com.tn</t>
  </si>
  <si>
    <t xml:space="preserve"> +216 984 25524</t>
  </si>
  <si>
    <t xml:space="preserve"> +27 82 374 8181</t>
  </si>
  <si>
    <t>Guizhou Tongren Kingray Manganese Industry Co. Ltd. (Jinrui)</t>
  </si>
  <si>
    <t>Hunan Dalong Huicheng New Material Co., Ltd.</t>
  </si>
  <si>
    <t>www.xmhk.net</t>
  </si>
  <si>
    <t>sales@mnengine.com</t>
  </si>
  <si>
    <t>0777-2828538</t>
  </si>
  <si>
    <t>Guiping Nanhai Science and Technology Ltd</t>
  </si>
  <si>
    <t>Qinzhou Nanhai Chemical</t>
  </si>
  <si>
    <t>Leiyang Jingshan Chemical</t>
  </si>
  <si>
    <t>Leiyang</t>
  </si>
  <si>
    <t>0734-4541888</t>
  </si>
  <si>
    <t>229989532@qq.com</t>
  </si>
  <si>
    <t>Shaoyang Xinhua</t>
  </si>
  <si>
    <t>Shenzhen GEM Co., Ltd</t>
  </si>
  <si>
    <t>Hunan Bangpu</t>
  </si>
  <si>
    <t>http://www.gem.com.cn/</t>
  </si>
  <si>
    <t>Baoan district, Shenzhen</t>
  </si>
  <si>
    <t>0755-33386666</t>
  </si>
  <si>
    <t>info@gem.com.cn</t>
  </si>
  <si>
    <t>www.brunp.com.cn</t>
  </si>
  <si>
    <t>Jinshan East road, Jinzhou new area, Changsha</t>
  </si>
  <si>
    <t>0731-88981818</t>
  </si>
  <si>
    <t>mid-grade oxide ore 31.2%Mn average</t>
  </si>
  <si>
    <t xml:space="preserve"> +1 (289) 837-0066</t>
  </si>
  <si>
    <t xml:space="preserve"> +1 (416) 805-1938</t>
  </si>
  <si>
    <t>Horton</t>
  </si>
  <si>
    <t>Vice President, Business Development</t>
  </si>
  <si>
    <t>thorton@giyanimetals.com</t>
  </si>
  <si>
    <t xml:space="preserve"> +44 7866 913 207</t>
  </si>
  <si>
    <t xml:space="preserve">Navneet </t>
  </si>
  <si>
    <t xml:space="preserve">Goyal </t>
  </si>
  <si>
    <t>goyaln@ngglobal.co.za</t>
  </si>
  <si>
    <t>louwrensm@ngglobal.co.za</t>
  </si>
  <si>
    <t>Louwrens</t>
  </si>
  <si>
    <t>Business Support</t>
  </si>
  <si>
    <t xml:space="preserve"> +44 1534513303</t>
  </si>
  <si>
    <t xml:space="preserve"> +55 11 5105 4305</t>
  </si>
  <si>
    <t xml:space="preserve"> +55  11 5105 4305</t>
  </si>
  <si>
    <t xml:space="preserve"> +55  11 5105 4335</t>
  </si>
  <si>
    <t xml:space="preserve"> +91 771 2216101</t>
  </si>
  <si>
    <t xml:space="preserve"> +91 771 2216191 (direct)</t>
  </si>
  <si>
    <t xml:space="preserve"> +91 771 2616190</t>
  </si>
  <si>
    <t>used for animal feed + fertilizer + raw material for MnSO4  for Agro and for Batteries (internal consumption + external sales)</t>
  </si>
  <si>
    <t>Clare</t>
  </si>
  <si>
    <t>Hanna</t>
  </si>
  <si>
    <t>clare.hanna@crugroup.com</t>
  </si>
  <si>
    <t>Quincy</t>
  </si>
  <si>
    <t>animal feed + fertilizer (external sales only)</t>
  </si>
  <si>
    <t>Ferrite, Thermistor, others; supplies the LMO batteries producers</t>
  </si>
  <si>
    <t>In Tenessee; Globally, Erachem Comilog represents around 20% of total EMD production in 2015. The New Johnsonville plant is the largest North American EMD producer. The plant uses Mn oxide from MnO2 ore as a raw material for EMD</t>
  </si>
  <si>
    <t>(formerly Erachem) the world's biggest supplier of EMD for the alcaline market. Globally, Erachem Comilog represents around 20% of total EMD production in 2015. Ideally situated in the province of Guangxi, Southwest of China, the plant is close to an important rail and road hub to serve all regions of China and only 150km from the ocean and the port of Fangchen to serve overseas customers. This proximity to a deep sea port is a great asset to import efficiently large quantities of Gabonese manganese ore from the mother company ERAMET Comilog. Its geographical position is also a strong asset as electricity, a key component of EMD, is abundant and its distribution reliable in the province of Guangxi. carbonated ore is the main ore source to produce MnSO4 &amp; EMD in China; plant has expansion plans. The plant uses Mn oxide from MnO2 ore as a raw material for EMD</t>
  </si>
  <si>
    <t>used to make Alkaline dry batteries, Lithium primary batteries, LMO, others; Tosoh uses Mn oxide (reduced MnO2 ore) as a raw material for EMD production</t>
  </si>
  <si>
    <t>Alkaline dry batteries, others; Tosoh uses Mn oxide (reduced MnO2 ore) as a raw material for EMD production</t>
  </si>
  <si>
    <t>REACH &amp; Product Stewardship Manager</t>
  </si>
  <si>
    <t>Yakun</t>
  </si>
  <si>
    <t>Pei</t>
  </si>
  <si>
    <t>Manager of Business Department</t>
  </si>
  <si>
    <t>peiyakun@hoperay.com.cn</t>
  </si>
  <si>
    <t>0086 18202260386</t>
  </si>
  <si>
    <t>31% Mn</t>
  </si>
  <si>
    <t xml:space="preserve">NG Global Energy Solutions (Pty) Ltd </t>
  </si>
  <si>
    <t>Almadina steel</t>
  </si>
  <si>
    <t>Rein Process Equipment (Jiangsu) Co., Ltd.</t>
  </si>
  <si>
    <t xml:space="preserve">Sugna Sponge and Power </t>
  </si>
  <si>
    <t>https://www.ngglobal.co.za/</t>
  </si>
  <si>
    <t>https://www.almadina-steel.com/index.html</t>
  </si>
  <si>
    <t>engineering &amp; manufacturing company, which provides comprehensive engineering services and equipment for the petrochemical, oil &amp; gas, chemical and energy projects.</t>
  </si>
  <si>
    <t>http://www.rein-pe.com/</t>
  </si>
  <si>
    <t xml:space="preserve">The plant forms part of Sugna Sponge's aim to increase its sponge iron plant capacity to 277,500 t/yr from its current 52,500 t/yr and establish a 324,000 t/yr mild steel billet plant and 300,000 t/yr thermo-mechanically treated bar and structural steel facility. </t>
  </si>
  <si>
    <t>Equipment Producer</t>
  </si>
  <si>
    <t>Pegasus Building 1</t>
  </si>
  <si>
    <t>Amarand Avenue, Waterkloof Glen ext 2</t>
  </si>
  <si>
    <t>0181</t>
  </si>
  <si>
    <t>A5, Suzhou International Science and Technology Park</t>
  </si>
  <si>
    <t>Jiangsu province</t>
  </si>
  <si>
    <t>Suzhou city</t>
  </si>
  <si>
    <t>+86 512 6253 8297</t>
  </si>
  <si>
    <t>+27 12 003 2953</t>
  </si>
  <si>
    <t>+27 82 374 8181</t>
  </si>
  <si>
    <t>Adlelezim</t>
  </si>
  <si>
    <t>Esmail</t>
  </si>
  <si>
    <t>Chaiman assistant and import espcialist</t>
  </si>
  <si>
    <t>abdelezim.esmail@almadina-steel.com</t>
  </si>
  <si>
    <t>00201112243602 </t>
  </si>
  <si>
    <t>Ou</t>
  </si>
  <si>
    <t>sales@rein-pe.com</t>
  </si>
  <si>
    <t>+86-152-5009-9856</t>
  </si>
  <si>
    <t>sugna.factory@gmail.com</t>
  </si>
  <si>
    <t>Electricmetals (USA) Limited</t>
  </si>
  <si>
    <t>Electric Metals USA (EMUSA) is a US-based, multi commodity resource company founded to support the electrification of energy services and to capitalise on the widespread use of renewable energy. EMUSA has investments in a number of high-quality mineral resource assets, all located in the US with applications to energy generation and storage.</t>
  </si>
  <si>
    <t>electricmetals.com</t>
  </si>
  <si>
    <t>L36, Farrer Place</t>
  </si>
  <si>
    <t>Allan</t>
  </si>
  <si>
    <t>Whatmore</t>
  </si>
  <si>
    <t>aw@electricmetals.com</t>
  </si>
  <si>
    <t xml:space="preserve"> +61 2 8823 3585</t>
  </si>
  <si>
    <t xml:space="preserve"> +61 426 599 511</t>
  </si>
  <si>
    <t>89 D. Rue Pafebruch</t>
  </si>
  <si>
    <t>Ferroalloy Marketing Department, Overseas Strategies Dept</t>
  </si>
  <si>
    <t>d_narita@nippondenko.co.jp</t>
  </si>
  <si>
    <t xml:space="preserve"> +81-3-6860-6774 </t>
  </si>
  <si>
    <t>high grade ore 41%-52%Mn</t>
  </si>
  <si>
    <t>VIMCO International FZC</t>
  </si>
  <si>
    <t xml:space="preserve">Kalaba area </t>
  </si>
  <si>
    <t>high grade ore 48%-50%Mn</t>
  </si>
  <si>
    <t xml:space="preserve">Matanda area </t>
  </si>
  <si>
    <t xml:space="preserve">Lubwei area </t>
  </si>
  <si>
    <t>Haoyu Group</t>
  </si>
  <si>
    <t>Calcutta Carbide Pvt. Ltd.</t>
  </si>
  <si>
    <t>Metal Nitrates</t>
  </si>
  <si>
    <t>Jinwang Bismuth Industrial Co., Ltd</t>
  </si>
  <si>
    <t>JINWANG EUROPE – JW CHEMICALS</t>
  </si>
  <si>
    <t xml:space="preserve">IND Synergy </t>
  </si>
  <si>
    <t>SiMn plant</t>
  </si>
  <si>
    <t>high grade ore 45%Mn</t>
  </si>
  <si>
    <t>ZCCM-Investment Holding (ZCCM-IH)</t>
  </si>
  <si>
    <t>Kabundi Resources Ltd</t>
  </si>
  <si>
    <t xml:space="preserve">Berry Alloy </t>
  </si>
  <si>
    <t>India - Chattisgarh</t>
  </si>
  <si>
    <t>http://www.haoyugroup.com/</t>
  </si>
  <si>
    <t>Manganese Manufacturer, Exporter and Supplier </t>
  </si>
  <si>
    <t>calcuttacarbide.com</t>
  </si>
  <si>
    <t>The company consumes around 20 mt per year of EMM and sell the product to the catalyst and agrochemical industries</t>
  </si>
  <si>
    <t>www.jinwang.eu</t>
  </si>
  <si>
    <t>The plant is part of the firm's wider plans to increase steel, mild steel, alloy and stainless steel billet output. After expansion, the plants would require about 1.46mn t/yr of iron ore, 70,500 t/yr of manganese ore and 5,390 t/yr of ferro alloys, which would be sourced from the domestic market.</t>
  </si>
  <si>
    <t>Kabundi Resources, which has started its first phase of mining, aims to reach an output of 240,000 tonnes of manganese ore annually once commercial production is achieved.</t>
  </si>
  <si>
    <t>https://www.zccm-ih.com.zm/investments/mining-assets/kabundi-resources-ltd/</t>
  </si>
  <si>
    <t>The plant would have capacity to produce 125,000 t/yr of ferro-manganese or 100,000 t/yr of silico-manganese.</t>
  </si>
  <si>
    <t>Kalaba area 52km away from Mansa Town</t>
  </si>
  <si>
    <t>Mansa</t>
  </si>
  <si>
    <t>Matanda area 65km away from Mansa Town,</t>
  </si>
  <si>
    <t>Lubwei area 95km away from Mansa Town</t>
  </si>
  <si>
    <t>Chenyangtown</t>
  </si>
  <si>
    <t>Rizhao</t>
  </si>
  <si>
    <t>8/53/1, Fern Road, Near Goal Park</t>
  </si>
  <si>
    <t>Gariahat</t>
  </si>
  <si>
    <t xml:space="preserve">ZI Jean Jaurès </t>
  </si>
  <si>
    <t>218 Avenue Marie Curie</t>
  </si>
  <si>
    <t xml:space="preserve">LA VOULTE SUR RHONE </t>
  </si>
  <si>
    <t>Kabundi, Serenje, Central Province</t>
  </si>
  <si>
    <t>Serenje </t>
  </si>
  <si>
    <t>0633-6218088</t>
  </si>
  <si>
    <t xml:space="preserve"> +91 341 244 1938</t>
  </si>
  <si>
    <t xml:space="preserve">+33 (0)4 75 85 73 30 </t>
  </si>
  <si>
    <t>Arsalan</t>
  </si>
  <si>
    <t xml:space="preserve">Al Zain </t>
  </si>
  <si>
    <t>arsalanazain@gmail.com</t>
  </si>
  <si>
    <t>+263-778960223</t>
  </si>
  <si>
    <t>+91-9945658408 (Whatsapp)   </t>
  </si>
  <si>
    <t>haoyu620666@163.com</t>
  </si>
  <si>
    <t>Yash</t>
  </si>
  <si>
    <t>Bhalotia</t>
  </si>
  <si>
    <t>calcuttacarbide@yahoo.co.in </t>
  </si>
  <si>
    <t>Laurence</t>
  </si>
  <si>
    <t>Vey</t>
  </si>
  <si>
    <t>laurence.vey@jinwang-europe.fr</t>
  </si>
  <si>
    <t xml:space="preserve">: +33 (0)4 75 85 73 30 </t>
  </si>
  <si>
    <t>corporate@zccm-ih.com.zm</t>
  </si>
  <si>
    <t>6 Place de la Madeleine</t>
  </si>
  <si>
    <t>Menar Capital (Pty) Ltd.</t>
  </si>
  <si>
    <t>7th Floor, Fredman Towers</t>
  </si>
  <si>
    <t>13 Fredman Drive, Sandton</t>
  </si>
  <si>
    <t xml:space="preserve"> +27 11 783 7996</t>
  </si>
  <si>
    <t>Valencia Cordova</t>
  </si>
  <si>
    <t>sv@menar.com</t>
  </si>
  <si>
    <t xml:space="preserve"> +27 81 028 9829</t>
  </si>
  <si>
    <t>inof@menar.com</t>
  </si>
  <si>
    <t>menar.com</t>
  </si>
  <si>
    <t>vb@menar.com</t>
  </si>
  <si>
    <t>ah@sitatunga.com</t>
  </si>
  <si>
    <t>Campher</t>
  </si>
  <si>
    <t>clc@menar.com</t>
  </si>
  <si>
    <t>2020-08-19 update: Eclipse Metals is ready to launch into the second phase of diamond drilling at its high-grade Amamoor manganese project in Queensland. || Eclipse has been investigating cost-effective ways of using geophysical methods to assess the scale of the project’s magnetite mineralisation ahead of drilling. Eclipse has mapped the geological control of mineralisation in the area and identified potential for at least 167,000t of high grade manganese mineralisation. The Mary Valley Manganese has two tenements located 14km southwest of Gympie in Queensland and about 165km from Brisbane. These have historic production of more than 31,000t of ore grading 42-51pc manganese. Old Amamoor Mn mine could contain more than 37,000 tonnes grading up to 52% manganese to less than 15 metres depth. Historic production of over 31,000 tonnes of ore grading 42% to 51% manganese from mining operations carried out during the 1920’s and 1960’s. Metallurgical results from bulk samples indicate low phosphorous levels and amenability for ferro-alloy smelting, the company said. Previous evaluation of the two small areas within the project show potential for at least 167,000t of high grade manganese mineralisation. This is expected to be significantly increased though the inclusion of other areas within the project, such as the Amamoor and Eel Creek deposits. "Overall, the results to date have further increased potential for direct shipping ore manganese production in Mary Valley," chairman Carl Popal said. Further drilling is underway to test the depth of manganese mineralisation within the project. (2018) the Eclipse Metals (ASX: EPM) is planning further drilling at its Mary Valley manganese prospects near Gympie in Queensland after sharing highlights from a drilling program at Amamoor State Forest, including a 3.2-metre intersect that graded 59.8% manganese oxide from 8.8m.</t>
  </si>
  <si>
    <t>yangzhou@kalonresources.com</t>
  </si>
  <si>
    <t>josephPeng@kalonresources.com</t>
  </si>
  <si>
    <t>Inner Mongolia chayouqianqi Tengfei Ferroalloy Co., Ltd</t>
  </si>
  <si>
    <t>Tianpishan Industrial Zone</t>
  </si>
  <si>
    <t>Chayouqianqi</t>
  </si>
  <si>
    <t>Hongbing</t>
  </si>
  <si>
    <t>tf1234888@163.com</t>
  </si>
  <si>
    <t xml:space="preserve"> +86 13934807852</t>
  </si>
  <si>
    <t>Guan</t>
  </si>
  <si>
    <t xml:space="preserve"> +86 166 4745 6450</t>
  </si>
  <si>
    <t xml:space="preserve">SEO </t>
  </si>
  <si>
    <t>Deputy Senior Manager</t>
  </si>
  <si>
    <t>inseokseo@dbgroup.co.kr</t>
  </si>
  <si>
    <t>+49(0) 6196 950 4011</t>
  </si>
  <si>
    <t xml:space="preserve">+49(0) 160 580 3389 </t>
  </si>
  <si>
    <t>Inseok (Ian)</t>
  </si>
  <si>
    <t xml:space="preserve"> +49 6196 950 4012</t>
  </si>
  <si>
    <t xml:space="preserve">SS Steel </t>
  </si>
  <si>
    <t>http://www.sssteel.biz/home</t>
  </si>
  <si>
    <t>Bangladesh</t>
  </si>
  <si>
    <t>North Badda, Dhaka-1212, Bangladesh</t>
  </si>
  <si>
    <t>The Pearl Trade Center, Cha - 90/3 Pragati Sarani</t>
  </si>
  <si>
    <t>Dhaka</t>
  </si>
  <si>
    <t>+88 02 985 7544</t>
  </si>
  <si>
    <t>info@sssteel.biz</t>
  </si>
  <si>
    <t>sales@sssteel.biz</t>
  </si>
  <si>
    <t>Luongo Manganese Mine</t>
  </si>
  <si>
    <t xml:space="preserve"> +86 182 9571 2169</t>
  </si>
  <si>
    <t>https://www2.gerdau.com/</t>
  </si>
  <si>
    <t>Gerdau Acos Longos S/A</t>
  </si>
  <si>
    <t>Av. das Nacoes Unidas, 8501 – 6 andar</t>
  </si>
  <si>
    <t>Bairro Pinheiros</t>
  </si>
  <si>
    <t>05425-070</t>
  </si>
  <si>
    <t xml:space="preserve">Kudumane Manganese Resources (Pty) Ltd. - York, Hotazel &amp;Kipling </t>
  </si>
  <si>
    <t>Inner Mongolia Chayouqianqi Tengfei Ferroalloy Co., Ltd</t>
  </si>
  <si>
    <t xml:space="preserve">43.6%-43.8% Mn </t>
  </si>
  <si>
    <t>Nachinanga mini &amp; goldfields investment</t>
  </si>
  <si>
    <t>23xx</t>
  </si>
  <si>
    <t>Tete</t>
  </si>
  <si>
    <t>Tendai</t>
  </si>
  <si>
    <t>Ferrão</t>
  </si>
  <si>
    <t>tndcrvferrao1@gmail.com</t>
  </si>
  <si>
    <t>+258827068759</t>
  </si>
  <si>
    <t>+258864238961</t>
  </si>
  <si>
    <t>sgod9908@hotmail.com</t>
  </si>
  <si>
    <t xml:space="preserve"> +86 0575-88329680</t>
  </si>
  <si>
    <t xml:space="preserve"> +86 0575 88329680</t>
  </si>
  <si>
    <t>http://www.dongfangferroalloy.com/</t>
  </si>
  <si>
    <t>http://www.pythj.com/</t>
  </si>
  <si>
    <t>http://www.sinosteel.com/</t>
  </si>
  <si>
    <t xml:space="preserve">Sitatunga Resources - East Manganese project, Hotazel, Northern Cape - Mn 37%. </t>
  </si>
  <si>
    <t>Sept 2020: Giyani to start drilling programme at Botswana manganese project // March 2020: Giyani has received its final EMP approval for its K.Hill project. Dec 2019: the company started feasibility study.      After starting Mn ore production, the company plans to build a selenium-free EMM plant. But first, it will supply EMD or EMMHP producers. The mineral resource estimate, prepared by the South Africa based MSA Group, includes an inferred resource of 1.1 million tonnes grading 31.2% manganese oxide (MnO) at a cut-off grade of 18% MnO. The Kgakgwe Hill mine was operated between 1957 and 1967 where grades of 40%-50% manganese were produced.</t>
  </si>
  <si>
    <t>Sept 2020: East Manganese, diversified miner Menar's first manganese asset, located near the Northern Cape town of Hotazel, was recently granted Amendment to Environmental Authorisation, along with plant and tree removal permits – which are the latest statutory approvals.  // July 2020 update: Owing to the conical shape of the proposed pit, it will take six to seven months to reach first ore, after which steady state production and processing of 30 000 t/m will be achieved swiftly. //the company’s recent R103 million acquisition of a coal project in KwaZulu-Natal.The exploration and project development company, whose major shareholder is Menar, has purchased the East Manganese project from Southern Ambition near the manganese-rich town of Hotazel. Mining operations are going to start in 2019 according to the managing director.</t>
  </si>
  <si>
    <t>LCA Consulting Oy</t>
  </si>
  <si>
    <t>LCA Consulting provides very high quality lifecycle modeling and resource efficiency services to companies, waste management and the public sector. In their services and products, they utilize our extensive environmental, energy and waste management expertise, the latest scientific information and the latest reliable and transparent methods in a customer-oriented and flexible manner.</t>
  </si>
  <si>
    <t>www.lca-consulting.fi</t>
  </si>
  <si>
    <t>Institute for Industrial Ecology INEC</t>
  </si>
  <si>
    <t>We analyze energy and material flows at the interface of technosphere and ecosphere.  With our research, we contribute to the ecological and economical optimization of product life cycles and operational production processes. In our projects (funded by government agencies and the industry), we also address many other aspects of industrial ecology and quantitative sustainability assessment.</t>
  </si>
  <si>
    <t>https://www.hs-pforzheim.de/en/research/research_institutes/inec</t>
  </si>
  <si>
    <t>Bentonite of Khakassia Ltd.</t>
  </si>
  <si>
    <t>Russian leader in the bentonite production</t>
  </si>
  <si>
    <t>https://b-kh.ru/en/</t>
  </si>
  <si>
    <t>Urangesellschaft MBH</t>
  </si>
  <si>
    <t>Laserkatu 6</t>
  </si>
  <si>
    <t>Lappeenranta</t>
  </si>
  <si>
    <t xml:space="preserve"> +358 44 235 6995</t>
  </si>
  <si>
    <t>Hochschule Pforzheim</t>
  </si>
  <si>
    <t>Tiefenbronner Str. 65</t>
  </si>
  <si>
    <t>D-75175</t>
  </si>
  <si>
    <t>Pforzheim</t>
  </si>
  <si>
    <t xml:space="preserve"> +49 0723128-5</t>
  </si>
  <si>
    <t>Chernogorsk</t>
  </si>
  <si>
    <t>Maxim Gorky str., h. 11 А</t>
  </si>
  <si>
    <t>Republic of Khakassia</t>
  </si>
  <si>
    <t xml:space="preserve"> +7 39031 6 41 11</t>
  </si>
  <si>
    <t>Solmstrasse 12</t>
  </si>
  <si>
    <t>Frankfurt am Main</t>
  </si>
  <si>
    <t xml:space="preserve">  +49 69 79 50 05 50</t>
  </si>
  <si>
    <t>Emma</t>
  </si>
  <si>
    <t>Salminen</t>
  </si>
  <si>
    <t>Projektipäällikkö</t>
  </si>
  <si>
    <t>emma.salminen@lca-consulting.fi</t>
  </si>
  <si>
    <t>info@lca-consulting.fi</t>
  </si>
  <si>
    <t xml:space="preserve"> + 358 40 762 8500</t>
  </si>
  <si>
    <t>Antti </t>
  </si>
  <si>
    <t>Niskanen</t>
  </si>
  <si>
    <t>antti.niskanen@lca-consulting.fi</t>
  </si>
  <si>
    <t>+358 40 762 8444</t>
  </si>
  <si>
    <t>Heli </t>
  </si>
  <si>
    <t>Kumpulainen</t>
  </si>
  <si>
    <t>heli.kumpulainen@lca-consulting.fi</t>
  </si>
  <si>
    <t>+358 44 235 6995</t>
  </si>
  <si>
    <t>Benjamin</t>
  </si>
  <si>
    <t>Fritz</t>
  </si>
  <si>
    <t>benjamin.fritz@hs-pforzheim.de</t>
  </si>
  <si>
    <t>info@hs-pforzheim.de</t>
  </si>
  <si>
    <t>+49 7231 28 6404</t>
  </si>
  <si>
    <t>Olga</t>
  </si>
  <si>
    <t>Sapozhnikova</t>
  </si>
  <si>
    <t>sapozhnikova@b-kh.ru</t>
  </si>
  <si>
    <t>info@b-kh.ru</t>
  </si>
  <si>
    <t>Olivier</t>
  </si>
  <si>
    <t>Thelot</t>
  </si>
  <si>
    <t>oliver.thelot@orano.group</t>
  </si>
  <si>
    <t>info@ugtrading.com</t>
  </si>
  <si>
    <t xml:space="preserve"> +852 9530 6422</t>
  </si>
  <si>
    <t>de Dinechin</t>
  </si>
  <si>
    <t>sebastien.dedinechin@orano.group</t>
  </si>
  <si>
    <t xml:space="preserve"> +49 69 79 50 05 30</t>
  </si>
  <si>
    <t>Daksh</t>
  </si>
  <si>
    <t>vivek.daksh@arcelormittal.com</t>
  </si>
  <si>
    <t>Bondoukou Manganese</t>
  </si>
  <si>
    <t xml:space="preserve">Jean-Michel </t>
  </si>
  <si>
    <t>Yusuf</t>
  </si>
  <si>
    <t>yusuf.khan@argusmedia.com</t>
  </si>
  <si>
    <t>trimanganese tetraoxide high purity</t>
  </si>
  <si>
    <t>VP Trading Asia</t>
  </si>
  <si>
    <t>lumpy (85%) and fine material (15%).</t>
  </si>
  <si>
    <t xml:space="preserve"> +52 55 5416 7873</t>
  </si>
  <si>
    <t>co-owned with African Rainbow Minerals (50%-50%). in Kwazulu-Natal province. one of the four furnaces closed since 04/2015 due to weak market prices and increasing electricity costs</t>
  </si>
  <si>
    <t>co-owned with African Rainbow Minerals (50%-50%). in Kwazulu-Natal province. Assmang used to produce 0.10% medium-carbon ferro-manganese but no longer makes that grade, said market participants (Argus Media, September 2016)</t>
  </si>
  <si>
    <t>co-owned with African Rainbow Minerals (50%-50%). situated in the Kalahari ore belt in South Africa’s Northern Cape province. The complex comprises three underground mining operations (Gloria, Nchwaning). Grade range from 37% to 46%. High iron content (9 to 20%)</t>
  </si>
  <si>
    <t>Assmang</t>
  </si>
  <si>
    <t>ARM co-owned Assmang with Assore (50%-50%), Mn alloy company is Cato Ridge, and Mn mines are Gloria and Nchwaning Mines</t>
  </si>
  <si>
    <t>+65 66792433</t>
  </si>
  <si>
    <t>Gray</t>
  </si>
  <si>
    <t>Senior Counsel</t>
  </si>
  <si>
    <t>cgray@tsa.ca</t>
  </si>
  <si>
    <t>ext. 251</t>
  </si>
  <si>
    <t>18 Jeffries Passage</t>
  </si>
  <si>
    <t>GU1 4AP</t>
  </si>
  <si>
    <t>Guildford</t>
  </si>
  <si>
    <t xml:space="preserve"> +44 1483 578877</t>
  </si>
  <si>
    <t>Vice President - Global Regulation</t>
  </si>
  <si>
    <t xml:space="preserve"> +44 1483 9103 25</t>
  </si>
  <si>
    <t>Yingchun</t>
  </si>
  <si>
    <t>liyingchun@internationaltin.org</t>
  </si>
  <si>
    <t xml:space="preserve"> +86 10 68080915-606</t>
  </si>
  <si>
    <t>Rm 1501, Office Tower 1</t>
  </si>
  <si>
    <t>Henderson Centre, 18 Jianguomennei Street, Dongcheng District</t>
  </si>
  <si>
    <t xml:space="preserve"> +86 1068080915-606</t>
  </si>
  <si>
    <t>Public Policy Manager</t>
  </si>
  <si>
    <t>dchen@nickelinstitute.org</t>
  </si>
  <si>
    <t xml:space="preserve"> +86 10 58746811</t>
  </si>
  <si>
    <t xml:space="preserve"> +32 2 290 3200</t>
  </si>
  <si>
    <t>Dr</t>
  </si>
  <si>
    <t>Veronique</t>
  </si>
  <si>
    <t>Steukers</t>
  </si>
  <si>
    <t>Director, H&amp;E Public Policy</t>
  </si>
  <si>
    <t>vsteukers@nickel institute.org</t>
  </si>
  <si>
    <t xml:space="preserve"> +32 2 290 32 10</t>
  </si>
  <si>
    <t xml:space="preserve"> +32 475 55 61 66</t>
  </si>
  <si>
    <t>+44 20 8417 0087</t>
  </si>
  <si>
    <t xml:space="preserve"> +44 2084170087</t>
  </si>
  <si>
    <t>Chaussée de Louvain, 490</t>
  </si>
  <si>
    <t>Lasne</t>
  </si>
  <si>
    <t xml:space="preserve"> +32 2 649 51 58</t>
  </si>
  <si>
    <t>Ragnhild</t>
  </si>
  <si>
    <t>Jensen</t>
  </si>
  <si>
    <t>ragnhild.jensen@elkem.no</t>
  </si>
  <si>
    <t xml:space="preserve"> +47 38 01 70 00</t>
  </si>
  <si>
    <t xml:space="preserve"> +47 38 01 79 25</t>
  </si>
  <si>
    <t xml:space="preserve"> +47 90 56 94 92</t>
  </si>
  <si>
    <t>2, rue André Pascal</t>
  </si>
  <si>
    <t xml:space="preserve"> +33 1 45 24 14 85</t>
  </si>
  <si>
    <t>Bob</t>
  </si>
  <si>
    <t>Diderich</t>
  </si>
  <si>
    <t>Head of Division, Environment, Health &amp; Safety Division</t>
  </si>
  <si>
    <t>bob.diderich@oecd.org</t>
  </si>
  <si>
    <t xml:space="preserve"> +1 45 24 14 85</t>
  </si>
  <si>
    <t>Zircon Industry Association</t>
  </si>
  <si>
    <t>11 Caysers Croft</t>
  </si>
  <si>
    <t>Tn12 5LD</t>
  </si>
  <si>
    <t>Tonbridge</t>
  </si>
  <si>
    <t>+44 1622 872455</t>
  </si>
  <si>
    <t>Kai-Sebastian</t>
  </si>
  <si>
    <t>Melzer</t>
  </si>
  <si>
    <t>Senior Regulatory Affairs Manager</t>
  </si>
  <si>
    <t>kmelzer@nickelinstitute.org</t>
  </si>
  <si>
    <t xml:space="preserve"> +32 2 290 32 13</t>
  </si>
  <si>
    <t xml:space="preserve"> +32 471 47 72 93</t>
  </si>
  <si>
    <t>www.nickelinstitute.org/www.nickelconsortia.eu</t>
  </si>
  <si>
    <t>Mohlakis</t>
  </si>
  <si>
    <t>Manager, Sales, Quality, Environment, Division</t>
  </si>
  <si>
    <t>mohlakis@tosoh-hellas.gr</t>
  </si>
  <si>
    <t>Ioannis</t>
  </si>
  <si>
    <t>Paraskevas</t>
  </si>
  <si>
    <t>Chemist - Quality &amp; Environment Division</t>
  </si>
  <si>
    <t>paraskevas@tosoh-hellas.gr</t>
  </si>
  <si>
    <t>Burke</t>
  </si>
  <si>
    <t>Manager, Project Management, Crop Protection &amp; Chemicals</t>
  </si>
  <si>
    <t>anthony.burke@envigo.com</t>
  </si>
  <si>
    <t>Suite 53, 3 Whitehall Court</t>
  </si>
  <si>
    <t>SW1A 2EL</t>
  </si>
  <si>
    <t xml:space="preserve"> +44 20 7833 0237</t>
  </si>
  <si>
    <t>Cox</t>
  </si>
  <si>
    <t>maria@mmta.co.uk</t>
  </si>
  <si>
    <t>Cui</t>
  </si>
  <si>
    <t>Chief Representative, ITA China</t>
  </si>
  <si>
    <t>cuilin@internationaltin.org</t>
  </si>
  <si>
    <t xml:space="preserve"> +86 10 68080915-608</t>
  </si>
  <si>
    <t xml:space="preserve"> +86 10 68086625</t>
  </si>
  <si>
    <t>Bjarne</t>
  </si>
  <si>
    <t>bjarne.meland@erametgroup.com</t>
  </si>
  <si>
    <t xml:space="preserve"> +47 38 35 72 00</t>
  </si>
  <si>
    <t xml:space="preserve"> +47 38 35 72 69</t>
  </si>
  <si>
    <t xml:space="preserve"> +47 48 25 23 98</t>
  </si>
  <si>
    <t>25 Massachusetts Avenue, NW Suite 800</t>
  </si>
  <si>
    <t>DC 20001</t>
  </si>
  <si>
    <t>Vice President Environment</t>
  </si>
  <si>
    <t>Panagiotis</t>
  </si>
  <si>
    <t>Kamoutsis</t>
  </si>
  <si>
    <t>Manager, Maintenance Division</t>
  </si>
  <si>
    <t>kamoutsis@tosoh-hellas.fr</t>
  </si>
  <si>
    <t xml:space="preserve"> +32 14 60 15 49</t>
  </si>
  <si>
    <t>Geert</t>
  </si>
  <si>
    <t>Krekel</t>
  </si>
  <si>
    <t>Chairman of the Board of Directors</t>
  </si>
  <si>
    <t>geert.krekel@antimony.be</t>
  </si>
  <si>
    <t xml:space="preserve"> +32 473 96 02 18</t>
  </si>
  <si>
    <t>Van Genderen</t>
  </si>
  <si>
    <t>Associate Director, Environment &amp; Sustainability</t>
  </si>
  <si>
    <t>Moors</t>
  </si>
  <si>
    <t>dmoors@tsa.ca</t>
  </si>
  <si>
    <t>ext. 234</t>
  </si>
  <si>
    <t>Devinder</t>
  </si>
  <si>
    <t>Arora</t>
  </si>
  <si>
    <t>GMI Commodities AB</t>
  </si>
  <si>
    <t>a multinational metals trader in base, ferroalloys and minor metals, eager to expand our supplier/producer profile for Mn alloys (ferromanganese and ferrosiliconmanganese, etc).  Formally Ferromet AB</t>
  </si>
  <si>
    <t>www.greenwichmetals.com</t>
  </si>
  <si>
    <t>Commercial Bank</t>
  </si>
  <si>
    <t>www.standardbank.co.za</t>
  </si>
  <si>
    <t>International Copper Association</t>
  </si>
  <si>
    <t>www.copperalliance.org</t>
  </si>
  <si>
    <t>Covance</t>
  </si>
  <si>
    <t>Steel Manufacturer Association</t>
  </si>
  <si>
    <t>Advisory service</t>
  </si>
  <si>
    <t>TMS International</t>
  </si>
  <si>
    <t>www.tmsinternational.com</t>
  </si>
  <si>
    <t>Occitanie Europe</t>
  </si>
  <si>
    <t>www.occitanie-europe.eu</t>
  </si>
  <si>
    <t>Teck Metals Ltd.</t>
  </si>
  <si>
    <t>www.teck.com</t>
  </si>
  <si>
    <t>Science Advisory Council (SAC)</t>
  </si>
  <si>
    <t>www.easac.eu</t>
  </si>
  <si>
    <t>United Nations Environment Programme</t>
  </si>
  <si>
    <t>www.unep.org</t>
  </si>
  <si>
    <t>Zoï Environment Network</t>
  </si>
  <si>
    <t>www.zoinet.org</t>
  </si>
  <si>
    <t>Environmental service</t>
  </si>
  <si>
    <t>American Zinc Recycling</t>
  </si>
  <si>
    <t>Erasmus School of Social and Behavioural Sciences</t>
  </si>
  <si>
    <t>The Netherlands</t>
  </si>
  <si>
    <t>Strathclyde Institute of Global Public Health</t>
  </si>
  <si>
    <t>www.strath.ac.uk</t>
  </si>
  <si>
    <t>The Consortium for Battery Innovation</t>
  </si>
  <si>
    <t>www.batteryinnovation.org</t>
  </si>
  <si>
    <t>Strategic Research</t>
  </si>
  <si>
    <t>www.strategicresearch.fr</t>
  </si>
  <si>
    <t>Public Science Contact Agency</t>
  </si>
  <si>
    <t>www.polsca.pan.pl</t>
  </si>
  <si>
    <t>European Chemicals Agency (ECHA)</t>
  </si>
  <si>
    <t>www.echa.europa.eu</t>
  </si>
  <si>
    <t>European Commission</t>
  </si>
  <si>
    <t>Quinn &amp; Partners</t>
  </si>
  <si>
    <t>www.quinnandpartners.com</t>
  </si>
  <si>
    <t>International Prevention Research Institute</t>
  </si>
  <si>
    <t>www.i-pri.org</t>
  </si>
  <si>
    <t>ATI Metals</t>
  </si>
  <si>
    <t>www.ATImetals.com</t>
  </si>
  <si>
    <t>Four Elements Consulting, LLC</t>
  </si>
  <si>
    <t>www.fourelementsllc.com</t>
  </si>
  <si>
    <t>Wallingatan 18</t>
  </si>
  <si>
    <t>SE-111 24</t>
  </si>
  <si>
    <t xml:space="preserve">Stockholm </t>
  </si>
  <si>
    <t xml:space="preserve"> +46 8545 04190</t>
  </si>
  <si>
    <t xml:space="preserve">5 Simmonds street, Selby, </t>
  </si>
  <si>
    <t>+27 (0)11 721 7483</t>
  </si>
  <si>
    <t>260 Madison Avenue, 16th Floor</t>
  </si>
  <si>
    <t>NY 10016-2401</t>
  </si>
  <si>
    <t xml:space="preserve"> +44 1484 685136</t>
  </si>
  <si>
    <t>Room 5A20, 5F, No. 5 Xinyi Rd, Sec. 5</t>
  </si>
  <si>
    <t>Xinyi Dist.</t>
  </si>
  <si>
    <t>Taipei</t>
  </si>
  <si>
    <t xml:space="preserve"> +886 2 2758 6507</t>
  </si>
  <si>
    <t>Woolley Road</t>
  </si>
  <si>
    <t>Huntingdon, Cambridgeshire</t>
  </si>
  <si>
    <t>1150 Connecticut Avenue</t>
  </si>
  <si>
    <t>NW, Suite 1125</t>
  </si>
  <si>
    <t>DC 20036-3101</t>
  </si>
  <si>
    <t xml:space="preserve"> +1 202 296 1515</t>
  </si>
  <si>
    <t>1155 Business Center Drive</t>
  </si>
  <si>
    <t>Suite 200</t>
  </si>
  <si>
    <t>Horsham</t>
  </si>
  <si>
    <t xml:space="preserve"> +1 215 956 5618</t>
  </si>
  <si>
    <t>Rond-point Schuman, 14</t>
  </si>
  <si>
    <t xml:space="preserve"> +32 2 280 09 19</t>
  </si>
  <si>
    <t>1700 - 11 King Street West</t>
  </si>
  <si>
    <t>M5H 4C7</t>
  </si>
  <si>
    <t>Toronto, ON</t>
  </si>
  <si>
    <t xml:space="preserve"> +1 647 788 3038</t>
  </si>
  <si>
    <t>c/o German National Academy of Sciences Leopoldina</t>
  </si>
  <si>
    <t>Postafach 110543</t>
  </si>
  <si>
    <t>Halle (Saale)</t>
  </si>
  <si>
    <t>1 rue Miollis, Building VII</t>
  </si>
  <si>
    <t xml:space="preserve"> +33 1 44 37 42 79</t>
  </si>
  <si>
    <t>Chemin de Balexert 9</t>
  </si>
  <si>
    <t>CH-1219</t>
  </si>
  <si>
    <t>Châtelaine, Geneva</t>
  </si>
  <si>
    <t xml:space="preserve"> +41 22 917 83 42</t>
  </si>
  <si>
    <t>PA 15108</t>
  </si>
  <si>
    <t>Moon Township</t>
  </si>
  <si>
    <t>Burgemeester Oudlaan 50</t>
  </si>
  <si>
    <t>Mandeville Building, Room T15-41</t>
  </si>
  <si>
    <t>3000 DR</t>
  </si>
  <si>
    <t xml:space="preserve"> +31 104082133</t>
  </si>
  <si>
    <t>Espace Européen d'Ecully, Bêtiment G</t>
  </si>
  <si>
    <t>Allée Claude Debussy</t>
  </si>
  <si>
    <t>69130</t>
  </si>
  <si>
    <t>Lyon Ouest Ecully</t>
  </si>
  <si>
    <t xml:space="preserve"> +33 4 72 17 11 83</t>
  </si>
  <si>
    <t>2530 Meridian Parkway</t>
  </si>
  <si>
    <t>Suite 115</t>
  </si>
  <si>
    <t xml:space="preserve"> +86 18930937507</t>
  </si>
  <si>
    <t>Bravington House</t>
  </si>
  <si>
    <t>2 Bravingtons Walk</t>
  </si>
  <si>
    <t>N1 9AF</t>
  </si>
  <si>
    <t>17 bd Malesherbes</t>
  </si>
  <si>
    <t xml:space="preserve"> +33 1 84 16 20 60</t>
  </si>
  <si>
    <t>Rue du Trône 98</t>
  </si>
  <si>
    <t>B-1050</t>
  </si>
  <si>
    <t xml:space="preserve"> +32 2 213 41 62</t>
  </si>
  <si>
    <t>Annankatu 18</t>
  </si>
  <si>
    <t>P.O. Box 400</t>
  </si>
  <si>
    <t>FI-00121</t>
  </si>
  <si>
    <t>Helsinki</t>
  </si>
  <si>
    <t xml:space="preserve"> +358 9 6861 8477</t>
  </si>
  <si>
    <t>Retieseweg 111</t>
  </si>
  <si>
    <t>2440</t>
  </si>
  <si>
    <t>Geel</t>
  </si>
  <si>
    <t xml:space="preserve"> +32 14 57 1490</t>
  </si>
  <si>
    <t>5 Hazelton Avenue, Suite 200</t>
  </si>
  <si>
    <t>M5R 2E1</t>
  </si>
  <si>
    <t xml:space="preserve"> +1 416 300 8068</t>
  </si>
  <si>
    <t>95 cours Lafayette</t>
  </si>
  <si>
    <t>69006</t>
  </si>
  <si>
    <t xml:space="preserve"> +33 4 72 17 11 98</t>
  </si>
  <si>
    <t>1000 Six PPG Place</t>
  </si>
  <si>
    <t>15222+5479</t>
  </si>
  <si>
    <t xml:space="preserve"> +1 412 395 3052</t>
  </si>
  <si>
    <t>1619 22nd Avenue East</t>
  </si>
  <si>
    <t>98112</t>
  </si>
  <si>
    <t>Seattle, WA</t>
  </si>
  <si>
    <t xml:space="preserve"> +1 206 935 4600</t>
  </si>
  <si>
    <t>Peace</t>
  </si>
  <si>
    <t>npeace@greenwichmetals.com</t>
  </si>
  <si>
    <t>+46 854504190</t>
  </si>
  <si>
    <t xml:space="preserve"> +46 703 56 65 45</t>
  </si>
  <si>
    <t>Mmathapelo</t>
  </si>
  <si>
    <t>Njolo</t>
  </si>
  <si>
    <t>Mmathapelo.Njolo@standardbank.co.za</t>
  </si>
  <si>
    <t>+27 (0)79 850 2227</t>
  </si>
  <si>
    <t>Anthony C.</t>
  </si>
  <si>
    <t>Lea</t>
  </si>
  <si>
    <t>anthony.lea@copperalliance.org</t>
  </si>
  <si>
    <t xml:space="preserve"> +44 7940 790045</t>
  </si>
  <si>
    <t>Alvin</t>
  </si>
  <si>
    <t>Chao</t>
  </si>
  <si>
    <t>Manager, Health, Environment &amp; Sustainable Development, East &amp; Southeast Asia</t>
  </si>
  <si>
    <t>alvin.chao@copperalliance.asia</t>
  </si>
  <si>
    <t xml:space="preserve"> +886 903 217 543</t>
  </si>
  <si>
    <t>Quéré</t>
  </si>
  <si>
    <t>Business Development Director, Global Early Development, Crop Protection and Chemical</t>
  </si>
  <si>
    <t>alain.quere@covance.com</t>
  </si>
  <si>
    <t xml:space="preserve"> +33 6 83 60 09 13</t>
  </si>
  <si>
    <t>Eric J.</t>
  </si>
  <si>
    <t>Stuart</t>
  </si>
  <si>
    <t>Vice President, Environment &amp; Energy</t>
  </si>
  <si>
    <t>stuart@steelnet.org</t>
  </si>
  <si>
    <t>Connolly</t>
  </si>
  <si>
    <t>Director Environmental Engineering</t>
  </si>
  <si>
    <t>mconnolly@tmsinternational.com</t>
  </si>
  <si>
    <t xml:space="preserve"> +1 6108647792</t>
  </si>
  <si>
    <t>Solene</t>
  </si>
  <si>
    <t>Molard</t>
  </si>
  <si>
    <t>Chargée de Mission - Policy Officer (Transport, Environnement, Energie, Climat, Dimension Urbaine)</t>
  </si>
  <si>
    <t>solene.molard@occitanie-europe.eu</t>
  </si>
  <si>
    <t xml:space="preserve">Paul S. </t>
  </si>
  <si>
    <t>Kolisnyk</t>
  </si>
  <si>
    <t>Director, Technical Marketing</t>
  </si>
  <si>
    <t>paul.kolisnyk@teck.com</t>
  </si>
  <si>
    <t xml:space="preserve"> + 16477883038</t>
  </si>
  <si>
    <t>Elliott</t>
  </si>
  <si>
    <t>Strategy Adviser</t>
  </si>
  <si>
    <t>tracey.elliott@easac.eu</t>
  </si>
  <si>
    <t xml:space="preserve"> +44 77 7488 3131</t>
  </si>
  <si>
    <t>Llorenç</t>
  </si>
  <si>
    <t>Milà i Canals</t>
  </si>
  <si>
    <t>Head of Secretariat - Life Cycle Initiative, Economy Division</t>
  </si>
  <si>
    <t>llorrenc.milaicanals@un.org</t>
  </si>
  <si>
    <t>Otto</t>
  </si>
  <si>
    <t>Simonett</t>
  </si>
  <si>
    <t>otto.simonett@zoinet.org</t>
  </si>
  <si>
    <t xml:space="preserve"> +41 76 427 87 68</t>
  </si>
  <si>
    <t>Vice President, Environmental Affairs</t>
  </si>
  <si>
    <t xml:space="preserve"> +1 4122879871</t>
  </si>
  <si>
    <t>Prof.</t>
  </si>
  <si>
    <t>Pearl A.</t>
  </si>
  <si>
    <t>Dykstra</t>
  </si>
  <si>
    <t>Director of Research, Department of Public Admnistration and Sociology</t>
  </si>
  <si>
    <t>dykstra@essb.eur.nl</t>
  </si>
  <si>
    <t xml:space="preserve"> +31 619032727</t>
  </si>
  <si>
    <t>Autier</t>
  </si>
  <si>
    <t>Professor of Global Public Health</t>
  </si>
  <si>
    <t>philippe.autier@strath.ac.uk</t>
  </si>
  <si>
    <t>ttlledo@163.com</t>
  </si>
  <si>
    <t>Ariane</t>
  </si>
  <si>
    <t>Griesbeck</t>
  </si>
  <si>
    <t>ariane.griesbeck@strategicresearch.fr</t>
  </si>
  <si>
    <t xml:space="preserve"> +33 6 27 69 24 76</t>
  </si>
  <si>
    <t>Katarzyna</t>
  </si>
  <si>
    <t>Tarnawska</t>
  </si>
  <si>
    <t>EU Expert</t>
  </si>
  <si>
    <t>katarzyna.tarnawska@polsca.pan.pl</t>
  </si>
  <si>
    <t>Wim</t>
  </si>
  <si>
    <t>De Coen</t>
  </si>
  <si>
    <t>Head of Unit Executive Office</t>
  </si>
  <si>
    <t>wim.decoen@echa.europa.eu</t>
  </si>
  <si>
    <t xml:space="preserve"> +358 40 509 9305</t>
  </si>
  <si>
    <t>Nikolay</t>
  </si>
  <si>
    <t>Denin</t>
  </si>
  <si>
    <t>Policy Analyst, Knowledge for Health &amp; Consumer Safety</t>
  </si>
  <si>
    <t>nikolay.denin@ec.europa.eu</t>
  </si>
  <si>
    <t>Francisca</t>
  </si>
  <si>
    <t>Quinn</t>
  </si>
  <si>
    <t>francisca@quinnandpartners.com</t>
  </si>
  <si>
    <t>Smans</t>
  </si>
  <si>
    <t>Chief Technology Officer</t>
  </si>
  <si>
    <t>michel.smans@i-pri.org</t>
  </si>
  <si>
    <t xml:space="preserve"> +33 4 72 7 11 98</t>
  </si>
  <si>
    <t>Edgard</t>
  </si>
  <si>
    <t>Bertaut</t>
  </si>
  <si>
    <t>Director, Environmental Health &amp; Safety</t>
  </si>
  <si>
    <t>edgard.bertaut@atimetals.com</t>
  </si>
  <si>
    <t xml:space="preserve"> +1 301 526 1710</t>
  </si>
  <si>
    <t>Landfield Greig</t>
  </si>
  <si>
    <t>anne@fourelementsllc.com</t>
  </si>
  <si>
    <t xml:space="preserve"> +1 240 426 1098</t>
  </si>
  <si>
    <t xml:space="preserve"> +1 508 392 9659</t>
  </si>
  <si>
    <t>robert.dwyer@copperalliance.org</t>
  </si>
  <si>
    <t>Associate Director - Environment Health, Environment and Sustainable Development Program</t>
  </si>
  <si>
    <t>Dwyer</t>
  </si>
  <si>
    <t>Robert L.</t>
  </si>
  <si>
    <t>Mutli-Service Consultancy (MSC)</t>
  </si>
  <si>
    <t>7 Walbrook Road</t>
  </si>
  <si>
    <t>Derby</t>
  </si>
  <si>
    <t>De23 8SA</t>
  </si>
  <si>
    <t xml:space="preserve"> +44 7805569963</t>
  </si>
  <si>
    <t>Christantus</t>
  </si>
  <si>
    <t>Tabi</t>
  </si>
  <si>
    <t>macmactabi@yahoo.fr</t>
  </si>
  <si>
    <t>mulservcon@gmail.com</t>
  </si>
  <si>
    <t>International Molybdenum Association (IMOA)</t>
  </si>
  <si>
    <t>454-458 Chriswick High Road</t>
  </si>
  <si>
    <t>W4 5TT</t>
  </si>
  <si>
    <t>HSE Executive</t>
  </si>
  <si>
    <t xml:space="preserve"> +44 7778 813721</t>
  </si>
  <si>
    <t>www.imoa.info / www.molybdenumconsortium.org</t>
  </si>
  <si>
    <t>Borman Specialty Materials</t>
  </si>
  <si>
    <t xml:space="preserve">Biniomi </t>
  </si>
  <si>
    <t>Okondja</t>
  </si>
  <si>
    <t>Franceville</t>
  </si>
  <si>
    <t>In the south of Franceville. The real capacity of the mine is 2.4 wet mt, but because of railway constraints, the mine can only ship 1.9 million wet mt per year; 2 new washing lines of 700,000 mtpy each + pilot plant 500,000 mtpy. The distance from the mines to the port is about 700km. The road is very bad, sometimes impossible to use because of rains. There is a new gravel road going west from the mines, to Lastourville (~100km), where there is a train loader facility, but at this stage there are no plans to build a concrete road to Libreville just for Manganese (if they were other commodities to transport, why not, but it’s not the case at this point).</t>
  </si>
  <si>
    <t>100km north of Franceville; estimated production around 400 to 600,000 mt in 2021. The distance from the mines to the port is about 700km. The road is very bad, sometimes impossible to use because of rains. There is a new gravel road going west from the mines, to Lastourville (~100km), where there is a train loader facility, but at this stage there are no plans to build a concrete road to Libreville just for Manganese (if they were other commodities to transport, why not, but it’s not the case at this point).</t>
  </si>
  <si>
    <t>Industry Institute</t>
  </si>
  <si>
    <t>freight</t>
  </si>
  <si>
    <t>slags</t>
  </si>
  <si>
    <t>minerals</t>
  </si>
  <si>
    <t>economy</t>
  </si>
  <si>
    <t>chemicals</t>
  </si>
  <si>
    <t>prevention</t>
  </si>
  <si>
    <t>occupational safety</t>
  </si>
  <si>
    <t>organic chemistry</t>
  </si>
  <si>
    <t>Friction Materials</t>
  </si>
  <si>
    <t>solar energy</t>
  </si>
  <si>
    <t>jbrown@e25.com.au</t>
  </si>
  <si>
    <t xml:space="preserve">Liz </t>
  </si>
  <si>
    <t>Aurre</t>
  </si>
  <si>
    <t>Global Category Manager - Base Metals</t>
  </si>
  <si>
    <t>liz.aurre@basf.com</t>
  </si>
  <si>
    <t>+1 732 205-7135</t>
  </si>
  <si>
    <t>+1 862 505-0287</t>
  </si>
  <si>
    <t xml:space="preserve">Mn Energy Limited </t>
  </si>
  <si>
    <t>https://www.mnenergy.com.au/</t>
  </si>
  <si>
    <t>Mn Energy (previously called Pilbara Metals Group) is a private company based in Australia, and a Member of the IMnI since 2018. It plans to produce Mn sulphate (with a roast-leach process for low grade ores) both standard-grade for domestic agriculture and high-grade for the battery industry (HPMSM is to be exported to other countries, mostly in Asia, considering there is no battery producer in Australia at the moment). Pilbara’s plant will be located near Perth in East Rockingham, West Australia, and will use local Manganese ore 35%Mn from the Meekatharra area of West Australia (900km from the plant). Pilbara plans to produce 40,000 tonnes per year of Manganese sulphate, half of it standard-grade for the agriculture industry, and the other half in the form of high-purity for the battery sector. The project would cost around A$40 million, and is expected to start commercial production by 2023.</t>
  </si>
  <si>
    <t xml:space="preserve">Kyle </t>
  </si>
  <si>
    <t>Morris</t>
  </si>
  <si>
    <t>Mn slags</t>
  </si>
  <si>
    <t>Mn slags consumer</t>
  </si>
  <si>
    <t>Mn chemical consumer</t>
  </si>
  <si>
    <t>Mn sulphate monohydrate</t>
  </si>
  <si>
    <t>Phibro Animal Health Corporation (PAHC)</t>
  </si>
  <si>
    <t>PAHC is a consumer of manganese chemicals, primarily manganese sulfate monohydrate and manganese oxide.  We use these ingredients as nutritional supplements in our animal feed trace mineral premixes.</t>
  </si>
  <si>
    <t>http://www.pahc.com/</t>
  </si>
  <si>
    <t xml:space="preserve">229 Radio Road  </t>
  </si>
  <si>
    <t>Quincy, Illinois</t>
  </si>
  <si>
    <t>Stephen</t>
  </si>
  <si>
    <t>Orscheln</t>
  </si>
  <si>
    <t>Senior Product Manager</t>
  </si>
  <si>
    <t>steve.orscheln@pahc.com</t>
  </si>
  <si>
    <t>+1 217-592-1322</t>
  </si>
  <si>
    <t>+1 217-653-1465</t>
  </si>
  <si>
    <t xml:space="preserve">Marketing Manager </t>
  </si>
  <si>
    <t>kyle.morris@kalaharitrading.ch</t>
  </si>
  <si>
    <t xml:space="preserve">Bihar Foundry and Casting </t>
  </si>
  <si>
    <t>Ramgarh plant</t>
  </si>
  <si>
    <t>http://bfcl.in/</t>
  </si>
  <si>
    <t>Phibro Animal Health</t>
  </si>
  <si>
    <t>https://www.pahc.com</t>
  </si>
  <si>
    <t>GMS Engineering Ltd.</t>
  </si>
  <si>
    <t>Engineering Company</t>
  </si>
  <si>
    <t>BFCL Industrial Area, Marar P.O – Ramgarh , Dist: Ramgarh cantt. ,</t>
  </si>
  <si>
    <t>Ramgarh</t>
  </si>
  <si>
    <t>0651 2202699</t>
  </si>
  <si>
    <t>Glenpointe Centre East, 3rd Fl</t>
  </si>
  <si>
    <t>300 Frank W. Burr Blvd., Ste 21</t>
  </si>
  <si>
    <t>NJ 07666-6712</t>
  </si>
  <si>
    <t>Teaneck</t>
  </si>
  <si>
    <t xml:space="preserve"> +1 201-329-7300</t>
  </si>
  <si>
    <t>Unit 10, Poolboy Industrial Estate</t>
  </si>
  <si>
    <t>Ballinasloe, Co.</t>
  </si>
  <si>
    <t>Galway</t>
  </si>
  <si>
    <t>bfclgfa@gmail.com</t>
  </si>
  <si>
    <t xml:space="preserve">Orscheln </t>
  </si>
  <si>
    <t>Geraldo</t>
  </si>
  <si>
    <t xml:space="preserve">Silveira </t>
  </si>
  <si>
    <t>mid grade ore(33%)</t>
  </si>
  <si>
    <t>Malcolm</t>
  </si>
  <si>
    <t>Curror</t>
  </si>
  <si>
    <t>Malcolm.Curror@UMK.co.za</t>
  </si>
  <si>
    <t>CEO Designate</t>
  </si>
  <si>
    <t xml:space="preserve"> +27 (0) 11 217-2800</t>
  </si>
  <si>
    <t xml:space="preserve"> +27 (0) 82 8013663</t>
  </si>
  <si>
    <t>Dec 2020: (Mining Weekly) got enviromental approvals and signed offtake agreement with Semeru, for purchase between 175,000 mt to 200,000 mt per year. // (expansion plan) Based on the updated metrics, the base case Butcherbird operation is now expected to produce 341 000 t/y of manganese concentrate, at a grade of 33% manganese, over a mine life of 40 years.  // Nov 2020 update: (Argus) Element 25 is fast-tracking the development of the first stage of its Butcherbird manganese project in Western Australia with first output expected in the first quarter of 2021. Oct 2020 update: Element 25 signed offtake terms with OM that OM subsidiary OM Materials will buy up to 365,000 t/yr of manganese ore over a period of five years. This will account for 100% of production from the first stage of Butcherbird. // open pit mine;  resource stands at 263 million tonnes at 10% manganese; The Butcherbird Manganese Project is in the Pilbara region of Western Australia. Perth-based metals developer Montezuma Mining is considering production of battery grade manganese sulphate, electrolytic manganese metal and electrolytic manganese dioxide, the company said. 02-2018: The company has submitted a mining lease application to cover the Yanneri Ridge and Coodamudgi manganese deposits. Montezuma is currently completing a scoping study on the Yanneri Ridge resource, which will be the initial focus for proposed mining operations.</t>
  </si>
  <si>
    <t xml:space="preserve">Dec 2020: 1*25MVA 2*12.5MVA; the company shifted rest 4 furnaces to calcium carbide production// Only buys ore from the spot market in RMB. </t>
  </si>
  <si>
    <t>Dec 2020 update: 6*33000KVA;1*42000KVA;2*33000KVA 1*66000KVA; the company shifted 4 furnaces from FeCr to SiMn, and built a new big furnace 1*66000kva</t>
  </si>
  <si>
    <t>electrolytic Mn dioxide (EMD),  LMO</t>
  </si>
  <si>
    <t>production of Manganese Oxide, Manganese Dioxide and Manganese Sulphate Solution</t>
  </si>
  <si>
    <t>Manmohan Minerals &amp; Chemicals Pvt. Ltd.</t>
  </si>
  <si>
    <t>www.manmohan.in</t>
  </si>
  <si>
    <t>Mat Roux and Sons Diamond Mining</t>
  </si>
  <si>
    <t>small manganese mine</t>
  </si>
  <si>
    <t xml:space="preserve">Avassa Ferro Alloys </t>
  </si>
  <si>
    <t>2022</t>
  </si>
  <si>
    <t>Dec 2020: (Argus) The firm has prepared a pre-feasibility report for the plant, with the capacity to primarily produce about 80,000 t/yr of silico-manganese for the domestic market. Avassa Ferro Alloys plans to begin work on the project within a month of getting all the requisite approvals, including clearance from the environment ministry. It expects to begin construction in May 2021</t>
  </si>
  <si>
    <t>Shri Kunj Bihari Industries LLP</t>
  </si>
  <si>
    <t>alloy steel casting manufacturer</t>
  </si>
  <si>
    <t>www.skbindustries.com</t>
  </si>
  <si>
    <t>Mogale Mega Transport</t>
  </si>
  <si>
    <t xml:space="preserve">coal and manganese transporters </t>
  </si>
  <si>
    <t>www.mogalemega.co.za</t>
  </si>
  <si>
    <t>Vedika Metals Private Limited</t>
  </si>
  <si>
    <t>traders in Ferro Alloys</t>
  </si>
  <si>
    <t>J-18 MIDC Industrial Estate Hingna</t>
  </si>
  <si>
    <t>440016 </t>
  </si>
  <si>
    <t xml:space="preserve"> +91-98232-16256</t>
  </si>
  <si>
    <t>Fairland</t>
  </si>
  <si>
    <t>2030</t>
  </si>
  <si>
    <t xml:space="preserve"> +27 18 632 9398</t>
  </si>
  <si>
    <t>2nd Floor, 16/259, "Krishna" Behind Shiv Temple, Vidya Ngar Bilaspur Bilaspur CT 495001 IN</t>
  </si>
  <si>
    <t>Sector 46, Nathupur</t>
  </si>
  <si>
    <t>131029</t>
  </si>
  <si>
    <t>Haryana</t>
  </si>
  <si>
    <t xml:space="preserve"> +91 9991777813</t>
  </si>
  <si>
    <t>Gauteng, Krugersdorp</t>
  </si>
  <si>
    <t xml:space="preserve"> + 27 011 660 3254</t>
  </si>
  <si>
    <t>12C, Lord Sinha Road</t>
  </si>
  <si>
    <t>Bhowanipore</t>
  </si>
  <si>
    <t>700071</t>
  </si>
  <si>
    <t xml:space="preserve"> +91 33 2653 6771</t>
  </si>
  <si>
    <t xml:space="preserve">Divyam </t>
  </si>
  <si>
    <t>Singhania</t>
  </si>
  <si>
    <t>divyam@manmohan.in</t>
  </si>
  <si>
    <t>info@manmohan-india.com &lt;info@manmohan-india.com&gt;;</t>
  </si>
  <si>
    <t>Navin</t>
  </si>
  <si>
    <t>navinnaidoo@gmail.com</t>
  </si>
  <si>
    <t>Vishal</t>
  </si>
  <si>
    <t>cs@krishnachem.com</t>
  </si>
  <si>
    <t>Archit</t>
  </si>
  <si>
    <t>Garg</t>
  </si>
  <si>
    <t>archit0802@gmail.com</t>
  </si>
  <si>
    <t>info@skbindustries.com, skbindsutries@yahoo.com</t>
  </si>
  <si>
    <t>Nikkita</t>
  </si>
  <si>
    <t>nikkita@megatransport.co.za</t>
  </si>
  <si>
    <t>info@mogalemega.co.za</t>
  </si>
  <si>
    <t>Nicolan</t>
  </si>
  <si>
    <t>nicolan@megatransport.co.za</t>
  </si>
  <si>
    <t>Rajiv Kumar</t>
  </si>
  <si>
    <t>Newatia</t>
  </si>
  <si>
    <t>info@vedikametals.com</t>
  </si>
  <si>
    <t>Almal</t>
  </si>
  <si>
    <t>aditya.almal@vedikametals.com</t>
  </si>
  <si>
    <r>
      <t>(+91) 9823039666 </t>
    </r>
    <r>
      <rPr>
        <sz val="10"/>
        <color theme="1"/>
        <rFont val="Arial"/>
        <family val="2"/>
      </rPr>
      <t xml:space="preserve"> </t>
    </r>
  </si>
  <si>
    <t>Senior SHERQ Manager, Assore Operations &amp; Growth</t>
  </si>
  <si>
    <t>gary.kowalski@gerdau.com</t>
  </si>
  <si>
    <t>Kowalski</t>
  </si>
  <si>
    <t>Commodity Manager</t>
  </si>
  <si>
    <t xml:space="preserve">Guangxi Dameng Manganese Industry Co., Ltd. engages in mining, selection, refining and processing of manganese, and sale of parts for motor vehicles. </t>
  </si>
  <si>
    <t xml:space="preserve">Chenzhou XinTuo </t>
  </si>
  <si>
    <t>Chenzhou JinAo</t>
  </si>
  <si>
    <t>Chenzhou ZhuYou</t>
  </si>
  <si>
    <t>Yongzhou HuaXin</t>
  </si>
  <si>
    <t>Yongzhou LiFeng</t>
  </si>
  <si>
    <t>Yongzhou XiangMin</t>
  </si>
  <si>
    <t>Chenzhou</t>
  </si>
  <si>
    <t>Yongzhou</t>
  </si>
  <si>
    <t>Furnace: 50m³*1; Monthly production: Rich slag 2200tons, By-product of pig iron 2300 tons</t>
  </si>
  <si>
    <t>Furnace: 60m³*1; Monthly production: Rich slag 2200tons, By-product of pig iron 2300 tons</t>
  </si>
  <si>
    <t>Furnace: 128m³*1; Monthly production: Rich slag 4500tons, By-product of pig iron 4500 tons</t>
  </si>
  <si>
    <t>Furnace: 60m³*1; Monthly production: Rich slag 2500tons, By-product of pig iron 2500 tons</t>
  </si>
  <si>
    <t>Eramet Marketing Services</t>
  </si>
  <si>
    <t>Mme</t>
  </si>
  <si>
    <t>Serey</t>
  </si>
  <si>
    <t>French &amp; European Institutional Relations Officer</t>
  </si>
  <si>
    <t>amelie.serey@eramet.com</t>
  </si>
  <si>
    <t xml:space="preserve"> +33 1 45 38 38 93</t>
  </si>
  <si>
    <t xml:space="preserve"> +33 7 86 63 78 32</t>
  </si>
  <si>
    <t>Bourrel</t>
  </si>
  <si>
    <t>Commodities Analyst &amp; International Buyer</t>
  </si>
  <si>
    <t>vbourrel@princecorp.com</t>
  </si>
  <si>
    <t>Yasuhi</t>
  </si>
  <si>
    <t>Aoki</t>
  </si>
  <si>
    <t>aoki@nippondenko.jp</t>
  </si>
  <si>
    <t>Genilson</t>
  </si>
  <si>
    <t>Market Intelligence</t>
  </si>
  <si>
    <t>g.silva@gerdau.com.br</t>
  </si>
  <si>
    <t>Orlando</t>
  </si>
  <si>
    <t>Taboni</t>
  </si>
  <si>
    <t>orlando.taboni@gerdau.com.br</t>
  </si>
  <si>
    <t>Mn Alloys Category Manager</t>
  </si>
  <si>
    <t>Ron</t>
  </si>
  <si>
    <t>Shewchuk</t>
  </si>
  <si>
    <t>Director of Communications</t>
  </si>
  <si>
    <t>ron@mn25.ca</t>
  </si>
  <si>
    <t>Mineral Nutrition</t>
  </si>
  <si>
    <t>Tanya</t>
  </si>
  <si>
    <t>McKenna</t>
  </si>
  <si>
    <t>Specialist Sustainability</t>
  </si>
  <si>
    <t>Tanya.McKenna@south32.net</t>
  </si>
  <si>
    <t xml:space="preserve"> +61 437 477 711 </t>
  </si>
  <si>
    <t>di Bucci</t>
  </si>
  <si>
    <t xml:space="preserve">Augenija </t>
  </si>
  <si>
    <t>adb@omnibv.nl</t>
  </si>
  <si>
    <t>Rainer</t>
  </si>
  <si>
    <t>Cheong</t>
  </si>
  <si>
    <t>rainer.cheong@oldendorff.com</t>
  </si>
  <si>
    <t>October 2020 update: Kupang Project halted due to funding and impact of Covid pandemic. // started exporting ore from Q4 2018; Exports will be 100kt in 2019 (of which half will come from our own mines the rest would be from 3rd party mines); Gulf Mines Ltd. is exclusive exporter. Joint venture: Kupang Resources has 55% stake, Western Mining Network Limited and Bracken International Mining share the rest. The companies are holding mining licences for 6 deposits (over 300 mt) to produce 50-68% Mn ore.</t>
  </si>
  <si>
    <t>October 2020 update: Kupang Project halted due to funding and impact of Covid pandemic. // Initial output from the first two furnaces is expected to be around 30,000 t/yr of ultra-low carbon ferro-manganese, building up to output of around 155,000 t/yr over five years when further furnaces are added.</t>
  </si>
  <si>
    <t>Bootu Tailings and Heavy Media Separation (HMS) plant reject material. This can be achieved via a stand-alone ultra-fines circuit to produce a saleable 37% Mn product. The plant with a production capacity of 250,000 tonnes per annum was commissioned in Q1 2020</t>
  </si>
  <si>
    <t xml:space="preserve">Bootu Tailings and Heavy Media Separation (HMS) </t>
  </si>
  <si>
    <t>Cold commissioning of the sinter plant was completed in late 2019 and hot commissioning is expected to be completed within the first half of FY2020.</t>
  </si>
  <si>
    <t>Nov 2020: OM holding increased its share to 30%, will increase to 40%  Jan 2020: Bryah sign a farm-in agreement and JV agreement with OM holding, waiting for FS studies. || samples testing up to 49.5% manganese; The company has more than 900 square kilometres of highly prospective ground in the Bryah Basin and at Gabanintha in Western Australia. The Bryah Basin has a history of producing high-grade manganese, one source being the Mudderwearie Manganese Mine which is within the company’s landholding; Not far from Horseshoe Manganese; would export through Port Hedland</t>
  </si>
  <si>
    <t>Jitie (Tianjin) International Trade Co., Ltd.</t>
  </si>
  <si>
    <t>www.jtthj.cn</t>
  </si>
  <si>
    <t xml:space="preserve">Vinay Alloys </t>
  </si>
  <si>
    <t xml:space="preserve">Jan 2021 (Argus) The proposed plant would have two furnaces and capacity to produce 24,000 t/yr of ferro-manganese, 15,500 t/yr of silico-manganese or 7,750 t/yr of ferro-silicon. It would also have capacity to switch over to pig iron production with a proposed capacity of 24,000 t/yr. </t>
  </si>
  <si>
    <t>FeMn</t>
  </si>
  <si>
    <t>OM Materials</t>
  </si>
  <si>
    <t xml:space="preserve">Cahya Mata Sarawak Berhad has 20% stake in OM materials for the development of a ferrosilicon and manganese alloys smelter in the Samalaju Industrial Park (SIP). </t>
  </si>
  <si>
    <t>https://www.cmsb.my/</t>
  </si>
  <si>
    <t>RTB Minerals</t>
  </si>
  <si>
    <t>We sell Manganese ore from Zambia. Our monthly capacity ranges from 5.000-10.000mt and more</t>
  </si>
  <si>
    <t>https://www.rtb-m.com/</t>
  </si>
  <si>
    <t>Electrode paste producer</t>
  </si>
  <si>
    <t>Carbon Resources Pvt. Ltd.</t>
  </si>
  <si>
    <t>is India’s largest producer of Electrode Paste with a production capacity of 48,000 MT/year. The company also manufactures 50,000 MT/year of Calcined Petroleum Coke. A green field 48,000 MT/year Electrode Paste facility is presently under construction</t>
  </si>
  <si>
    <t>www.carbonresources.in</t>
  </si>
  <si>
    <t>Go Global Sourcing (Pty) Ltd.</t>
  </si>
  <si>
    <t>TEDA MSD-B2-1002, 62 Second Avenue</t>
  </si>
  <si>
    <t>Tianjin Econoic and Technological Develoment Zone</t>
  </si>
  <si>
    <t xml:space="preserve"> +86 022 25290778</t>
  </si>
  <si>
    <t>Manchun</t>
  </si>
  <si>
    <t>Limanchun@sohu.com</t>
  </si>
  <si>
    <t>Hai</t>
  </si>
  <si>
    <t>Wh361ai@163.com</t>
  </si>
  <si>
    <t>+86 13944209189</t>
  </si>
  <si>
    <t>Yuansong</t>
  </si>
  <si>
    <t xml:space="preserve"> +60 82 238888</t>
  </si>
  <si>
    <t>isaacl@cmsb.my</t>
  </si>
  <si>
    <t>Binti Andrew</t>
  </si>
  <si>
    <t>conniea@cmsb.my</t>
  </si>
  <si>
    <t>alsagoff@cmsb.my</t>
  </si>
  <si>
    <t xml:space="preserve"> +60 19 887 2288</t>
  </si>
  <si>
    <t>Makishi Rd 3039</t>
  </si>
  <si>
    <t>10101</t>
  </si>
  <si>
    <t xml:space="preserve"> +260-77777-0477</t>
  </si>
  <si>
    <t>Wabei</t>
  </si>
  <si>
    <t>Yeta</t>
  </si>
  <si>
    <t>Sales Executive</t>
  </si>
  <si>
    <t>wabei@rtb-m.com</t>
  </si>
  <si>
    <t>info@rtb-m.com</t>
  </si>
  <si>
    <t xml:space="preserve"> +260953207842</t>
  </si>
  <si>
    <t>55B Mirza Ghalib Street</t>
  </si>
  <si>
    <t>3rd Floor, Saberwal House</t>
  </si>
  <si>
    <t xml:space="preserve"> +91 9204069701</t>
  </si>
  <si>
    <t>Abhinav Kumar</t>
  </si>
  <si>
    <t>Jalan</t>
  </si>
  <si>
    <t>abhinav.jalan@carbonresources.in</t>
  </si>
  <si>
    <t>sales@carbonresources.in</t>
  </si>
  <si>
    <t>35 Bambi Road</t>
  </si>
  <si>
    <t>Rispark</t>
  </si>
  <si>
    <t>Berndt</t>
  </si>
  <si>
    <t>mark@goglobalsourcing.com </t>
  </si>
  <si>
    <t xml:space="preserve"> +27 83 455 7757</t>
  </si>
  <si>
    <t>John Joseph</t>
  </si>
  <si>
    <t>Scholtz</t>
  </si>
  <si>
    <t>jjs@wmalloys.com</t>
  </si>
  <si>
    <t>Commercial Director Satka Group</t>
  </si>
  <si>
    <t xml:space="preserve"> +44 78 2525 7054</t>
  </si>
  <si>
    <t>Ashley</t>
  </si>
  <si>
    <t>Swingel</t>
  </si>
  <si>
    <t>Marketing Specialist</t>
  </si>
  <si>
    <t>ashley.swingel@carusllc.com</t>
  </si>
  <si>
    <t>Firebird Metals</t>
  </si>
  <si>
    <t>manganese exploration company; Firefly Resources (FFR) has revealed plans to sever its Oakover Manganese Project in WA and turn it into its own separate ASX-listed business, which will be named as Firebird Metals</t>
  </si>
  <si>
    <t>48% Mn</t>
  </si>
  <si>
    <t>Katm Zambia</t>
  </si>
  <si>
    <t>peter@firebirdmetals.com.au</t>
  </si>
  <si>
    <t>Peter@tradewestconsulting.com.au</t>
  </si>
  <si>
    <t xml:space="preserve"> +61 488140945</t>
  </si>
  <si>
    <t>Mamta</t>
  </si>
  <si>
    <t>Gurung</t>
  </si>
  <si>
    <t>mamta@zambia.katm.in</t>
  </si>
  <si>
    <t>Export-Import Manager</t>
  </si>
  <si>
    <t>Al Noor Group</t>
  </si>
  <si>
    <t>52%Mn</t>
  </si>
  <si>
    <t>Jan 2021: The Tambao deposit consists of 20 million mt (52%-53%) The project will be developed in two phases. In the first phase, Pan African Minerals will export 1 million tonnes of manganese ore per year and proceed with the repair of the existing railway line between Ouagadougou and Kaya, while the construction of a road of about 90 kms dedicated to mining to deliver the ore to the rail station in Kaya. In the second phase, extend the railway line from Kaya to Tambao to allow an export corridor entirely by rail from Tambao to Abidjan. // April 2018: “The state of Burkina Faso is going to terminate the contract with Timis Mining Corp,” Mines Minister Idani Oumarou said on state television, referring to PAB’s parent company. mining capacity expansion to 350,000 mt in two years, 550,000 t in 3-4 years and 1 mt in more than 4 years. License fo the industrial exploration was granted in May 2014, export is expected to start early 2015. Ore will be exported by railway that is being constructed from Tambao to Côte d'Ivoire's port Abidjan. 100 million tonnes of manganese reserves; 150km of railway need to be built from Tambao to Ouagadougou, where the railway to Abidjan exists already</t>
  </si>
  <si>
    <t xml:space="preserve"> +973 17737557</t>
  </si>
  <si>
    <t>alnnoorg@gmail.com</t>
  </si>
  <si>
    <t xml:space="preserve">0022670284843 </t>
  </si>
  <si>
    <t>Omni Industries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</si>
</sst>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0"/>
  </numFmts>
  <fonts count="30"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u/>
      <sz val="11"/>
      <color theme="10"/>
      <name val="Calibri"/>
      <family val="2"/>
      <scheme val="minor"/>
    </font>
    <font>
      <b/>
      <sz val="10"/>
      <name val="Arial"/>
      <family val="2"/>
    </font>
    <font>
      <sz val="10"/>
      <color theme="1"/>
      <name val="Arial"/>
      <family val="2"/>
    </font>
    <font>
      <u/>
      <sz val="10"/>
      <color theme="1"/>
      <name val="Arial"/>
      <family val="2"/>
    </font>
    <font>
      <sz val="12"/>
      <color theme="1"/>
      <name val="DengXian"/>
    </font>
    <font>
      <sz val="11"/>
      <color rgb="FF1F497D"/>
      <name val="Calibri"/>
      <family val="2"/>
      <scheme val="minor"/>
    </font>
    <font>
      <u/>
      <sz val="10"/>
      <name val="Arial"/>
      <family val="2"/>
    </font>
    <font>
      <sz val="10"/>
      <color rgb="FF444444"/>
      <name val="Arial"/>
      <family val="2"/>
    </font>
    <font>
      <sz val="9"/>
      <color rgb="FF444444"/>
      <name val="Arial"/>
      <family val="2"/>
    </font>
    <font>
      <u/>
      <sz val="10"/>
      <name val="Calibri"/>
      <family val="2"/>
      <scheme val="minor"/>
    </font>
    <font>
      <sz val="10"/>
      <name val="Calibri"/>
      <family val="2"/>
      <scheme val="minor"/>
    </font>
    <font>
      <sz val="10"/>
      <color rgb="FF000000"/>
      <name val="Calibri"/>
      <family val="2"/>
      <scheme val="minor"/>
    </font>
    <font>
      <sz val="10"/>
      <color rgb="FF202124"/>
      <name val="Arial"/>
      <family val="2"/>
    </font>
    <font>
      <sz val="10.5"/>
      <color theme="1"/>
      <name val="DengXian"/>
    </font>
    <font>
      <sz val="11"/>
      <name val="Calibri"/>
      <family val="2"/>
      <scheme val="minor"/>
    </font>
    <font>
      <sz val="10"/>
      <color theme="1"/>
      <name val="Calibri"/>
      <family val="2"/>
      <scheme val="minor"/>
    </font>
    <font>
      <u/>
      <sz val="10"/>
      <color theme="10"/>
      <name val="Arial"/>
      <family val="2"/>
    </font>
    <font>
      <sz val="12"/>
      <color rgb="FF203864"/>
      <name val="Calibri"/>
      <family val="2"/>
      <scheme val="minor"/>
    </font>
    <font>
      <u/>
      <sz val="11"/>
      <name val="Calibri"/>
      <family val="2"/>
      <scheme val="minor"/>
    </font>
    <font>
      <sz val="10"/>
      <color rgb="FF000000"/>
      <name val="Arial"/>
      <family val="2"/>
    </font>
    <font>
      <sz val="11"/>
      <color rgb="FF44546A"/>
      <name val="Calibri"/>
      <family val="2"/>
      <scheme val="minor"/>
    </font>
    <font>
      <sz val="10"/>
      <color rgb="FF404040"/>
      <name val="Arial"/>
      <family val="2"/>
    </font>
    <font>
      <sz val="8"/>
      <name val="Calibri"/>
      <family val="2"/>
      <scheme val="minor"/>
    </font>
    <font>
      <sz val="10"/>
      <color rgb="FF333333"/>
      <name val="Arial"/>
      <family val="2"/>
    </font>
    <font>
      <u/>
      <sz val="11"/>
      <name val="Arial"/>
      <family val="2"/>
    </font>
    <font>
      <sz val="11"/>
      <name val="Arial"/>
      <family val="2"/>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1">
    <border>
      <left/>
      <right/>
      <top/>
      <bottom/>
      <diagonal/>
    </border>
  </borders>
  <cellStyleXfs count="341">
    <xf numFmtId="0" fontId="0" fillId="0" borderId="0"/>
    <xf numFmtId="164" fontId="1" fillId="0" borderId="0" applyFont="0" applyFill="0" applyBorder="0" applyAlignment="0" applyProtection="0"/>
    <xf numFmtId="0" fontId="1" fillId="0" borderId="0"/>
    <xf numFmtId="0" fontId="2" fillId="0" borderId="0"/>
    <xf numFmtId="0" fontId="3" fillId="0" borderId="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cellStyleXfs>
  <cellXfs count="183">
    <xf numFmtId="0" fontId="0" fillId="0" borderId="0" xfId="0"/>
    <xf numFmtId="0" fontId="2" fillId="0" borderId="0" xfId="0" applyFont="1"/>
    <xf numFmtId="0" fontId="5" fillId="2" borderId="0" xfId="0" applyFont="1" applyFill="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left"/>
    </xf>
    <xf numFmtId="3" fontId="6" fillId="0" borderId="0" xfId="0" applyNumberFormat="1" applyFont="1" applyAlignment="1">
      <alignment horizontal="center"/>
    </xf>
    <xf numFmtId="3" fontId="6" fillId="0" borderId="0" xfId="4" applyNumberFormat="1" applyFont="1" applyAlignment="1">
      <alignment horizontal="center" vertical="center"/>
    </xf>
    <xf numFmtId="0" fontId="6" fillId="0" borderId="0" xfId="0" applyFont="1" applyAlignment="1">
      <alignment horizontal="left" vertical="center"/>
    </xf>
    <xf numFmtId="49" fontId="6" fillId="0" borderId="0" xfId="0" applyNumberFormat="1" applyFont="1"/>
    <xf numFmtId="3" fontId="6" fillId="0" borderId="0" xfId="0" applyNumberFormat="1" applyFont="1"/>
    <xf numFmtId="0" fontId="7" fillId="0" borderId="0" xfId="340" applyFont="1" applyAlignment="1">
      <alignment vertical="center"/>
    </xf>
    <xf numFmtId="3" fontId="6" fillId="0" borderId="0" xfId="148" applyNumberFormat="1" applyFont="1" applyAlignment="1">
      <alignment horizontal="center" vertical="center"/>
    </xf>
    <xf numFmtId="0" fontId="7" fillId="0" borderId="0" xfId="340" applyFont="1" applyAlignment="1">
      <alignment horizontal="left" vertical="center"/>
    </xf>
    <xf numFmtId="0" fontId="6" fillId="0" borderId="0" xfId="0" applyFont="1" applyAlignment="1">
      <alignment horizontal="center" vertical="center"/>
    </xf>
    <xf numFmtId="0" fontId="6" fillId="0" borderId="0" xfId="0" quotePrefix="1" applyFont="1"/>
    <xf numFmtId="0" fontId="6" fillId="0" borderId="0" xfId="4" applyFont="1" applyAlignment="1">
      <alignment horizontal="left" vertical="center"/>
    </xf>
    <xf numFmtId="0" fontId="6" fillId="0" borderId="0" xfId="4" applyFont="1" applyAlignment="1">
      <alignment horizontal="center" vertical="center"/>
    </xf>
    <xf numFmtId="3" fontId="6" fillId="0" borderId="0" xfId="4" applyNumberFormat="1" applyFont="1" applyAlignment="1">
      <alignment horizontal="left" vertical="center"/>
    </xf>
    <xf numFmtId="49" fontId="6" fillId="0" borderId="0" xfId="4" applyNumberFormat="1" applyFont="1" applyAlignment="1">
      <alignment horizontal="left" vertical="center"/>
    </xf>
    <xf numFmtId="3" fontId="6" fillId="0" borderId="0" xfId="340" applyNumberFormat="1" applyFont="1" applyAlignment="1">
      <alignment horizontal="center" vertical="center"/>
    </xf>
    <xf numFmtId="3" fontId="6" fillId="0" borderId="0" xfId="340" applyNumberFormat="1" applyFont="1" applyAlignment="1">
      <alignment horizontal="left" vertical="center"/>
    </xf>
    <xf numFmtId="49" fontId="6" fillId="0" borderId="0" xfId="340" applyNumberFormat="1" applyFont="1" applyAlignment="1">
      <alignment horizontal="left" vertical="center"/>
    </xf>
    <xf numFmtId="3" fontId="6" fillId="0" borderId="0" xfId="4" quotePrefix="1" applyNumberFormat="1" applyFont="1" applyAlignment="1">
      <alignment horizontal="left" vertical="center"/>
    </xf>
    <xf numFmtId="49" fontId="6" fillId="0" borderId="0" xfId="0" applyNumberFormat="1" applyFont="1" applyAlignment="1">
      <alignment horizontal="left" vertical="center"/>
    </xf>
    <xf numFmtId="1" fontId="6" fillId="0" borderId="0" xfId="4" applyNumberFormat="1" applyFont="1" applyAlignment="1">
      <alignment horizontal="center" vertical="center"/>
    </xf>
    <xf numFmtId="0" fontId="6" fillId="0" borderId="0" xfId="0" applyFont="1" applyAlignment="1"/>
    <xf numFmtId="3" fontId="6" fillId="0" borderId="0" xfId="0" applyNumberFormat="1" applyFont="1" applyAlignment="1">
      <alignment horizontal="center" vertical="center"/>
    </xf>
    <xf numFmtId="1" fontId="6" fillId="0" borderId="0" xfId="0" applyNumberFormat="1" applyFont="1" applyAlignment="1">
      <alignment horizontal="center" vertical="center"/>
    </xf>
    <xf numFmtId="49" fontId="6" fillId="0" borderId="0" xfId="1" applyNumberFormat="1" applyFont="1" applyAlignment="1">
      <alignment horizontal="left" vertical="center"/>
    </xf>
    <xf numFmtId="49" fontId="6" fillId="0" borderId="0" xfId="0" applyNumberFormat="1" applyFont="1" applyAlignment="1">
      <alignment horizontal="center" vertical="center"/>
    </xf>
    <xf numFmtId="49" fontId="7" fillId="0" borderId="0" xfId="340" applyNumberFormat="1" applyFont="1" applyAlignment="1">
      <alignment horizontal="left" vertical="center"/>
    </xf>
    <xf numFmtId="165" fontId="6" fillId="0" borderId="0" xfId="148" applyNumberFormat="1" applyFont="1" applyAlignment="1">
      <alignment horizontal="left" vertical="center"/>
    </xf>
    <xf numFmtId="49" fontId="6" fillId="0" borderId="0" xfId="0" quotePrefix="1" applyNumberFormat="1" applyFont="1" applyAlignment="1">
      <alignment horizontal="left" vertical="center"/>
    </xf>
    <xf numFmtId="49" fontId="6" fillId="0" borderId="0" xfId="4" quotePrefix="1" applyNumberFormat="1" applyFont="1" applyAlignment="1">
      <alignment horizontal="left" vertical="center"/>
    </xf>
    <xf numFmtId="11" fontId="6" fillId="0" borderId="0" xfId="0" applyNumberFormat="1" applyFont="1"/>
    <xf numFmtId="3" fontId="6" fillId="0" borderId="0" xfId="1" applyNumberFormat="1" applyFont="1" applyAlignment="1">
      <alignment horizontal="center" vertical="center"/>
    </xf>
    <xf numFmtId="0" fontId="6" fillId="0" borderId="0" xfId="340" applyFont="1" applyAlignment="1">
      <alignment horizontal="left" vertical="center"/>
    </xf>
    <xf numFmtId="3" fontId="6" fillId="0" borderId="0" xfId="0" applyNumberFormat="1" applyFont="1" applyAlignment="1">
      <alignment horizontal="left" vertical="center"/>
    </xf>
    <xf numFmtId="49" fontId="6" fillId="0" borderId="0" xfId="0" quotePrefix="1" applyNumberFormat="1" applyFont="1"/>
    <xf numFmtId="49" fontId="7" fillId="0" borderId="0" xfId="340" quotePrefix="1" applyNumberFormat="1" applyFont="1"/>
    <xf numFmtId="0" fontId="6" fillId="0" borderId="0" xfId="4" quotePrefix="1" applyFont="1" applyAlignment="1">
      <alignment horizontal="left" vertical="center"/>
    </xf>
    <xf numFmtId="3" fontId="7" fillId="0" borderId="0" xfId="340" applyNumberFormat="1" applyFont="1" applyAlignment="1">
      <alignment horizontal="center" vertical="center"/>
    </xf>
    <xf numFmtId="49" fontId="6" fillId="0" borderId="0" xfId="4" applyNumberFormat="1" applyFont="1" applyAlignment="1">
      <alignment horizontal="center" vertical="center"/>
    </xf>
    <xf numFmtId="0" fontId="6" fillId="0" borderId="0" xfId="0" applyFont="1" applyAlignment="1">
      <alignment horizontal="left" vertical="center" wrapText="1"/>
    </xf>
    <xf numFmtId="3" fontId="6" fillId="0" borderId="0" xfId="4" quotePrefix="1" applyNumberFormat="1" applyFont="1" applyAlignment="1">
      <alignment horizontal="center" vertical="center"/>
    </xf>
    <xf numFmtId="3" fontId="6" fillId="0" borderId="0" xfId="16" applyNumberFormat="1" applyFont="1" applyAlignment="1">
      <alignment horizontal="center" vertical="center"/>
    </xf>
    <xf numFmtId="0" fontId="6" fillId="0" borderId="0" xfId="0" applyFont="1" applyAlignment="1">
      <alignment vertical="center"/>
    </xf>
    <xf numFmtId="0" fontId="6" fillId="0" borderId="0" xfId="0" quotePrefix="1" applyFont="1" applyAlignment="1">
      <alignment horizontal="left" vertical="center"/>
    </xf>
    <xf numFmtId="1" fontId="6" fillId="0" borderId="0" xfId="0" applyNumberFormat="1" applyFont="1" applyAlignment="1">
      <alignment horizontal="center"/>
    </xf>
    <xf numFmtId="3" fontId="7" fillId="0" borderId="0" xfId="340" quotePrefix="1" applyNumberFormat="1" applyFont="1" applyAlignment="1">
      <alignment horizontal="left" vertical="center"/>
    </xf>
    <xf numFmtId="3" fontId="6" fillId="0" borderId="0" xfId="1" applyNumberFormat="1" applyFont="1" applyAlignment="1">
      <alignment horizontal="left" vertical="center"/>
    </xf>
    <xf numFmtId="3" fontId="6" fillId="0" borderId="0" xfId="100" applyNumberFormat="1" applyFont="1" applyAlignment="1">
      <alignment horizontal="center" vertical="center"/>
    </xf>
    <xf numFmtId="0" fontId="6" fillId="0" borderId="0" xfId="4" applyNumberFormat="1" applyFont="1" applyAlignment="1">
      <alignment horizontal="center" vertical="center"/>
    </xf>
    <xf numFmtId="3" fontId="6" fillId="0" borderId="0" xfId="148" applyNumberFormat="1" applyFont="1" applyAlignment="1">
      <alignment horizontal="left" vertical="center"/>
    </xf>
    <xf numFmtId="166" fontId="6" fillId="0" borderId="0" xfId="4" applyNumberFormat="1" applyFont="1" applyAlignment="1">
      <alignment horizontal="center" vertical="center"/>
    </xf>
    <xf numFmtId="166" fontId="6" fillId="0" borderId="0" xfId="1" applyNumberFormat="1" applyFont="1" applyAlignment="1">
      <alignment horizontal="center" vertical="center"/>
    </xf>
    <xf numFmtId="4" fontId="6" fillId="0" borderId="0" xfId="1" applyNumberFormat="1" applyFont="1" applyAlignment="1">
      <alignment horizontal="center" vertical="center"/>
    </xf>
    <xf numFmtId="3" fontId="7" fillId="0" borderId="0" xfId="340" applyNumberFormat="1" applyFont="1" applyAlignment="1">
      <alignment horizontal="left" vertical="center"/>
    </xf>
    <xf numFmtId="3" fontId="6" fillId="0" borderId="0" xfId="52" applyNumberFormat="1" applyFont="1" applyAlignment="1">
      <alignment horizontal="center" vertical="center"/>
    </xf>
    <xf numFmtId="0" fontId="6" fillId="0" borderId="0" xfId="1" applyNumberFormat="1" applyFont="1" applyAlignment="1">
      <alignment horizontal="center" vertical="center"/>
    </xf>
    <xf numFmtId="49" fontId="6" fillId="0" borderId="0" xfId="0" applyNumberFormat="1" applyFont="1" applyAlignment="1">
      <alignment vertical="center"/>
    </xf>
    <xf numFmtId="0" fontId="7" fillId="0" borderId="0" xfId="340" applyFont="1" applyAlignment="1">
      <alignment horizontal="center" vertical="center"/>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49" fontId="6" fillId="0" borderId="0" xfId="0" applyNumberFormat="1" applyFont="1" applyFill="1"/>
    <xf numFmtId="0" fontId="6" fillId="3" borderId="0" xfId="0" applyFont="1" applyFill="1"/>
    <xf numFmtId="0" fontId="6" fillId="3" borderId="0" xfId="0" applyFont="1" applyFill="1" applyAlignment="1">
      <alignment horizontal="center"/>
    </xf>
    <xf numFmtId="0" fontId="6" fillId="3" borderId="0" xfId="0" applyFont="1" applyFill="1" applyAlignment="1">
      <alignment horizontal="left"/>
    </xf>
    <xf numFmtId="0" fontId="8" fillId="0" borderId="0" xfId="0" applyFont="1" applyAlignment="1">
      <alignment horizontal="justify" vertical="center"/>
    </xf>
    <xf numFmtId="0" fontId="7" fillId="0" borderId="0" xfId="340" applyFont="1" applyAlignment="1">
      <alignment horizontal="justify" vertical="center"/>
    </xf>
    <xf numFmtId="0" fontId="6" fillId="0" borderId="0" xfId="0" applyFont="1" applyAlignment="1">
      <alignment wrapText="1"/>
    </xf>
    <xf numFmtId="0" fontId="3" fillId="0" borderId="0" xfId="0" applyFont="1"/>
    <xf numFmtId="49" fontId="2" fillId="0" borderId="0" xfId="0" applyNumberFormat="1" applyFont="1"/>
    <xf numFmtId="0" fontId="2" fillId="0" borderId="0" xfId="0" applyFont="1" applyAlignment="1">
      <alignment horizontal="left" vertical="center"/>
    </xf>
    <xf numFmtId="0" fontId="2" fillId="0" borderId="0" xfId="0" applyFont="1" applyAlignment="1">
      <alignment horizontal="center" vertical="center"/>
    </xf>
    <xf numFmtId="0" fontId="10" fillId="0" borderId="0" xfId="34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49" fontId="0" fillId="0" borderId="0" xfId="0" applyNumberFormat="1" applyAlignment="1">
      <alignment vertical="center"/>
    </xf>
    <xf numFmtId="0" fontId="2" fillId="0" borderId="0" xfId="4" applyFont="1" applyAlignment="1">
      <alignment horizontal="left" vertical="center"/>
    </xf>
    <xf numFmtId="0" fontId="7" fillId="0" borderId="0" xfId="340" applyFont="1"/>
    <xf numFmtId="0" fontId="6" fillId="0" borderId="0" xfId="0" applyNumberFormat="1" applyFont="1" applyAlignment="1">
      <alignment horizontal="center" vertical="center"/>
    </xf>
    <xf numFmtId="0" fontId="2" fillId="0" borderId="0" xfId="0" applyFont="1" applyAlignment="1">
      <alignment vertical="center"/>
    </xf>
    <xf numFmtId="3" fontId="2" fillId="0" borderId="0" xfId="4" applyNumberFormat="1" applyFont="1" applyAlignment="1">
      <alignment horizontal="center" vertical="center"/>
    </xf>
    <xf numFmtId="0" fontId="2" fillId="0" borderId="0" xfId="4" applyFont="1" applyAlignment="1">
      <alignment horizontal="center" vertical="center"/>
    </xf>
    <xf numFmtId="3" fontId="2" fillId="0" borderId="0" xfId="4" applyNumberFormat="1" applyFont="1" applyAlignment="1">
      <alignment horizontal="left" vertical="center"/>
    </xf>
    <xf numFmtId="49" fontId="2" fillId="0" borderId="0" xfId="4" applyNumberFormat="1" applyFont="1" applyAlignment="1">
      <alignment horizontal="left" vertical="center"/>
    </xf>
    <xf numFmtId="3" fontId="2" fillId="0" borderId="0" xfId="340" applyNumberFormat="1" applyFont="1" applyAlignment="1">
      <alignment horizontal="center" vertical="center"/>
    </xf>
    <xf numFmtId="3" fontId="2" fillId="0" borderId="0" xfId="340" applyNumberFormat="1" applyFont="1" applyAlignment="1">
      <alignment horizontal="left" vertical="center"/>
    </xf>
    <xf numFmtId="49" fontId="2" fillId="0" borderId="0" xfId="340" applyNumberFormat="1" applyFont="1" applyAlignment="1">
      <alignment horizontal="left" vertical="center"/>
    </xf>
    <xf numFmtId="49" fontId="2" fillId="0" borderId="0" xfId="0" applyNumberFormat="1" applyFont="1" applyAlignment="1">
      <alignment horizontal="center" vertical="center"/>
    </xf>
    <xf numFmtId="3" fontId="2" fillId="0" borderId="0" xfId="148" applyNumberFormat="1" applyFont="1" applyAlignment="1">
      <alignment horizontal="center" vertical="center"/>
    </xf>
    <xf numFmtId="49" fontId="2" fillId="0" borderId="0" xfId="0" applyNumberFormat="1" applyFont="1" applyAlignment="1">
      <alignment horizontal="left" vertical="center"/>
    </xf>
    <xf numFmtId="0" fontId="11" fillId="0" borderId="0" xfId="0" applyFont="1"/>
    <xf numFmtId="0" fontId="12" fillId="0" borderId="0" xfId="0" applyFont="1" applyAlignment="1">
      <alignment vertical="center"/>
    </xf>
    <xf numFmtId="3" fontId="4" fillId="0" borderId="0" xfId="340" applyNumberFormat="1" applyAlignment="1">
      <alignment horizontal="left" vertical="center"/>
    </xf>
    <xf numFmtId="49" fontId="14" fillId="0" borderId="0" xfId="0" applyNumberFormat="1" applyFont="1"/>
    <xf numFmtId="0" fontId="2" fillId="0" borderId="0" xfId="0" quotePrefix="1" applyFont="1"/>
    <xf numFmtId="49" fontId="2" fillId="0" borderId="0" xfId="4" applyNumberFormat="1" applyFont="1" applyAlignment="1">
      <alignment horizontal="center" vertical="center"/>
    </xf>
    <xf numFmtId="0" fontId="16" fillId="0" borderId="0" xfId="0" applyFont="1"/>
    <xf numFmtId="0" fontId="17" fillId="0" borderId="0" xfId="0" applyFont="1"/>
    <xf numFmtId="3" fontId="2" fillId="0" borderId="0" xfId="0" applyNumberFormat="1" applyFont="1"/>
    <xf numFmtId="0" fontId="2" fillId="0" borderId="0" xfId="0" applyFont="1" applyFill="1"/>
    <xf numFmtId="0" fontId="2" fillId="0" borderId="0" xfId="4" applyFont="1" applyFill="1" applyAlignment="1">
      <alignment horizontal="center" vertical="center"/>
    </xf>
    <xf numFmtId="0" fontId="2" fillId="0" borderId="0" xfId="4"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vertical="center"/>
    </xf>
    <xf numFmtId="3" fontId="2" fillId="0" borderId="0" xfId="4" applyNumberFormat="1" applyFont="1" applyFill="1" applyAlignment="1">
      <alignment horizontal="left" vertical="center"/>
    </xf>
    <xf numFmtId="3" fontId="2" fillId="0" borderId="0" xfId="4" quotePrefix="1" applyNumberFormat="1" applyFont="1" applyFill="1" applyAlignment="1">
      <alignment horizontal="left" vertical="center"/>
    </xf>
    <xf numFmtId="0" fontId="10" fillId="0" borderId="0" xfId="340" applyFont="1" applyFill="1"/>
    <xf numFmtId="0" fontId="10" fillId="0" borderId="0" xfId="340" applyFont="1"/>
    <xf numFmtId="3" fontId="2" fillId="0" borderId="0" xfId="4" applyNumberFormat="1" applyFont="1" applyFill="1" applyAlignment="1">
      <alignment horizontal="center" vertical="center"/>
    </xf>
    <xf numFmtId="0" fontId="18" fillId="0" borderId="0" xfId="0" applyFont="1" applyFill="1" applyAlignment="1">
      <alignment vertical="center"/>
    </xf>
    <xf numFmtId="0" fontId="2" fillId="0" borderId="0" xfId="0" quotePrefix="1" applyFont="1" applyFill="1"/>
    <xf numFmtId="0" fontId="19" fillId="0" borderId="0" xfId="0" applyFont="1"/>
    <xf numFmtId="0" fontId="3" fillId="0" borderId="0" xfId="0" applyFont="1" applyAlignment="1">
      <alignment vertical="center"/>
    </xf>
    <xf numFmtId="0" fontId="4" fillId="0" borderId="0" xfId="340" applyFill="1"/>
    <xf numFmtId="3" fontId="2" fillId="0" borderId="0" xfId="0" applyNumberFormat="1" applyFont="1" applyAlignment="1">
      <alignment horizontal="center"/>
    </xf>
    <xf numFmtId="49" fontId="4" fillId="0" borderId="0" xfId="340" applyNumberFormat="1"/>
    <xf numFmtId="0" fontId="4" fillId="0" borderId="0" xfId="340" applyAlignment="1">
      <alignment vertical="center"/>
    </xf>
    <xf numFmtId="3" fontId="20" fillId="0" borderId="0" xfId="34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left"/>
    </xf>
    <xf numFmtId="0" fontId="0" fillId="0" borderId="0" xfId="0"/>
    <xf numFmtId="0" fontId="2" fillId="0" borderId="0" xfId="0" applyFont="1"/>
    <xf numFmtId="49" fontId="2" fillId="0" borderId="0" xfId="0" applyNumberFormat="1" applyFont="1"/>
    <xf numFmtId="0" fontId="6" fillId="0" borderId="0" xfId="4" applyFont="1" applyAlignment="1">
      <alignment horizontal="left" vertical="center"/>
    </xf>
    <xf numFmtId="0" fontId="6" fillId="0" borderId="0" xfId="0" applyFont="1" applyAlignment="1">
      <alignment horizontal="left" vertical="center"/>
    </xf>
    <xf numFmtId="3" fontId="6" fillId="0" borderId="0" xfId="4" applyNumberFormat="1" applyFont="1" applyAlignment="1">
      <alignment horizontal="center" vertical="center"/>
    </xf>
    <xf numFmtId="0" fontId="6" fillId="0" borderId="0" xfId="0" applyFont="1"/>
    <xf numFmtId="3" fontId="6" fillId="0" borderId="0" xfId="4" applyNumberFormat="1" applyFont="1" applyAlignment="1">
      <alignment horizontal="left" vertical="center"/>
    </xf>
    <xf numFmtId="0" fontId="7" fillId="0" borderId="0" xfId="340" applyFont="1" applyAlignment="1">
      <alignment horizontal="left" vertical="center"/>
    </xf>
    <xf numFmtId="49" fontId="6" fillId="0" borderId="0" xfId="4" applyNumberFormat="1" applyFont="1" applyAlignment="1">
      <alignment horizontal="left" vertical="center"/>
    </xf>
    <xf numFmtId="3" fontId="6" fillId="0" borderId="0" xfId="4" quotePrefix="1" applyNumberFormat="1" applyFont="1" applyAlignment="1">
      <alignment horizontal="left" vertical="center"/>
    </xf>
    <xf numFmtId="0" fontId="4" fillId="0" borderId="0" xfId="340" applyAlignment="1">
      <alignment horizontal="left" vertical="center"/>
    </xf>
    <xf numFmtId="49" fontId="6" fillId="0" borderId="0" xfId="0" applyNumberFormat="1" applyFont="1"/>
    <xf numFmtId="0" fontId="20" fillId="0" borderId="0" xfId="340" applyFont="1"/>
    <xf numFmtId="3" fontId="2" fillId="0" borderId="0" xfId="0" applyNumberFormat="1" applyFont="1" applyAlignment="1">
      <alignment horizontal="center" vertical="center"/>
    </xf>
    <xf numFmtId="49" fontId="10" fillId="0" borderId="0" xfId="340" applyNumberFormat="1" applyFont="1" applyAlignment="1">
      <alignment horizontal="left" vertical="center"/>
    </xf>
    <xf numFmtId="0" fontId="21" fillId="0" borderId="0" xfId="0" applyFont="1"/>
    <xf numFmtId="3" fontId="2" fillId="0" borderId="0" xfId="1" applyNumberFormat="1" applyFont="1" applyAlignment="1">
      <alignment horizontal="center" vertical="center"/>
    </xf>
    <xf numFmtId="0" fontId="13" fillId="0" borderId="0" xfId="340" applyFont="1"/>
    <xf numFmtId="0" fontId="14" fillId="0" borderId="0" xfId="0" applyFont="1" applyAlignment="1">
      <alignment vertical="center"/>
    </xf>
    <xf numFmtId="0" fontId="13" fillId="0" borderId="0" xfId="340" applyFont="1" applyAlignment="1">
      <alignment vertical="center"/>
    </xf>
    <xf numFmtId="0" fontId="22" fillId="0" borderId="0" xfId="0" applyFont="1"/>
    <xf numFmtId="0" fontId="22" fillId="0" borderId="0" xfId="340" applyFont="1"/>
    <xf numFmtId="1" fontId="2" fillId="0" borderId="0" xfId="0" applyNumberFormat="1" applyFont="1" applyAlignment="1">
      <alignment horizontal="center"/>
    </xf>
    <xf numFmtId="0" fontId="23" fillId="0" borderId="0" xfId="0" applyFont="1"/>
    <xf numFmtId="0" fontId="24" fillId="0" borderId="0" xfId="0" applyFont="1"/>
    <xf numFmtId="49" fontId="24" fillId="0" borderId="0" xfId="0" applyNumberFormat="1" applyFont="1" applyAlignment="1">
      <alignment vertical="center"/>
    </xf>
    <xf numFmtId="0" fontId="19" fillId="0" borderId="0" xfId="0" applyFont="1" applyAlignment="1">
      <alignment vertical="center"/>
    </xf>
    <xf numFmtId="0" fontId="25" fillId="0" borderId="0" xfId="0" applyFont="1"/>
    <xf numFmtId="0" fontId="10" fillId="0" borderId="0" xfId="340" applyFont="1" applyAlignment="1">
      <alignment vertical="center"/>
    </xf>
    <xf numFmtId="3" fontId="4" fillId="0" borderId="0" xfId="340" applyNumberFormat="1" applyAlignment="1">
      <alignment horizontal="center" vertical="center"/>
    </xf>
    <xf numFmtId="49" fontId="2" fillId="0" borderId="0" xfId="0" applyNumberFormat="1" applyFont="1" applyAlignment="1">
      <alignment horizontal="left"/>
    </xf>
    <xf numFmtId="49" fontId="2" fillId="0" borderId="0" xfId="0" applyNumberFormat="1" applyFont="1" applyAlignment="1">
      <alignment horizontal="center"/>
    </xf>
    <xf numFmtId="49" fontId="10" fillId="0" borderId="0" xfId="340" applyNumberFormat="1" applyFont="1" applyAlignment="1">
      <alignment vertical="center"/>
    </xf>
    <xf numFmtId="49" fontId="10" fillId="0" borderId="0" xfId="340" applyNumberFormat="1" applyFont="1"/>
    <xf numFmtId="49" fontId="22" fillId="0" borderId="0" xfId="340" applyNumberFormat="1" applyFont="1"/>
    <xf numFmtId="49" fontId="22" fillId="0" borderId="0" xfId="340" applyNumberFormat="1" applyFont="1" applyAlignment="1">
      <alignment horizontal="left" vertical="center"/>
    </xf>
    <xf numFmtId="49" fontId="2" fillId="0" borderId="0" xfId="0" applyNumberFormat="1" applyFont="1" applyAlignment="1">
      <alignment vertical="center"/>
    </xf>
    <xf numFmtId="49" fontId="2" fillId="0" borderId="0" xfId="4" quotePrefix="1" applyNumberFormat="1" applyFont="1" applyAlignment="1">
      <alignment horizontal="left" vertical="center"/>
    </xf>
    <xf numFmtId="0" fontId="6" fillId="0" borderId="0" xfId="4" applyFont="1" applyAlignment="1">
      <alignment horizontal="left" vertical="center" wrapText="1"/>
    </xf>
    <xf numFmtId="1" fontId="2" fillId="0" borderId="0" xfId="4" applyNumberFormat="1" applyFont="1" applyAlignment="1">
      <alignment horizontal="center" vertical="center"/>
    </xf>
    <xf numFmtId="0" fontId="27" fillId="0" borderId="0" xfId="0" applyFont="1"/>
    <xf numFmtId="49" fontId="20" fillId="0" borderId="0" xfId="340" applyNumberFormat="1" applyFont="1"/>
    <xf numFmtId="49" fontId="20" fillId="0" borderId="0" xfId="340" applyNumberFormat="1" applyFont="1" applyAlignment="1">
      <alignment horizontal="right" vertical="center"/>
    </xf>
    <xf numFmtId="49" fontId="20" fillId="0" borderId="0" xfId="340" applyNumberFormat="1" applyFont="1" applyAlignment="1">
      <alignment horizontal="left" vertical="center"/>
    </xf>
    <xf numFmtId="0" fontId="10" fillId="0" borderId="0" xfId="340" applyFont="1"/>
    <xf numFmtId="0" fontId="2" fillId="0" borderId="0" xfId="0" applyFont="1" applyAlignment="1">
      <alignment horizontal="center" wrapText="1"/>
    </xf>
    <xf numFmtId="0" fontId="10" fillId="0" borderId="0" xfId="340" applyFont="1"/>
    <xf numFmtId="0" fontId="4" fillId="0" borderId="0" xfId="340"/>
    <xf numFmtId="9" fontId="6" fillId="0" borderId="0" xfId="0" applyNumberFormat="1" applyFont="1" applyAlignment="1">
      <alignment horizontal="left" vertical="center"/>
    </xf>
    <xf numFmtId="49" fontId="29" fillId="0" borderId="0" xfId="0" applyNumberFormat="1" applyFont="1"/>
    <xf numFmtId="0" fontId="4" fillId="0" borderId="0" xfId="340"/>
    <xf numFmtId="49" fontId="28" fillId="0" borderId="0" xfId="340" applyNumberFormat="1" applyFont="1"/>
    <xf numFmtId="2" fontId="2" fillId="0" borderId="0" xfId="4" applyNumberFormat="1" applyFont="1" applyAlignment="1">
      <alignment horizontal="center" vertical="center"/>
    </xf>
  </cellXfs>
  <cellStyles count="341">
    <cellStyle name="Hyperlink" xfId="340" xr:uid="{00000000-0005-0000-0000-000000000000}"/>
    <cellStyle name="Milliers 10" xfId="148" xr:uid="{00000000-0005-0000-0000-000003000000}"/>
    <cellStyle name="Milliers 11" xfId="196" xr:uid="{00000000-0005-0000-0000-000004000000}"/>
    <cellStyle name="Milliers 12" xfId="1" xr:uid="{00000000-0005-0000-0000-000031000000}"/>
    <cellStyle name="Milliers 2" xfId="5" xr:uid="{00000000-0005-0000-0000-000005000000}"/>
    <cellStyle name="Milliers 2 10" xfId="197" xr:uid="{00000000-0005-0000-0000-000006000000}"/>
    <cellStyle name="Milliers 2 2" xfId="7" xr:uid="{00000000-0005-0000-0000-000007000000}"/>
    <cellStyle name="Milliers 2 2 2" xfId="11" xr:uid="{00000000-0005-0000-0000-000008000000}"/>
    <cellStyle name="Milliers 2 2 2 2" xfId="23" xr:uid="{00000000-0005-0000-0000-000009000000}"/>
    <cellStyle name="Milliers 2 2 2 2 2" xfId="47" xr:uid="{00000000-0005-0000-0000-00000A000000}"/>
    <cellStyle name="Milliers 2 2 2 2 2 2" xfId="95" xr:uid="{00000000-0005-0000-0000-00000B000000}"/>
    <cellStyle name="Milliers 2 2 2 2 2 2 2" xfId="287" xr:uid="{00000000-0005-0000-0000-00000C000000}"/>
    <cellStyle name="Milliers 2 2 2 2 2 3" xfId="143" xr:uid="{00000000-0005-0000-0000-00000D000000}"/>
    <cellStyle name="Milliers 2 2 2 2 2 3 2" xfId="335" xr:uid="{00000000-0005-0000-0000-00000E000000}"/>
    <cellStyle name="Milliers 2 2 2 2 2 4" xfId="191" xr:uid="{00000000-0005-0000-0000-00000F000000}"/>
    <cellStyle name="Milliers 2 2 2 2 2 5" xfId="239" xr:uid="{00000000-0005-0000-0000-000010000000}"/>
    <cellStyle name="Milliers 2 2 2 2 3" xfId="71" xr:uid="{00000000-0005-0000-0000-000011000000}"/>
    <cellStyle name="Milliers 2 2 2 2 3 2" xfId="263" xr:uid="{00000000-0005-0000-0000-000012000000}"/>
    <cellStyle name="Milliers 2 2 2 2 4" xfId="119" xr:uid="{00000000-0005-0000-0000-000013000000}"/>
    <cellStyle name="Milliers 2 2 2 2 4 2" xfId="311" xr:uid="{00000000-0005-0000-0000-000014000000}"/>
    <cellStyle name="Milliers 2 2 2 2 5" xfId="167" xr:uid="{00000000-0005-0000-0000-000015000000}"/>
    <cellStyle name="Milliers 2 2 2 2 6" xfId="215" xr:uid="{00000000-0005-0000-0000-000016000000}"/>
    <cellStyle name="Milliers 2 2 2 3" xfId="35" xr:uid="{00000000-0005-0000-0000-000017000000}"/>
    <cellStyle name="Milliers 2 2 2 3 2" xfId="83" xr:uid="{00000000-0005-0000-0000-000018000000}"/>
    <cellStyle name="Milliers 2 2 2 3 2 2" xfId="275" xr:uid="{00000000-0005-0000-0000-000019000000}"/>
    <cellStyle name="Milliers 2 2 2 3 3" xfId="131" xr:uid="{00000000-0005-0000-0000-00001A000000}"/>
    <cellStyle name="Milliers 2 2 2 3 3 2" xfId="323" xr:uid="{00000000-0005-0000-0000-00001B000000}"/>
    <cellStyle name="Milliers 2 2 2 3 4" xfId="179" xr:uid="{00000000-0005-0000-0000-00001C000000}"/>
    <cellStyle name="Milliers 2 2 2 3 5" xfId="227" xr:uid="{00000000-0005-0000-0000-00001D000000}"/>
    <cellStyle name="Milliers 2 2 2 4" xfId="59" xr:uid="{00000000-0005-0000-0000-00001E000000}"/>
    <cellStyle name="Milliers 2 2 2 4 2" xfId="251" xr:uid="{00000000-0005-0000-0000-00001F000000}"/>
    <cellStyle name="Milliers 2 2 2 5" xfId="107" xr:uid="{00000000-0005-0000-0000-000020000000}"/>
    <cellStyle name="Milliers 2 2 2 5 2" xfId="299" xr:uid="{00000000-0005-0000-0000-000021000000}"/>
    <cellStyle name="Milliers 2 2 2 6" xfId="155" xr:uid="{00000000-0005-0000-0000-000022000000}"/>
    <cellStyle name="Milliers 2 2 2 7" xfId="203" xr:uid="{00000000-0005-0000-0000-000023000000}"/>
    <cellStyle name="Milliers 2 2 3" xfId="15" xr:uid="{00000000-0005-0000-0000-000024000000}"/>
    <cellStyle name="Milliers 2 2 3 2" xfId="27" xr:uid="{00000000-0005-0000-0000-000025000000}"/>
    <cellStyle name="Milliers 2 2 3 2 2" xfId="51" xr:uid="{00000000-0005-0000-0000-000026000000}"/>
    <cellStyle name="Milliers 2 2 3 2 2 2" xfId="99" xr:uid="{00000000-0005-0000-0000-000027000000}"/>
    <cellStyle name="Milliers 2 2 3 2 2 2 2" xfId="291" xr:uid="{00000000-0005-0000-0000-000028000000}"/>
    <cellStyle name="Milliers 2 2 3 2 2 3" xfId="147" xr:uid="{00000000-0005-0000-0000-000029000000}"/>
    <cellStyle name="Milliers 2 2 3 2 2 3 2" xfId="339" xr:uid="{00000000-0005-0000-0000-00002A000000}"/>
    <cellStyle name="Milliers 2 2 3 2 2 4" xfId="195" xr:uid="{00000000-0005-0000-0000-00002B000000}"/>
    <cellStyle name="Milliers 2 2 3 2 2 5" xfId="243" xr:uid="{00000000-0005-0000-0000-00002C000000}"/>
    <cellStyle name="Milliers 2 2 3 2 3" xfId="75" xr:uid="{00000000-0005-0000-0000-00002D000000}"/>
    <cellStyle name="Milliers 2 2 3 2 3 2" xfId="267" xr:uid="{00000000-0005-0000-0000-00002E000000}"/>
    <cellStyle name="Milliers 2 2 3 2 4" xfId="123" xr:uid="{00000000-0005-0000-0000-00002F000000}"/>
    <cellStyle name="Milliers 2 2 3 2 4 2" xfId="315" xr:uid="{00000000-0005-0000-0000-000030000000}"/>
    <cellStyle name="Milliers 2 2 3 2 5" xfId="171" xr:uid="{00000000-0005-0000-0000-000031000000}"/>
    <cellStyle name="Milliers 2 2 3 2 6" xfId="219" xr:uid="{00000000-0005-0000-0000-000032000000}"/>
    <cellStyle name="Milliers 2 2 3 3" xfId="39" xr:uid="{00000000-0005-0000-0000-000033000000}"/>
    <cellStyle name="Milliers 2 2 3 3 2" xfId="87" xr:uid="{00000000-0005-0000-0000-000034000000}"/>
    <cellStyle name="Milliers 2 2 3 3 2 2" xfId="279" xr:uid="{00000000-0005-0000-0000-000035000000}"/>
    <cellStyle name="Milliers 2 2 3 3 3" xfId="135" xr:uid="{00000000-0005-0000-0000-000036000000}"/>
    <cellStyle name="Milliers 2 2 3 3 3 2" xfId="327" xr:uid="{00000000-0005-0000-0000-000037000000}"/>
    <cellStyle name="Milliers 2 2 3 3 4" xfId="183" xr:uid="{00000000-0005-0000-0000-000038000000}"/>
    <cellStyle name="Milliers 2 2 3 3 5" xfId="231" xr:uid="{00000000-0005-0000-0000-000039000000}"/>
    <cellStyle name="Milliers 2 2 3 4" xfId="63" xr:uid="{00000000-0005-0000-0000-00003A000000}"/>
    <cellStyle name="Milliers 2 2 3 4 2" xfId="255" xr:uid="{00000000-0005-0000-0000-00003B000000}"/>
    <cellStyle name="Milliers 2 2 3 5" xfId="111" xr:uid="{00000000-0005-0000-0000-00003C000000}"/>
    <cellStyle name="Milliers 2 2 3 5 2" xfId="303" xr:uid="{00000000-0005-0000-0000-00003D000000}"/>
    <cellStyle name="Milliers 2 2 3 6" xfId="159" xr:uid="{00000000-0005-0000-0000-00003E000000}"/>
    <cellStyle name="Milliers 2 2 3 7" xfId="207" xr:uid="{00000000-0005-0000-0000-00003F000000}"/>
    <cellStyle name="Milliers 2 2 4" xfId="19" xr:uid="{00000000-0005-0000-0000-000040000000}"/>
    <cellStyle name="Milliers 2 2 4 2" xfId="43" xr:uid="{00000000-0005-0000-0000-000041000000}"/>
    <cellStyle name="Milliers 2 2 4 2 2" xfId="91" xr:uid="{00000000-0005-0000-0000-000042000000}"/>
    <cellStyle name="Milliers 2 2 4 2 2 2" xfId="283" xr:uid="{00000000-0005-0000-0000-000043000000}"/>
    <cellStyle name="Milliers 2 2 4 2 3" xfId="139" xr:uid="{00000000-0005-0000-0000-000044000000}"/>
    <cellStyle name="Milliers 2 2 4 2 3 2" xfId="331" xr:uid="{00000000-0005-0000-0000-000045000000}"/>
    <cellStyle name="Milliers 2 2 4 2 4" xfId="187" xr:uid="{00000000-0005-0000-0000-000046000000}"/>
    <cellStyle name="Milliers 2 2 4 2 5" xfId="235" xr:uid="{00000000-0005-0000-0000-000047000000}"/>
    <cellStyle name="Milliers 2 2 4 3" xfId="67" xr:uid="{00000000-0005-0000-0000-000048000000}"/>
    <cellStyle name="Milliers 2 2 4 3 2" xfId="259" xr:uid="{00000000-0005-0000-0000-000049000000}"/>
    <cellStyle name="Milliers 2 2 4 4" xfId="115" xr:uid="{00000000-0005-0000-0000-00004A000000}"/>
    <cellStyle name="Milliers 2 2 4 4 2" xfId="307" xr:uid="{00000000-0005-0000-0000-00004B000000}"/>
    <cellStyle name="Milliers 2 2 4 5" xfId="163" xr:uid="{00000000-0005-0000-0000-00004C000000}"/>
    <cellStyle name="Milliers 2 2 4 6" xfId="211" xr:uid="{00000000-0005-0000-0000-00004D000000}"/>
    <cellStyle name="Milliers 2 2 5" xfId="31" xr:uid="{00000000-0005-0000-0000-00004E000000}"/>
    <cellStyle name="Milliers 2 2 5 2" xfId="79" xr:uid="{00000000-0005-0000-0000-00004F000000}"/>
    <cellStyle name="Milliers 2 2 5 2 2" xfId="271" xr:uid="{00000000-0005-0000-0000-000050000000}"/>
    <cellStyle name="Milliers 2 2 5 3" xfId="127" xr:uid="{00000000-0005-0000-0000-000051000000}"/>
    <cellStyle name="Milliers 2 2 5 3 2" xfId="319" xr:uid="{00000000-0005-0000-0000-000052000000}"/>
    <cellStyle name="Milliers 2 2 5 4" xfId="175" xr:uid="{00000000-0005-0000-0000-000053000000}"/>
    <cellStyle name="Milliers 2 2 5 5" xfId="223" xr:uid="{00000000-0005-0000-0000-000054000000}"/>
    <cellStyle name="Milliers 2 2 6" xfId="55" xr:uid="{00000000-0005-0000-0000-000055000000}"/>
    <cellStyle name="Milliers 2 2 6 2" xfId="247" xr:uid="{00000000-0005-0000-0000-000056000000}"/>
    <cellStyle name="Milliers 2 2 7" xfId="103" xr:uid="{00000000-0005-0000-0000-000057000000}"/>
    <cellStyle name="Milliers 2 2 7 2" xfId="295" xr:uid="{00000000-0005-0000-0000-000058000000}"/>
    <cellStyle name="Milliers 2 2 8" xfId="151" xr:uid="{00000000-0005-0000-0000-000059000000}"/>
    <cellStyle name="Milliers 2 2 9" xfId="199" xr:uid="{00000000-0005-0000-0000-00005A000000}"/>
    <cellStyle name="Milliers 2 3" xfId="9" xr:uid="{00000000-0005-0000-0000-00005B000000}"/>
    <cellStyle name="Milliers 2 3 2" xfId="21" xr:uid="{00000000-0005-0000-0000-00005C000000}"/>
    <cellStyle name="Milliers 2 3 2 2" xfId="45" xr:uid="{00000000-0005-0000-0000-00005D000000}"/>
    <cellStyle name="Milliers 2 3 2 2 2" xfId="93" xr:uid="{00000000-0005-0000-0000-00005E000000}"/>
    <cellStyle name="Milliers 2 3 2 2 2 2" xfId="285" xr:uid="{00000000-0005-0000-0000-00005F000000}"/>
    <cellStyle name="Milliers 2 3 2 2 3" xfId="141" xr:uid="{00000000-0005-0000-0000-000060000000}"/>
    <cellStyle name="Milliers 2 3 2 2 3 2" xfId="333" xr:uid="{00000000-0005-0000-0000-000061000000}"/>
    <cellStyle name="Milliers 2 3 2 2 4" xfId="189" xr:uid="{00000000-0005-0000-0000-000062000000}"/>
    <cellStyle name="Milliers 2 3 2 2 5" xfId="237" xr:uid="{00000000-0005-0000-0000-000063000000}"/>
    <cellStyle name="Milliers 2 3 2 3" xfId="69" xr:uid="{00000000-0005-0000-0000-000064000000}"/>
    <cellStyle name="Milliers 2 3 2 3 2" xfId="261" xr:uid="{00000000-0005-0000-0000-000065000000}"/>
    <cellStyle name="Milliers 2 3 2 4" xfId="117" xr:uid="{00000000-0005-0000-0000-000066000000}"/>
    <cellStyle name="Milliers 2 3 2 4 2" xfId="309" xr:uid="{00000000-0005-0000-0000-000067000000}"/>
    <cellStyle name="Milliers 2 3 2 5" xfId="165" xr:uid="{00000000-0005-0000-0000-000068000000}"/>
    <cellStyle name="Milliers 2 3 2 6" xfId="213" xr:uid="{00000000-0005-0000-0000-000069000000}"/>
    <cellStyle name="Milliers 2 3 3" xfId="33" xr:uid="{00000000-0005-0000-0000-00006A000000}"/>
    <cellStyle name="Milliers 2 3 3 2" xfId="81" xr:uid="{00000000-0005-0000-0000-00006B000000}"/>
    <cellStyle name="Milliers 2 3 3 2 2" xfId="273" xr:uid="{00000000-0005-0000-0000-00006C000000}"/>
    <cellStyle name="Milliers 2 3 3 3" xfId="129" xr:uid="{00000000-0005-0000-0000-00006D000000}"/>
    <cellStyle name="Milliers 2 3 3 3 2" xfId="321" xr:uid="{00000000-0005-0000-0000-00006E000000}"/>
    <cellStyle name="Milliers 2 3 3 4" xfId="177" xr:uid="{00000000-0005-0000-0000-00006F000000}"/>
    <cellStyle name="Milliers 2 3 3 5" xfId="225" xr:uid="{00000000-0005-0000-0000-000070000000}"/>
    <cellStyle name="Milliers 2 3 4" xfId="57" xr:uid="{00000000-0005-0000-0000-000071000000}"/>
    <cellStyle name="Milliers 2 3 4 2" xfId="249" xr:uid="{00000000-0005-0000-0000-000072000000}"/>
    <cellStyle name="Milliers 2 3 5" xfId="105" xr:uid="{00000000-0005-0000-0000-000073000000}"/>
    <cellStyle name="Milliers 2 3 5 2" xfId="297" xr:uid="{00000000-0005-0000-0000-000074000000}"/>
    <cellStyle name="Milliers 2 3 6" xfId="153" xr:uid="{00000000-0005-0000-0000-000075000000}"/>
    <cellStyle name="Milliers 2 3 7" xfId="201" xr:uid="{00000000-0005-0000-0000-000076000000}"/>
    <cellStyle name="Milliers 2 4" xfId="13" xr:uid="{00000000-0005-0000-0000-000077000000}"/>
    <cellStyle name="Milliers 2 4 2" xfId="25" xr:uid="{00000000-0005-0000-0000-000078000000}"/>
    <cellStyle name="Milliers 2 4 2 2" xfId="49" xr:uid="{00000000-0005-0000-0000-000079000000}"/>
    <cellStyle name="Milliers 2 4 2 2 2" xfId="97" xr:uid="{00000000-0005-0000-0000-00007A000000}"/>
    <cellStyle name="Milliers 2 4 2 2 2 2" xfId="289" xr:uid="{00000000-0005-0000-0000-00007B000000}"/>
    <cellStyle name="Milliers 2 4 2 2 3" xfId="145" xr:uid="{00000000-0005-0000-0000-00007C000000}"/>
    <cellStyle name="Milliers 2 4 2 2 3 2" xfId="337" xr:uid="{00000000-0005-0000-0000-00007D000000}"/>
    <cellStyle name="Milliers 2 4 2 2 4" xfId="193" xr:uid="{00000000-0005-0000-0000-00007E000000}"/>
    <cellStyle name="Milliers 2 4 2 2 5" xfId="241" xr:uid="{00000000-0005-0000-0000-00007F000000}"/>
    <cellStyle name="Milliers 2 4 2 3" xfId="73" xr:uid="{00000000-0005-0000-0000-000080000000}"/>
    <cellStyle name="Milliers 2 4 2 3 2" xfId="265" xr:uid="{00000000-0005-0000-0000-000081000000}"/>
    <cellStyle name="Milliers 2 4 2 4" xfId="121" xr:uid="{00000000-0005-0000-0000-000082000000}"/>
    <cellStyle name="Milliers 2 4 2 4 2" xfId="313" xr:uid="{00000000-0005-0000-0000-000083000000}"/>
    <cellStyle name="Milliers 2 4 2 5" xfId="169" xr:uid="{00000000-0005-0000-0000-000084000000}"/>
    <cellStyle name="Milliers 2 4 2 6" xfId="217" xr:uid="{00000000-0005-0000-0000-000085000000}"/>
    <cellStyle name="Milliers 2 4 3" xfId="37" xr:uid="{00000000-0005-0000-0000-000086000000}"/>
    <cellStyle name="Milliers 2 4 3 2" xfId="85" xr:uid="{00000000-0005-0000-0000-000087000000}"/>
    <cellStyle name="Milliers 2 4 3 2 2" xfId="277" xr:uid="{00000000-0005-0000-0000-000088000000}"/>
    <cellStyle name="Milliers 2 4 3 3" xfId="133" xr:uid="{00000000-0005-0000-0000-000089000000}"/>
    <cellStyle name="Milliers 2 4 3 3 2" xfId="325" xr:uid="{00000000-0005-0000-0000-00008A000000}"/>
    <cellStyle name="Milliers 2 4 3 4" xfId="181" xr:uid="{00000000-0005-0000-0000-00008B000000}"/>
    <cellStyle name="Milliers 2 4 3 5" xfId="229" xr:uid="{00000000-0005-0000-0000-00008C000000}"/>
    <cellStyle name="Milliers 2 4 4" xfId="61" xr:uid="{00000000-0005-0000-0000-00008D000000}"/>
    <cellStyle name="Milliers 2 4 4 2" xfId="253" xr:uid="{00000000-0005-0000-0000-00008E000000}"/>
    <cellStyle name="Milliers 2 4 5" xfId="109" xr:uid="{00000000-0005-0000-0000-00008F000000}"/>
    <cellStyle name="Milliers 2 4 5 2" xfId="301" xr:uid="{00000000-0005-0000-0000-000090000000}"/>
    <cellStyle name="Milliers 2 4 6" xfId="157" xr:uid="{00000000-0005-0000-0000-000091000000}"/>
    <cellStyle name="Milliers 2 4 7" xfId="205" xr:uid="{00000000-0005-0000-0000-000092000000}"/>
    <cellStyle name="Milliers 2 5" xfId="17" xr:uid="{00000000-0005-0000-0000-000093000000}"/>
    <cellStyle name="Milliers 2 5 2" xfId="41" xr:uid="{00000000-0005-0000-0000-000094000000}"/>
    <cellStyle name="Milliers 2 5 2 2" xfId="89" xr:uid="{00000000-0005-0000-0000-000095000000}"/>
    <cellStyle name="Milliers 2 5 2 2 2" xfId="281" xr:uid="{00000000-0005-0000-0000-000096000000}"/>
    <cellStyle name="Milliers 2 5 2 3" xfId="137" xr:uid="{00000000-0005-0000-0000-000097000000}"/>
    <cellStyle name="Milliers 2 5 2 3 2" xfId="329" xr:uid="{00000000-0005-0000-0000-000098000000}"/>
    <cellStyle name="Milliers 2 5 2 4" xfId="185" xr:uid="{00000000-0005-0000-0000-000099000000}"/>
    <cellStyle name="Milliers 2 5 2 5" xfId="233" xr:uid="{00000000-0005-0000-0000-00009A000000}"/>
    <cellStyle name="Milliers 2 5 3" xfId="65" xr:uid="{00000000-0005-0000-0000-00009B000000}"/>
    <cellStyle name="Milliers 2 5 3 2" xfId="257" xr:uid="{00000000-0005-0000-0000-00009C000000}"/>
    <cellStyle name="Milliers 2 5 4" xfId="113" xr:uid="{00000000-0005-0000-0000-00009D000000}"/>
    <cellStyle name="Milliers 2 5 4 2" xfId="305" xr:uid="{00000000-0005-0000-0000-00009E000000}"/>
    <cellStyle name="Milliers 2 5 5" xfId="161" xr:uid="{00000000-0005-0000-0000-00009F000000}"/>
    <cellStyle name="Milliers 2 5 6" xfId="209" xr:uid="{00000000-0005-0000-0000-0000A0000000}"/>
    <cellStyle name="Milliers 2 6" xfId="29" xr:uid="{00000000-0005-0000-0000-0000A1000000}"/>
    <cellStyle name="Milliers 2 6 2" xfId="77" xr:uid="{00000000-0005-0000-0000-0000A2000000}"/>
    <cellStyle name="Milliers 2 6 2 2" xfId="269" xr:uid="{00000000-0005-0000-0000-0000A3000000}"/>
    <cellStyle name="Milliers 2 6 3" xfId="125" xr:uid="{00000000-0005-0000-0000-0000A4000000}"/>
    <cellStyle name="Milliers 2 6 3 2" xfId="317" xr:uid="{00000000-0005-0000-0000-0000A5000000}"/>
    <cellStyle name="Milliers 2 6 4" xfId="173" xr:uid="{00000000-0005-0000-0000-0000A6000000}"/>
    <cellStyle name="Milliers 2 6 5" xfId="221" xr:uid="{00000000-0005-0000-0000-0000A7000000}"/>
    <cellStyle name="Milliers 2 7" xfId="53" xr:uid="{00000000-0005-0000-0000-0000A8000000}"/>
    <cellStyle name="Milliers 2 7 2" xfId="245" xr:uid="{00000000-0005-0000-0000-0000A9000000}"/>
    <cellStyle name="Milliers 2 8" xfId="101" xr:uid="{00000000-0005-0000-0000-0000AA000000}"/>
    <cellStyle name="Milliers 2 8 2" xfId="293" xr:uid="{00000000-0005-0000-0000-0000AB000000}"/>
    <cellStyle name="Milliers 2 9" xfId="149" xr:uid="{00000000-0005-0000-0000-0000AC000000}"/>
    <cellStyle name="Milliers 3" xfId="6" xr:uid="{00000000-0005-0000-0000-0000AD000000}"/>
    <cellStyle name="Milliers 3 2" xfId="10" xr:uid="{00000000-0005-0000-0000-0000AE000000}"/>
    <cellStyle name="Milliers 3 2 2" xfId="22" xr:uid="{00000000-0005-0000-0000-0000AF000000}"/>
    <cellStyle name="Milliers 3 2 2 2" xfId="46" xr:uid="{00000000-0005-0000-0000-0000B0000000}"/>
    <cellStyle name="Milliers 3 2 2 2 2" xfId="94" xr:uid="{00000000-0005-0000-0000-0000B1000000}"/>
    <cellStyle name="Milliers 3 2 2 2 2 2" xfId="286" xr:uid="{00000000-0005-0000-0000-0000B2000000}"/>
    <cellStyle name="Milliers 3 2 2 2 3" xfId="142" xr:uid="{00000000-0005-0000-0000-0000B3000000}"/>
    <cellStyle name="Milliers 3 2 2 2 3 2" xfId="334" xr:uid="{00000000-0005-0000-0000-0000B4000000}"/>
    <cellStyle name="Milliers 3 2 2 2 4" xfId="190" xr:uid="{00000000-0005-0000-0000-0000B5000000}"/>
    <cellStyle name="Milliers 3 2 2 2 5" xfId="238" xr:uid="{00000000-0005-0000-0000-0000B6000000}"/>
    <cellStyle name="Milliers 3 2 2 3" xfId="70" xr:uid="{00000000-0005-0000-0000-0000B7000000}"/>
    <cellStyle name="Milliers 3 2 2 3 2" xfId="262" xr:uid="{00000000-0005-0000-0000-0000B8000000}"/>
    <cellStyle name="Milliers 3 2 2 4" xfId="118" xr:uid="{00000000-0005-0000-0000-0000B9000000}"/>
    <cellStyle name="Milliers 3 2 2 4 2" xfId="310" xr:uid="{00000000-0005-0000-0000-0000BA000000}"/>
    <cellStyle name="Milliers 3 2 2 5" xfId="166" xr:uid="{00000000-0005-0000-0000-0000BB000000}"/>
    <cellStyle name="Milliers 3 2 2 6" xfId="214" xr:uid="{00000000-0005-0000-0000-0000BC000000}"/>
    <cellStyle name="Milliers 3 2 3" xfId="34" xr:uid="{00000000-0005-0000-0000-0000BD000000}"/>
    <cellStyle name="Milliers 3 2 3 2" xfId="82" xr:uid="{00000000-0005-0000-0000-0000BE000000}"/>
    <cellStyle name="Milliers 3 2 3 2 2" xfId="274" xr:uid="{00000000-0005-0000-0000-0000BF000000}"/>
    <cellStyle name="Milliers 3 2 3 3" xfId="130" xr:uid="{00000000-0005-0000-0000-0000C0000000}"/>
    <cellStyle name="Milliers 3 2 3 3 2" xfId="322" xr:uid="{00000000-0005-0000-0000-0000C1000000}"/>
    <cellStyle name="Milliers 3 2 3 4" xfId="178" xr:uid="{00000000-0005-0000-0000-0000C2000000}"/>
    <cellStyle name="Milliers 3 2 3 5" xfId="226" xr:uid="{00000000-0005-0000-0000-0000C3000000}"/>
    <cellStyle name="Milliers 3 2 4" xfId="58" xr:uid="{00000000-0005-0000-0000-0000C4000000}"/>
    <cellStyle name="Milliers 3 2 4 2" xfId="250" xr:uid="{00000000-0005-0000-0000-0000C5000000}"/>
    <cellStyle name="Milliers 3 2 5" xfId="106" xr:uid="{00000000-0005-0000-0000-0000C6000000}"/>
    <cellStyle name="Milliers 3 2 5 2" xfId="298" xr:uid="{00000000-0005-0000-0000-0000C7000000}"/>
    <cellStyle name="Milliers 3 2 6" xfId="154" xr:uid="{00000000-0005-0000-0000-0000C8000000}"/>
    <cellStyle name="Milliers 3 2 7" xfId="202" xr:uid="{00000000-0005-0000-0000-0000C9000000}"/>
    <cellStyle name="Milliers 3 3" xfId="14" xr:uid="{00000000-0005-0000-0000-0000CA000000}"/>
    <cellStyle name="Milliers 3 3 2" xfId="26" xr:uid="{00000000-0005-0000-0000-0000CB000000}"/>
    <cellStyle name="Milliers 3 3 2 2" xfId="50" xr:uid="{00000000-0005-0000-0000-0000CC000000}"/>
    <cellStyle name="Milliers 3 3 2 2 2" xfId="98" xr:uid="{00000000-0005-0000-0000-0000CD000000}"/>
    <cellStyle name="Milliers 3 3 2 2 2 2" xfId="290" xr:uid="{00000000-0005-0000-0000-0000CE000000}"/>
    <cellStyle name="Milliers 3 3 2 2 3" xfId="146" xr:uid="{00000000-0005-0000-0000-0000CF000000}"/>
    <cellStyle name="Milliers 3 3 2 2 3 2" xfId="338" xr:uid="{00000000-0005-0000-0000-0000D0000000}"/>
    <cellStyle name="Milliers 3 3 2 2 4" xfId="194" xr:uid="{00000000-0005-0000-0000-0000D1000000}"/>
    <cellStyle name="Milliers 3 3 2 2 5" xfId="242" xr:uid="{00000000-0005-0000-0000-0000D2000000}"/>
    <cellStyle name="Milliers 3 3 2 3" xfId="74" xr:uid="{00000000-0005-0000-0000-0000D3000000}"/>
    <cellStyle name="Milliers 3 3 2 3 2" xfId="266" xr:uid="{00000000-0005-0000-0000-0000D4000000}"/>
    <cellStyle name="Milliers 3 3 2 4" xfId="122" xr:uid="{00000000-0005-0000-0000-0000D5000000}"/>
    <cellStyle name="Milliers 3 3 2 4 2" xfId="314" xr:uid="{00000000-0005-0000-0000-0000D6000000}"/>
    <cellStyle name="Milliers 3 3 2 5" xfId="170" xr:uid="{00000000-0005-0000-0000-0000D7000000}"/>
    <cellStyle name="Milliers 3 3 2 6" xfId="218" xr:uid="{00000000-0005-0000-0000-0000D8000000}"/>
    <cellStyle name="Milliers 3 3 3" xfId="38" xr:uid="{00000000-0005-0000-0000-0000D9000000}"/>
    <cellStyle name="Milliers 3 3 3 2" xfId="86" xr:uid="{00000000-0005-0000-0000-0000DA000000}"/>
    <cellStyle name="Milliers 3 3 3 2 2" xfId="278" xr:uid="{00000000-0005-0000-0000-0000DB000000}"/>
    <cellStyle name="Milliers 3 3 3 3" xfId="134" xr:uid="{00000000-0005-0000-0000-0000DC000000}"/>
    <cellStyle name="Milliers 3 3 3 3 2" xfId="326" xr:uid="{00000000-0005-0000-0000-0000DD000000}"/>
    <cellStyle name="Milliers 3 3 3 4" xfId="182" xr:uid="{00000000-0005-0000-0000-0000DE000000}"/>
    <cellStyle name="Milliers 3 3 3 5" xfId="230" xr:uid="{00000000-0005-0000-0000-0000DF000000}"/>
    <cellStyle name="Milliers 3 3 4" xfId="62" xr:uid="{00000000-0005-0000-0000-0000E0000000}"/>
    <cellStyle name="Milliers 3 3 4 2" xfId="254" xr:uid="{00000000-0005-0000-0000-0000E1000000}"/>
    <cellStyle name="Milliers 3 3 5" xfId="110" xr:uid="{00000000-0005-0000-0000-0000E2000000}"/>
    <cellStyle name="Milliers 3 3 5 2" xfId="302" xr:uid="{00000000-0005-0000-0000-0000E3000000}"/>
    <cellStyle name="Milliers 3 3 6" xfId="158" xr:uid="{00000000-0005-0000-0000-0000E4000000}"/>
    <cellStyle name="Milliers 3 3 7" xfId="206" xr:uid="{00000000-0005-0000-0000-0000E5000000}"/>
    <cellStyle name="Milliers 3 4" xfId="18" xr:uid="{00000000-0005-0000-0000-0000E6000000}"/>
    <cellStyle name="Milliers 3 4 2" xfId="42" xr:uid="{00000000-0005-0000-0000-0000E7000000}"/>
    <cellStyle name="Milliers 3 4 2 2" xfId="90" xr:uid="{00000000-0005-0000-0000-0000E8000000}"/>
    <cellStyle name="Milliers 3 4 2 2 2" xfId="282" xr:uid="{00000000-0005-0000-0000-0000E9000000}"/>
    <cellStyle name="Milliers 3 4 2 3" xfId="138" xr:uid="{00000000-0005-0000-0000-0000EA000000}"/>
    <cellStyle name="Milliers 3 4 2 3 2" xfId="330" xr:uid="{00000000-0005-0000-0000-0000EB000000}"/>
    <cellStyle name="Milliers 3 4 2 4" xfId="186" xr:uid="{00000000-0005-0000-0000-0000EC000000}"/>
    <cellStyle name="Milliers 3 4 2 5" xfId="234" xr:uid="{00000000-0005-0000-0000-0000ED000000}"/>
    <cellStyle name="Milliers 3 4 3" xfId="66" xr:uid="{00000000-0005-0000-0000-0000EE000000}"/>
    <cellStyle name="Milliers 3 4 3 2" xfId="258" xr:uid="{00000000-0005-0000-0000-0000EF000000}"/>
    <cellStyle name="Milliers 3 4 4" xfId="114" xr:uid="{00000000-0005-0000-0000-0000F0000000}"/>
    <cellStyle name="Milliers 3 4 4 2" xfId="306" xr:uid="{00000000-0005-0000-0000-0000F1000000}"/>
    <cellStyle name="Milliers 3 4 5" xfId="162" xr:uid="{00000000-0005-0000-0000-0000F2000000}"/>
    <cellStyle name="Milliers 3 4 6" xfId="210" xr:uid="{00000000-0005-0000-0000-0000F3000000}"/>
    <cellStyle name="Milliers 3 5" xfId="30" xr:uid="{00000000-0005-0000-0000-0000F4000000}"/>
    <cellStyle name="Milliers 3 5 2" xfId="78" xr:uid="{00000000-0005-0000-0000-0000F5000000}"/>
    <cellStyle name="Milliers 3 5 2 2" xfId="270" xr:uid="{00000000-0005-0000-0000-0000F6000000}"/>
    <cellStyle name="Milliers 3 5 3" xfId="126" xr:uid="{00000000-0005-0000-0000-0000F7000000}"/>
    <cellStyle name="Milliers 3 5 3 2" xfId="318" xr:uid="{00000000-0005-0000-0000-0000F8000000}"/>
    <cellStyle name="Milliers 3 5 4" xfId="174" xr:uid="{00000000-0005-0000-0000-0000F9000000}"/>
    <cellStyle name="Milliers 3 5 5" xfId="222" xr:uid="{00000000-0005-0000-0000-0000FA000000}"/>
    <cellStyle name="Milliers 3 6" xfId="54" xr:uid="{00000000-0005-0000-0000-0000FB000000}"/>
    <cellStyle name="Milliers 3 6 2" xfId="246" xr:uid="{00000000-0005-0000-0000-0000FC000000}"/>
    <cellStyle name="Milliers 3 7" xfId="102" xr:uid="{00000000-0005-0000-0000-0000FD000000}"/>
    <cellStyle name="Milliers 3 7 2" xfId="294" xr:uid="{00000000-0005-0000-0000-0000FE000000}"/>
    <cellStyle name="Milliers 3 8" xfId="150" xr:uid="{00000000-0005-0000-0000-0000FF000000}"/>
    <cellStyle name="Milliers 3 9" xfId="198" xr:uid="{00000000-0005-0000-0000-000000010000}"/>
    <cellStyle name="Milliers 4" xfId="8" xr:uid="{00000000-0005-0000-0000-000001010000}"/>
    <cellStyle name="Milliers 4 2" xfId="20" xr:uid="{00000000-0005-0000-0000-000002010000}"/>
    <cellStyle name="Milliers 4 2 2" xfId="44" xr:uid="{00000000-0005-0000-0000-000003010000}"/>
    <cellStyle name="Milliers 4 2 2 2" xfId="92" xr:uid="{00000000-0005-0000-0000-000004010000}"/>
    <cellStyle name="Milliers 4 2 2 2 2" xfId="284" xr:uid="{00000000-0005-0000-0000-000005010000}"/>
    <cellStyle name="Milliers 4 2 2 3" xfId="140" xr:uid="{00000000-0005-0000-0000-000006010000}"/>
    <cellStyle name="Milliers 4 2 2 3 2" xfId="332" xr:uid="{00000000-0005-0000-0000-000007010000}"/>
    <cellStyle name="Milliers 4 2 2 4" xfId="188" xr:uid="{00000000-0005-0000-0000-000008010000}"/>
    <cellStyle name="Milliers 4 2 2 5" xfId="236" xr:uid="{00000000-0005-0000-0000-000009010000}"/>
    <cellStyle name="Milliers 4 2 3" xfId="68" xr:uid="{00000000-0005-0000-0000-00000A010000}"/>
    <cellStyle name="Milliers 4 2 3 2" xfId="260" xr:uid="{00000000-0005-0000-0000-00000B010000}"/>
    <cellStyle name="Milliers 4 2 4" xfId="116" xr:uid="{00000000-0005-0000-0000-00000C010000}"/>
    <cellStyle name="Milliers 4 2 4 2" xfId="308" xr:uid="{00000000-0005-0000-0000-00000D010000}"/>
    <cellStyle name="Milliers 4 2 5" xfId="164" xr:uid="{00000000-0005-0000-0000-00000E010000}"/>
    <cellStyle name="Milliers 4 2 6" xfId="212" xr:uid="{00000000-0005-0000-0000-00000F010000}"/>
    <cellStyle name="Milliers 4 3" xfId="32" xr:uid="{00000000-0005-0000-0000-000010010000}"/>
    <cellStyle name="Milliers 4 3 2" xfId="80" xr:uid="{00000000-0005-0000-0000-000011010000}"/>
    <cellStyle name="Milliers 4 3 2 2" xfId="272" xr:uid="{00000000-0005-0000-0000-000012010000}"/>
    <cellStyle name="Milliers 4 3 3" xfId="128" xr:uid="{00000000-0005-0000-0000-000013010000}"/>
    <cellStyle name="Milliers 4 3 3 2" xfId="320" xr:uid="{00000000-0005-0000-0000-000014010000}"/>
    <cellStyle name="Milliers 4 3 4" xfId="176" xr:uid="{00000000-0005-0000-0000-000015010000}"/>
    <cellStyle name="Milliers 4 3 5" xfId="224" xr:uid="{00000000-0005-0000-0000-000016010000}"/>
    <cellStyle name="Milliers 4 4" xfId="56" xr:uid="{00000000-0005-0000-0000-000017010000}"/>
    <cellStyle name="Milliers 4 4 2" xfId="248" xr:uid="{00000000-0005-0000-0000-000018010000}"/>
    <cellStyle name="Milliers 4 5" xfId="104" xr:uid="{00000000-0005-0000-0000-000019010000}"/>
    <cellStyle name="Milliers 4 5 2" xfId="296" xr:uid="{00000000-0005-0000-0000-00001A010000}"/>
    <cellStyle name="Milliers 4 6" xfId="152" xr:uid="{00000000-0005-0000-0000-00001B010000}"/>
    <cellStyle name="Milliers 4 7" xfId="200" xr:uid="{00000000-0005-0000-0000-00001C010000}"/>
    <cellStyle name="Milliers 5" xfId="12" xr:uid="{00000000-0005-0000-0000-00001D010000}"/>
    <cellStyle name="Milliers 5 2" xfId="24" xr:uid="{00000000-0005-0000-0000-00001E010000}"/>
    <cellStyle name="Milliers 5 2 2" xfId="48" xr:uid="{00000000-0005-0000-0000-00001F010000}"/>
    <cellStyle name="Milliers 5 2 2 2" xfId="96" xr:uid="{00000000-0005-0000-0000-000020010000}"/>
    <cellStyle name="Milliers 5 2 2 2 2" xfId="288" xr:uid="{00000000-0005-0000-0000-000021010000}"/>
    <cellStyle name="Milliers 5 2 2 3" xfId="144" xr:uid="{00000000-0005-0000-0000-000022010000}"/>
    <cellStyle name="Milliers 5 2 2 3 2" xfId="336" xr:uid="{00000000-0005-0000-0000-000023010000}"/>
    <cellStyle name="Milliers 5 2 2 4" xfId="192" xr:uid="{00000000-0005-0000-0000-000024010000}"/>
    <cellStyle name="Milliers 5 2 2 5" xfId="240" xr:uid="{00000000-0005-0000-0000-000025010000}"/>
    <cellStyle name="Milliers 5 2 3" xfId="72" xr:uid="{00000000-0005-0000-0000-000026010000}"/>
    <cellStyle name="Milliers 5 2 3 2" xfId="264" xr:uid="{00000000-0005-0000-0000-000027010000}"/>
    <cellStyle name="Milliers 5 2 4" xfId="120" xr:uid="{00000000-0005-0000-0000-000028010000}"/>
    <cellStyle name="Milliers 5 2 4 2" xfId="312" xr:uid="{00000000-0005-0000-0000-000029010000}"/>
    <cellStyle name="Milliers 5 2 5" xfId="168" xr:uid="{00000000-0005-0000-0000-00002A010000}"/>
    <cellStyle name="Milliers 5 2 6" xfId="216" xr:uid="{00000000-0005-0000-0000-00002B010000}"/>
    <cellStyle name="Milliers 5 3" xfId="36" xr:uid="{00000000-0005-0000-0000-00002C010000}"/>
    <cellStyle name="Milliers 5 3 2" xfId="84" xr:uid="{00000000-0005-0000-0000-00002D010000}"/>
    <cellStyle name="Milliers 5 3 2 2" xfId="276" xr:uid="{00000000-0005-0000-0000-00002E010000}"/>
    <cellStyle name="Milliers 5 3 3" xfId="132" xr:uid="{00000000-0005-0000-0000-00002F010000}"/>
    <cellStyle name="Milliers 5 3 3 2" xfId="324" xr:uid="{00000000-0005-0000-0000-000030010000}"/>
    <cellStyle name="Milliers 5 3 4" xfId="180" xr:uid="{00000000-0005-0000-0000-000031010000}"/>
    <cellStyle name="Milliers 5 3 5" xfId="228" xr:uid="{00000000-0005-0000-0000-000032010000}"/>
    <cellStyle name="Milliers 5 4" xfId="60" xr:uid="{00000000-0005-0000-0000-000033010000}"/>
    <cellStyle name="Milliers 5 4 2" xfId="252" xr:uid="{00000000-0005-0000-0000-000034010000}"/>
    <cellStyle name="Milliers 5 5" xfId="108" xr:uid="{00000000-0005-0000-0000-000035010000}"/>
    <cellStyle name="Milliers 5 5 2" xfId="300" xr:uid="{00000000-0005-0000-0000-000036010000}"/>
    <cellStyle name="Milliers 5 6" xfId="156" xr:uid="{00000000-0005-0000-0000-000037010000}"/>
    <cellStyle name="Milliers 5 7" xfId="204" xr:uid="{00000000-0005-0000-0000-000038010000}"/>
    <cellStyle name="Milliers 6" xfId="16" xr:uid="{00000000-0005-0000-0000-000039010000}"/>
    <cellStyle name="Milliers 6 2" xfId="40" xr:uid="{00000000-0005-0000-0000-00003A010000}"/>
    <cellStyle name="Milliers 6 2 2" xfId="88" xr:uid="{00000000-0005-0000-0000-00003B010000}"/>
    <cellStyle name="Milliers 6 2 2 2" xfId="280" xr:uid="{00000000-0005-0000-0000-00003C010000}"/>
    <cellStyle name="Milliers 6 2 3" xfId="136" xr:uid="{00000000-0005-0000-0000-00003D010000}"/>
    <cellStyle name="Milliers 6 2 3 2" xfId="328" xr:uid="{00000000-0005-0000-0000-00003E010000}"/>
    <cellStyle name="Milliers 6 2 4" xfId="184" xr:uid="{00000000-0005-0000-0000-00003F010000}"/>
    <cellStyle name="Milliers 6 2 5" xfId="232" xr:uid="{00000000-0005-0000-0000-000040010000}"/>
    <cellStyle name="Milliers 6 3" xfId="64" xr:uid="{00000000-0005-0000-0000-000041010000}"/>
    <cellStyle name="Milliers 6 3 2" xfId="256" xr:uid="{00000000-0005-0000-0000-000042010000}"/>
    <cellStyle name="Milliers 6 4" xfId="112" xr:uid="{00000000-0005-0000-0000-000043010000}"/>
    <cellStyle name="Milliers 6 4 2" xfId="304" xr:uid="{00000000-0005-0000-0000-000044010000}"/>
    <cellStyle name="Milliers 6 5" xfId="160" xr:uid="{00000000-0005-0000-0000-000045010000}"/>
    <cellStyle name="Milliers 6 6" xfId="208" xr:uid="{00000000-0005-0000-0000-000046010000}"/>
    <cellStyle name="Milliers 7" xfId="28" xr:uid="{00000000-0005-0000-0000-000047010000}"/>
    <cellStyle name="Milliers 7 2" xfId="76" xr:uid="{00000000-0005-0000-0000-000048010000}"/>
    <cellStyle name="Milliers 7 2 2" xfId="268" xr:uid="{00000000-0005-0000-0000-000049010000}"/>
    <cellStyle name="Milliers 7 3" xfId="124" xr:uid="{00000000-0005-0000-0000-00004A010000}"/>
    <cellStyle name="Milliers 7 3 2" xfId="316" xr:uid="{00000000-0005-0000-0000-00004B010000}"/>
    <cellStyle name="Milliers 7 4" xfId="172" xr:uid="{00000000-0005-0000-0000-00004C010000}"/>
    <cellStyle name="Milliers 7 5" xfId="220" xr:uid="{00000000-0005-0000-0000-00004D010000}"/>
    <cellStyle name="Milliers 8" xfId="52" xr:uid="{00000000-0005-0000-0000-00004E010000}"/>
    <cellStyle name="Milliers 8 2" xfId="244" xr:uid="{00000000-0005-0000-0000-00004F010000}"/>
    <cellStyle name="Milliers 9" xfId="100" xr:uid="{00000000-0005-0000-0000-000050010000}"/>
    <cellStyle name="Milliers 9 2" xfId="292" xr:uid="{00000000-0005-0000-0000-000051010000}"/>
    <cellStyle name="Normal" xfId="0" builtinId="0"/>
    <cellStyle name="Normal 2" xfId="2" xr:uid="{00000000-0005-0000-0000-000053010000}"/>
    <cellStyle name="Normal 3" xfId="3" xr:uid="{00000000-0005-0000-0000-000054010000}"/>
    <cellStyle name="Normal 4" xfId="4" xr:uid="{00000000-0005-0000-0000-00005501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tats" id="{C92FFEA6-A4F4-4157-AD15-F708D1B3B1DE}" userId="S::stats@manganese.org::e2940d12-6ef7-4fbc-80cc-b291ba9612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9" dT="2020-01-09T10:49:41.49" personId="{C92FFEA6-A4F4-4157-AD15-F708D1B3B1DE}" id="{6004DA14-1EFB-49BD-A6B0-8A1C4E853767}">
    <text>Manganese BU</text>
  </threadedComment>
  <threadedComment ref="AB15" dT="2020-01-09T10:51:32.90" personId="{C92FFEA6-A4F4-4157-AD15-F708D1B3B1DE}" id="{BF2DBD35-EF5A-4516-BCF1-EE008BC0BCDC}">
    <text>combined with Wessel</text>
  </threadedComment>
  <threadedComment ref="AB49" dT="2020-01-09T10:50:00.85" personId="{C92FFEA6-A4F4-4157-AD15-F708D1B3B1DE}" id="{E2FE17D4-8CEC-4549-A460-4651A949A58A}">
    <text>combined with Mamatwan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mailto:marrisa@xxminmetals.com" TargetMode="External"/><Relationship Id="rId299" Type="http://schemas.openxmlformats.org/officeDocument/2006/relationships/hyperlink" Target="https://www.buritirama.com/" TargetMode="External"/><Relationship Id="rId21" Type="http://schemas.openxmlformats.org/officeDocument/2006/relationships/hyperlink" Target="mailto:gmc@ghamang.net" TargetMode="External"/><Relationship Id="rId63" Type="http://schemas.openxmlformats.org/officeDocument/2006/relationships/hyperlink" Target="mailto:tracey@tshipi.co.za" TargetMode="External"/><Relationship Id="rId159" Type="http://schemas.openxmlformats.org/officeDocument/2006/relationships/hyperlink" Target="mailto:tshiamo@southerjade.co.za" TargetMode="External"/><Relationship Id="rId324" Type="http://schemas.openxmlformats.org/officeDocument/2006/relationships/hyperlink" Target="mailto:luca.po@lpmge.it" TargetMode="External"/><Relationship Id="rId366" Type="http://schemas.openxmlformats.org/officeDocument/2006/relationships/hyperlink" Target="mailto:marco.levi@ferroglobe.com" TargetMode="External"/><Relationship Id="rId531" Type="http://schemas.openxmlformats.org/officeDocument/2006/relationships/hyperlink" Target="mailto:paul.kolisnyk@teck.com" TargetMode="External"/><Relationship Id="rId573" Type="http://schemas.openxmlformats.org/officeDocument/2006/relationships/hyperlink" Target="mailto:amelie.serey@eramet.com" TargetMode="External"/><Relationship Id="rId170" Type="http://schemas.openxmlformats.org/officeDocument/2006/relationships/hyperlink" Target="mailto:ipo@ipo-pszczyna.pl" TargetMode="External"/><Relationship Id="rId226" Type="http://schemas.openxmlformats.org/officeDocument/2006/relationships/hyperlink" Target="mailto:rahul888.sarawagi@gmail.com" TargetMode="External"/><Relationship Id="rId433" Type="http://schemas.openxmlformats.org/officeDocument/2006/relationships/hyperlink" Target="mailto:tf1234888@163.com" TargetMode="External"/><Relationship Id="rId268" Type="http://schemas.openxmlformats.org/officeDocument/2006/relationships/hyperlink" Target="mailto:mitsui.mayumi@sojitz.com" TargetMode="External"/><Relationship Id="rId475" Type="http://schemas.openxmlformats.org/officeDocument/2006/relationships/hyperlink" Target="mailto:info@hs-pforzheim.de" TargetMode="External"/><Relationship Id="rId32" Type="http://schemas.openxmlformats.org/officeDocument/2006/relationships/hyperlink" Target="mailto:arindam@rungtaindustries.com" TargetMode="External"/><Relationship Id="rId74" Type="http://schemas.openxmlformats.org/officeDocument/2006/relationships/hyperlink" Target="mailto:18993777567@163.com" TargetMode="External"/><Relationship Id="rId128" Type="http://schemas.openxmlformats.org/officeDocument/2006/relationships/hyperlink" Target="https://www.mecatrade.fi/" TargetMode="External"/><Relationship Id="rId335" Type="http://schemas.openxmlformats.org/officeDocument/2006/relationships/hyperlink" Target="mailto:Tshiamo.Phume@Traxys.com" TargetMode="External"/><Relationship Id="rId377" Type="http://schemas.openxmlformats.org/officeDocument/2006/relationships/hyperlink" Target="mailto:info.benelux@aperam.com" TargetMode="External"/><Relationship Id="rId500" Type="http://schemas.openxmlformats.org/officeDocument/2006/relationships/hyperlink" Target="mailto:maria@mmta.co.uk" TargetMode="External"/><Relationship Id="rId542" Type="http://schemas.openxmlformats.org/officeDocument/2006/relationships/hyperlink" Target="mailto:katarzyna.tarnawska@polsca.pan.pl" TargetMode="External"/><Relationship Id="rId584" Type="http://schemas.openxmlformats.org/officeDocument/2006/relationships/hyperlink" Target="mailto:aoki@nippondenko.jp" TargetMode="External"/><Relationship Id="rId5" Type="http://schemas.openxmlformats.org/officeDocument/2006/relationships/hyperlink" Target="mailto:dkihanya@geofirm.co.ke" TargetMode="External"/><Relationship Id="rId181" Type="http://schemas.openxmlformats.org/officeDocument/2006/relationships/hyperlink" Target="mailto:jay.cho@asia-minerals.com" TargetMode="External"/><Relationship Id="rId237" Type="http://schemas.openxmlformats.org/officeDocument/2006/relationships/hyperlink" Target="mailto:feng.lin@sj-mn.com" TargetMode="External"/><Relationship Id="rId402" Type="http://schemas.openxmlformats.org/officeDocument/2006/relationships/hyperlink" Target="mailto:fr@jaminerals.com" TargetMode="External"/><Relationship Id="rId279" Type="http://schemas.openxmlformats.org/officeDocument/2006/relationships/hyperlink" Target="mailto:ruting@mmta.co.uk" TargetMode="External"/><Relationship Id="rId444" Type="http://schemas.openxmlformats.org/officeDocument/2006/relationships/hyperlink" Target="mailto:zll@citicdameng.com" TargetMode="External"/><Relationship Id="rId486" Type="http://schemas.openxmlformats.org/officeDocument/2006/relationships/hyperlink" Target="mailto:vivek.daksh@arcelormittal.com" TargetMode="External"/><Relationship Id="rId43" Type="http://schemas.openxmlformats.org/officeDocument/2006/relationships/hyperlink" Target="mailto:subhra.som@mspsteel.com" TargetMode="External"/><Relationship Id="rId139" Type="http://schemas.openxmlformats.org/officeDocument/2006/relationships/hyperlink" Target="mailto:rkagarwal543@yahoo.co.in" TargetMode="External"/><Relationship Id="rId290" Type="http://schemas.openxmlformats.org/officeDocument/2006/relationships/hyperlink" Target="http://www.vale.com/" TargetMode="External"/><Relationship Id="rId304" Type="http://schemas.openxmlformats.org/officeDocument/2006/relationships/hyperlink" Target="mailto:achal.kedia@jainamferro.com" TargetMode="External"/><Relationship Id="rId346" Type="http://schemas.openxmlformats.org/officeDocument/2006/relationships/hyperlink" Target="mailto:Vasundhara.Puri@iiss.org" TargetMode="External"/><Relationship Id="rId388" Type="http://schemas.openxmlformats.org/officeDocument/2006/relationships/hyperlink" Target="mailto:lucie.mordant@crmgroup.be" TargetMode="External"/><Relationship Id="rId511" Type="http://schemas.openxmlformats.org/officeDocument/2006/relationships/hyperlink" Target="http://www.easac.eu/" TargetMode="External"/><Relationship Id="rId553" Type="http://schemas.openxmlformats.org/officeDocument/2006/relationships/hyperlink" Target="mailto:kyle.morris@kalaharitrading.ch" TargetMode="External"/><Relationship Id="rId609" Type="http://schemas.openxmlformats.org/officeDocument/2006/relationships/hyperlink" Target="mailto:jjs@wmalloys.com" TargetMode="External"/><Relationship Id="rId85" Type="http://schemas.openxmlformats.org/officeDocument/2006/relationships/hyperlink" Target="mailto:hanteng@bosaiminerals.com.cn" TargetMode="External"/><Relationship Id="rId150" Type="http://schemas.openxmlformats.org/officeDocument/2006/relationships/hyperlink" Target="mailto:paulok@adelphimineral.com" TargetMode="External"/><Relationship Id="rId192" Type="http://schemas.openxmlformats.org/officeDocument/2006/relationships/hyperlink" Target="mailto:marco@mn25.ca" TargetMode="External"/><Relationship Id="rId206" Type="http://schemas.openxmlformats.org/officeDocument/2006/relationships/hyperlink" Target="mailto:tracey@tshipi.co.za" TargetMode="External"/><Relationship Id="rId413" Type="http://schemas.openxmlformats.org/officeDocument/2006/relationships/hyperlink" Target="mailto:thorton@giyanimetals.com" TargetMode="External"/><Relationship Id="rId595" Type="http://schemas.openxmlformats.org/officeDocument/2006/relationships/hyperlink" Target="mailto:Tanya.McKenna@south32.net" TargetMode="External"/><Relationship Id="rId248" Type="http://schemas.openxmlformats.org/officeDocument/2006/relationships/hyperlink" Target="http://www.teamferro.com/" TargetMode="External"/><Relationship Id="rId455" Type="http://schemas.openxmlformats.org/officeDocument/2006/relationships/hyperlink" Target="mailto:zll@citicdameng.com" TargetMode="External"/><Relationship Id="rId497" Type="http://schemas.openxmlformats.org/officeDocument/2006/relationships/hyperlink" Target="mailto:mohlakis@tosoh-hellas.gr" TargetMode="External"/><Relationship Id="rId620" Type="http://schemas.openxmlformats.org/officeDocument/2006/relationships/comments" Target="../comments1.xml"/><Relationship Id="rId12" Type="http://schemas.openxmlformats.org/officeDocument/2006/relationships/hyperlink" Target="mailto:raymond@bhaktialamindo.com" TargetMode="External"/><Relationship Id="rId108" Type="http://schemas.openxmlformats.org/officeDocument/2006/relationships/hyperlink" Target="mailto:endrigo@buritirama.com" TargetMode="External"/><Relationship Id="rId315" Type="http://schemas.openxmlformats.org/officeDocument/2006/relationships/hyperlink" Target="http://www.aaleacion.com/" TargetMode="External"/><Relationship Id="rId357" Type="http://schemas.openxmlformats.org/officeDocument/2006/relationships/hyperlink" Target="mailto:Dries_Dekeyzer@mckinsey.com" TargetMode="External"/><Relationship Id="rId522" Type="http://schemas.openxmlformats.org/officeDocument/2006/relationships/hyperlink" Target="http://www.i-pri.org/" TargetMode="External"/><Relationship Id="rId54" Type="http://schemas.openxmlformats.org/officeDocument/2006/relationships/hyperlink" Target="mailto:cvssrrr1963@gmail.com" TargetMode="External"/><Relationship Id="rId96" Type="http://schemas.openxmlformats.org/officeDocument/2006/relationships/hyperlink" Target="mailto:miyachan@nippondenko.co.jp" TargetMode="External"/><Relationship Id="rId161" Type="http://schemas.openxmlformats.org/officeDocument/2006/relationships/hyperlink" Target="mailto:corpcomm@sarawakenergy.com" TargetMode="External"/><Relationship Id="rId217" Type="http://schemas.openxmlformats.org/officeDocument/2006/relationships/hyperlink" Target="mailto:sandeep.kapur@south32.net" TargetMode="External"/><Relationship Id="rId399" Type="http://schemas.openxmlformats.org/officeDocument/2006/relationships/hyperlink" Target="mailto:info@jaminerals.com" TargetMode="External"/><Relationship Id="rId564" Type="http://schemas.openxmlformats.org/officeDocument/2006/relationships/hyperlink" Target="mailto:divyam@manmohan.in" TargetMode="External"/><Relationship Id="rId259" Type="http://schemas.openxmlformats.org/officeDocument/2006/relationships/hyperlink" Target="mailto:beata.plazura-Ingram@south32.net" TargetMode="External"/><Relationship Id="rId424" Type="http://schemas.openxmlformats.org/officeDocument/2006/relationships/hyperlink" Target="mailto:calcuttacarbide@yahoo.co.in" TargetMode="External"/><Relationship Id="rId466" Type="http://schemas.openxmlformats.org/officeDocument/2006/relationships/hyperlink" Target="http://www.dongfangferroalloy.com/" TargetMode="External"/><Relationship Id="rId23" Type="http://schemas.openxmlformats.org/officeDocument/2006/relationships/hyperlink" Target="mailto:sirsendu.mukherjee@tatasteel.com" TargetMode="External"/><Relationship Id="rId119" Type="http://schemas.openxmlformats.org/officeDocument/2006/relationships/hyperlink" Target="mailto:rr.satapathy@tatasteel.com" TargetMode="External"/><Relationship Id="rId270" Type="http://schemas.openxmlformats.org/officeDocument/2006/relationships/hyperlink" Target="mailto:german.molina@eramet.com" TargetMode="External"/><Relationship Id="rId326" Type="http://schemas.openxmlformats.org/officeDocument/2006/relationships/hyperlink" Target="mailto:g.guiducci@galmet.it" TargetMode="External"/><Relationship Id="rId533" Type="http://schemas.openxmlformats.org/officeDocument/2006/relationships/hyperlink" Target="mailto:llorrenc.milaicanals@un.org" TargetMode="External"/><Relationship Id="rId65" Type="http://schemas.openxmlformats.org/officeDocument/2006/relationships/hyperlink" Target="mailto:sirsendu.mukherjee@tatasteel.com" TargetMode="External"/><Relationship Id="rId130" Type="http://schemas.openxmlformats.org/officeDocument/2006/relationships/hyperlink" Target="mailto:alloyssales@assore.com" TargetMode="External"/><Relationship Id="rId368" Type="http://schemas.openxmlformats.org/officeDocument/2006/relationships/hyperlink" Target="mailto:marco.levi@ferroglobe.com" TargetMode="External"/><Relationship Id="rId575" Type="http://schemas.openxmlformats.org/officeDocument/2006/relationships/hyperlink" Target="mailto:vbourrel@princecorp.com" TargetMode="External"/><Relationship Id="rId172" Type="http://schemas.openxmlformats.org/officeDocument/2006/relationships/hyperlink" Target="http://www.ddcmining.com/" TargetMode="External"/><Relationship Id="rId228" Type="http://schemas.openxmlformats.org/officeDocument/2006/relationships/hyperlink" Target="mailto:adam.tong@eramet.com" TargetMode="External"/><Relationship Id="rId435" Type="http://schemas.openxmlformats.org/officeDocument/2006/relationships/hyperlink" Target="mailto:zll@citicdameng.com" TargetMode="External"/><Relationship Id="rId477" Type="http://schemas.openxmlformats.org/officeDocument/2006/relationships/hyperlink" Target="mailto:info@b-kh.ru" TargetMode="External"/><Relationship Id="rId600" Type="http://schemas.openxmlformats.org/officeDocument/2006/relationships/hyperlink" Target="mailto:Tanya.McKenna@south32.net" TargetMode="External"/><Relationship Id="rId281" Type="http://schemas.openxmlformats.org/officeDocument/2006/relationships/hyperlink" Target="mailto:geraldo.silveira@consmineral.com.br" TargetMode="External"/><Relationship Id="rId337" Type="http://schemas.openxmlformats.org/officeDocument/2006/relationships/hyperlink" Target="mailto:monica.hernandez@autlan.com.mx" TargetMode="External"/><Relationship Id="rId502" Type="http://schemas.openxmlformats.org/officeDocument/2006/relationships/hyperlink" Target="mailto:bjarne.meland@erametgroup.com" TargetMode="External"/><Relationship Id="rId34" Type="http://schemas.openxmlformats.org/officeDocument/2006/relationships/hyperlink" Target="mailto:indsilho@indsil.com" TargetMode="External"/><Relationship Id="rId76" Type="http://schemas.openxmlformats.org/officeDocument/2006/relationships/hyperlink" Target="mailto:18993777567@163.com" TargetMode="External"/><Relationship Id="rId141" Type="http://schemas.openxmlformats.org/officeDocument/2006/relationships/hyperlink" Target="http://www.eiu.com/" TargetMode="External"/><Relationship Id="rId379" Type="http://schemas.openxmlformats.org/officeDocument/2006/relationships/hyperlink" Target="http://www.cosmosengineering.com.pk/" TargetMode="External"/><Relationship Id="rId544" Type="http://schemas.openxmlformats.org/officeDocument/2006/relationships/hyperlink" Target="mailto:nikolay.denin@ec.europa.eu" TargetMode="External"/><Relationship Id="rId586" Type="http://schemas.openxmlformats.org/officeDocument/2006/relationships/hyperlink" Target="mailto:ron@mn25.ca" TargetMode="External"/><Relationship Id="rId7" Type="http://schemas.openxmlformats.org/officeDocument/2006/relationships/hyperlink" Target="http://www.resourc.com.au/" TargetMode="External"/><Relationship Id="rId183" Type="http://schemas.openxmlformats.org/officeDocument/2006/relationships/hyperlink" Target="mailto:jay.cho@asia-minerals.com" TargetMode="External"/><Relationship Id="rId239" Type="http://schemas.openxmlformats.org/officeDocument/2006/relationships/hyperlink" Target="mailto:dpp@moil.nic.in" TargetMode="External"/><Relationship Id="rId390" Type="http://schemas.openxmlformats.org/officeDocument/2006/relationships/hyperlink" Target="mailto:abillard@princecorp.com" TargetMode="External"/><Relationship Id="rId404" Type="http://schemas.openxmlformats.org/officeDocument/2006/relationships/hyperlink" Target="mailto:craig_f@asset-one.co.za" TargetMode="External"/><Relationship Id="rId446" Type="http://schemas.openxmlformats.org/officeDocument/2006/relationships/hyperlink" Target="mailto:zll@citicdameng.com" TargetMode="External"/><Relationship Id="rId611" Type="http://schemas.openxmlformats.org/officeDocument/2006/relationships/hyperlink" Target="mailto:ashley.swingel@carusllc.com" TargetMode="External"/><Relationship Id="rId250" Type="http://schemas.openxmlformats.org/officeDocument/2006/relationships/hyperlink" Target="http://www.lkgroupindia.com/" TargetMode="External"/><Relationship Id="rId292" Type="http://schemas.openxmlformats.org/officeDocument/2006/relationships/hyperlink" Target="http://www.vale.com/" TargetMode="External"/><Relationship Id="rId306" Type="http://schemas.openxmlformats.org/officeDocument/2006/relationships/hyperlink" Target="mailto:achal.kedia@jainamferro.com" TargetMode="External"/><Relationship Id="rId488" Type="http://schemas.openxmlformats.org/officeDocument/2006/relationships/hyperlink" Target="mailto:vivek.daksh@arcelormittal.com" TargetMode="External"/><Relationship Id="rId45" Type="http://schemas.openxmlformats.org/officeDocument/2006/relationships/hyperlink" Target="mailto:vanit@lkgroupindia.com" TargetMode="External"/><Relationship Id="rId87" Type="http://schemas.openxmlformats.org/officeDocument/2006/relationships/hyperlink" Target="mailto:tegobo.nchoe@traxys.com" TargetMode="External"/><Relationship Id="rId110" Type="http://schemas.openxmlformats.org/officeDocument/2006/relationships/hyperlink" Target="mailto:director@sarawagi.com" TargetMode="External"/><Relationship Id="rId348" Type="http://schemas.openxmlformats.org/officeDocument/2006/relationships/hyperlink" Target="mailto:rene.mcleod@traxys.com" TargetMode="External"/><Relationship Id="rId513" Type="http://schemas.openxmlformats.org/officeDocument/2006/relationships/hyperlink" Target="http://www.zoinet.org/" TargetMode="External"/><Relationship Id="rId555" Type="http://schemas.openxmlformats.org/officeDocument/2006/relationships/hyperlink" Target="mailto:steve.orscheln@pahc.com" TargetMode="External"/><Relationship Id="rId597" Type="http://schemas.openxmlformats.org/officeDocument/2006/relationships/hyperlink" Target="mailto:Tanya.McKenna@south32.net" TargetMode="External"/><Relationship Id="rId152" Type="http://schemas.openxmlformats.org/officeDocument/2006/relationships/hyperlink" Target="mailto:gajanan.kapure@tatasteel.com" TargetMode="External"/><Relationship Id="rId194" Type="http://schemas.openxmlformats.org/officeDocument/2006/relationships/hyperlink" Target="mailto:rmiranda@mn25.ca" TargetMode="External"/><Relationship Id="rId208" Type="http://schemas.openxmlformats.org/officeDocument/2006/relationships/hyperlink" Target="mailto:sandeep.kapur@south32.net" TargetMode="External"/><Relationship Id="rId415" Type="http://schemas.openxmlformats.org/officeDocument/2006/relationships/hyperlink" Target="mailto:louwrensm@ngglobal.co.za" TargetMode="External"/><Relationship Id="rId457" Type="http://schemas.openxmlformats.org/officeDocument/2006/relationships/hyperlink" Target="mailto:zll@citicdameng.com" TargetMode="External"/><Relationship Id="rId261" Type="http://schemas.openxmlformats.org/officeDocument/2006/relationships/hyperlink" Target="mailto:hanteng@bosaiminerals.com.cn" TargetMode="External"/><Relationship Id="rId499" Type="http://schemas.openxmlformats.org/officeDocument/2006/relationships/hyperlink" Target="mailto:anthony.burke@envigo.com" TargetMode="External"/><Relationship Id="rId14" Type="http://schemas.openxmlformats.org/officeDocument/2006/relationships/hyperlink" Target="mailto:frans.vancamp@arcelormittal.com" TargetMode="External"/><Relationship Id="rId56" Type="http://schemas.openxmlformats.org/officeDocument/2006/relationships/hyperlink" Target="mailto:jakey@qunxian.com" TargetMode="External"/><Relationship Id="rId317" Type="http://schemas.openxmlformats.org/officeDocument/2006/relationships/hyperlink" Target="mailto:anand@aaleacion.com" TargetMode="External"/><Relationship Id="rId359" Type="http://schemas.openxmlformats.org/officeDocument/2006/relationships/hyperlink" Target="mailto:marco.levi@ferroglobe.com" TargetMode="External"/><Relationship Id="rId524" Type="http://schemas.openxmlformats.org/officeDocument/2006/relationships/hyperlink" Target="http://www.fourelementsllc.com/" TargetMode="External"/><Relationship Id="rId566" Type="http://schemas.openxmlformats.org/officeDocument/2006/relationships/hyperlink" Target="mailto:info@skbindustries.com" TargetMode="External"/><Relationship Id="rId98" Type="http://schemas.openxmlformats.org/officeDocument/2006/relationships/hyperlink" Target="mailto:demira.yegizbayeva@yasaiholding.com" TargetMode="External"/><Relationship Id="rId121" Type="http://schemas.openxmlformats.org/officeDocument/2006/relationships/hyperlink" Target="mailto:jrsunc@qq.com" TargetMode="External"/><Relationship Id="rId163" Type="http://schemas.openxmlformats.org/officeDocument/2006/relationships/hyperlink" Target="mailto:TzeSia.Liew@sarawakenergy.com" TargetMode="External"/><Relationship Id="rId219" Type="http://schemas.openxmlformats.org/officeDocument/2006/relationships/hyperlink" Target="mailto:sandeep.kapur@south32.net" TargetMode="External"/><Relationship Id="rId370" Type="http://schemas.openxmlformats.org/officeDocument/2006/relationships/hyperlink" Target="mailto:kampofo1@bloomberg.net" TargetMode="External"/><Relationship Id="rId426" Type="http://schemas.openxmlformats.org/officeDocument/2006/relationships/hyperlink" Target="mailto:sv@menar.com" TargetMode="External"/><Relationship Id="rId230" Type="http://schemas.openxmlformats.org/officeDocument/2006/relationships/hyperlink" Target="mailto:josenilsonbraga@grupomaringa.com.br" TargetMode="External"/><Relationship Id="rId468" Type="http://schemas.openxmlformats.org/officeDocument/2006/relationships/hyperlink" Target="http://www.pythj.com/" TargetMode="External"/><Relationship Id="rId25" Type="http://schemas.openxmlformats.org/officeDocument/2006/relationships/hyperlink" Target="mailto:sarmamss57@rediffmail.com" TargetMode="External"/><Relationship Id="rId67" Type="http://schemas.openxmlformats.org/officeDocument/2006/relationships/hyperlink" Target="mailto:sirsendu.mukherjee@tatasteel.com" TargetMode="External"/><Relationship Id="rId272" Type="http://schemas.openxmlformats.org/officeDocument/2006/relationships/hyperlink" Target="mailto:isaacl@cmsb.com.my" TargetMode="External"/><Relationship Id="rId328" Type="http://schemas.openxmlformats.org/officeDocument/2006/relationships/hyperlink" Target="mailto:a.rota@galmet.it" TargetMode="External"/><Relationship Id="rId535" Type="http://schemas.openxmlformats.org/officeDocument/2006/relationships/hyperlink" Target="mailto:alvin.chao@copperalliance.asia" TargetMode="External"/><Relationship Id="rId577" Type="http://schemas.openxmlformats.org/officeDocument/2006/relationships/hyperlink" Target="mailto:vbourrel@princecorp.com" TargetMode="External"/><Relationship Id="rId132" Type="http://schemas.openxmlformats.org/officeDocument/2006/relationships/hyperlink" Target="mailto:sales@charisma-resources.com" TargetMode="External"/><Relationship Id="rId174" Type="http://schemas.openxmlformats.org/officeDocument/2006/relationships/hyperlink" Target="http://www.abaholding.com/" TargetMode="External"/><Relationship Id="rId381" Type="http://schemas.openxmlformats.org/officeDocument/2006/relationships/hyperlink" Target="mailto:procurement@cosmosengineering.com.pk" TargetMode="External"/><Relationship Id="rId602" Type="http://schemas.openxmlformats.org/officeDocument/2006/relationships/hyperlink" Target="mailto:Tanya.McKenna@south32.net" TargetMode="External"/><Relationship Id="rId241" Type="http://schemas.openxmlformats.org/officeDocument/2006/relationships/hyperlink" Target="mailto:sagrawal@seml.co.in" TargetMode="External"/><Relationship Id="rId437" Type="http://schemas.openxmlformats.org/officeDocument/2006/relationships/hyperlink" Target="mailto:zll@citicdameng.com" TargetMode="External"/><Relationship Id="rId479" Type="http://schemas.openxmlformats.org/officeDocument/2006/relationships/hyperlink" Target="mailto:info@ugtrading.com" TargetMode="External"/><Relationship Id="rId36" Type="http://schemas.openxmlformats.org/officeDocument/2006/relationships/hyperlink" Target="mailto:mail@vbansal.com" TargetMode="External"/><Relationship Id="rId283" Type="http://schemas.openxmlformats.org/officeDocument/2006/relationships/hyperlink" Target="mailto:kaapidosptyltd@gmail.com" TargetMode="External"/><Relationship Id="rId339" Type="http://schemas.openxmlformats.org/officeDocument/2006/relationships/hyperlink" Target="http://www.egerefractory.com/" TargetMode="External"/><Relationship Id="rId490" Type="http://schemas.openxmlformats.org/officeDocument/2006/relationships/hyperlink" Target="mailto:liyingchun@internationaltin.org" TargetMode="External"/><Relationship Id="rId504" Type="http://schemas.openxmlformats.org/officeDocument/2006/relationships/hyperlink" Target="mailto:geert.krekel@antimony.be" TargetMode="External"/><Relationship Id="rId546" Type="http://schemas.openxmlformats.org/officeDocument/2006/relationships/hyperlink" Target="mailto:michel.smans@i-pri.org" TargetMode="External"/><Relationship Id="rId78" Type="http://schemas.openxmlformats.org/officeDocument/2006/relationships/hyperlink" Target="mailto:wangning@minmetals.com" TargetMode="External"/><Relationship Id="rId101" Type="http://schemas.openxmlformats.org/officeDocument/2006/relationships/hyperlink" Target="mailto:ayush@bhartias.com" TargetMode="External"/><Relationship Id="rId143" Type="http://schemas.openxmlformats.org/officeDocument/2006/relationships/hyperlink" Target="mailto:rmiranda@mn25.ca" TargetMode="External"/><Relationship Id="rId185" Type="http://schemas.openxmlformats.org/officeDocument/2006/relationships/hyperlink" Target="mailto:raymond@bhaktialamindo.com" TargetMode="External"/><Relationship Id="rId350" Type="http://schemas.openxmlformats.org/officeDocument/2006/relationships/hyperlink" Target="mailto:jygjxd@163.com" TargetMode="External"/><Relationship Id="rId406" Type="http://schemas.openxmlformats.org/officeDocument/2006/relationships/hyperlink" Target="mailto:manager@intersea.com.tn" TargetMode="External"/><Relationship Id="rId588" Type="http://schemas.openxmlformats.org/officeDocument/2006/relationships/hyperlink" Target="mailto:ron@mn25.ca" TargetMode="External"/><Relationship Id="rId9" Type="http://schemas.openxmlformats.org/officeDocument/2006/relationships/hyperlink" Target="mailto:fabian.chanda@noimetals.com" TargetMode="External"/><Relationship Id="rId210" Type="http://schemas.openxmlformats.org/officeDocument/2006/relationships/hyperlink" Target="mailto:sandeep.kapur@south32.net" TargetMode="External"/><Relationship Id="rId392" Type="http://schemas.openxmlformats.org/officeDocument/2006/relationships/hyperlink" Target="mailto:javierva@xeal.es" TargetMode="External"/><Relationship Id="rId448" Type="http://schemas.openxmlformats.org/officeDocument/2006/relationships/hyperlink" Target="mailto:zll@citicdameng.com" TargetMode="External"/><Relationship Id="rId613" Type="http://schemas.openxmlformats.org/officeDocument/2006/relationships/hyperlink" Target="mailto:ashley.swingel@carusllc.com" TargetMode="External"/><Relationship Id="rId252" Type="http://schemas.openxmlformats.org/officeDocument/2006/relationships/hyperlink" Target="http://www.lkgroupindia.com/" TargetMode="External"/><Relationship Id="rId294" Type="http://schemas.openxmlformats.org/officeDocument/2006/relationships/hyperlink" Target="mailto:aditya@nagpurpyrolusite.com" TargetMode="External"/><Relationship Id="rId308" Type="http://schemas.openxmlformats.org/officeDocument/2006/relationships/hyperlink" Target="http://www.roxburgh.co.uk/" TargetMode="External"/><Relationship Id="rId515" Type="http://schemas.openxmlformats.org/officeDocument/2006/relationships/hyperlink" Target="http://www.strath.ac.uk/" TargetMode="External"/><Relationship Id="rId47" Type="http://schemas.openxmlformats.org/officeDocument/2006/relationships/hyperlink" Target="mailto:pramodshivamiron@gmail.com" TargetMode="External"/><Relationship Id="rId89" Type="http://schemas.openxmlformats.org/officeDocument/2006/relationships/hyperlink" Target="mailto:nieyunfei@hotmail.com" TargetMode="External"/><Relationship Id="rId112" Type="http://schemas.openxmlformats.org/officeDocument/2006/relationships/hyperlink" Target="mailto:ts.shikata@mitsui.com" TargetMode="External"/><Relationship Id="rId154" Type="http://schemas.openxmlformats.org/officeDocument/2006/relationships/hyperlink" Target="http://www.polymathescapital.com/" TargetMode="External"/><Relationship Id="rId361" Type="http://schemas.openxmlformats.org/officeDocument/2006/relationships/hyperlink" Target="mailto:marco.levi@ferroglobe.com" TargetMode="External"/><Relationship Id="rId557" Type="http://schemas.openxmlformats.org/officeDocument/2006/relationships/hyperlink" Target="mailto:msarda@sardagroup.co.in" TargetMode="External"/><Relationship Id="rId599" Type="http://schemas.openxmlformats.org/officeDocument/2006/relationships/hyperlink" Target="mailto:Tanya.McKenna@south32.net" TargetMode="External"/><Relationship Id="rId196" Type="http://schemas.openxmlformats.org/officeDocument/2006/relationships/hyperlink" Target="mailto:jvotava@mn25.cz" TargetMode="External"/><Relationship Id="rId417" Type="http://schemas.openxmlformats.org/officeDocument/2006/relationships/hyperlink" Target="mailto:peiyakun@hoperay.com.cn" TargetMode="External"/><Relationship Id="rId459" Type="http://schemas.openxmlformats.org/officeDocument/2006/relationships/hyperlink" Target="http://www.dbmetal.co/eng" TargetMode="External"/><Relationship Id="rId16" Type="http://schemas.openxmlformats.org/officeDocument/2006/relationships/hyperlink" Target="mailto:juliana.barbosa1@vale.com" TargetMode="External"/><Relationship Id="rId221" Type="http://schemas.openxmlformats.org/officeDocument/2006/relationships/hyperlink" Target="mailto:sandeep.kapur@south32.net" TargetMode="External"/><Relationship Id="rId263" Type="http://schemas.openxmlformats.org/officeDocument/2006/relationships/hyperlink" Target="mailto:marit.kittilsen@eramet.com" TargetMode="External"/><Relationship Id="rId319" Type="http://schemas.openxmlformats.org/officeDocument/2006/relationships/hyperlink" Target="http://www.spglobal.com/platts" TargetMode="External"/><Relationship Id="rId470" Type="http://schemas.openxmlformats.org/officeDocument/2006/relationships/hyperlink" Target="http://www.sinosteel.com/" TargetMode="External"/><Relationship Id="rId526" Type="http://schemas.openxmlformats.org/officeDocument/2006/relationships/hyperlink" Target="mailto:anthony.lea@copperalliance.org" TargetMode="External"/><Relationship Id="rId58" Type="http://schemas.openxmlformats.org/officeDocument/2006/relationships/hyperlink" Target="mailto:arindam@rungtaindustries.com" TargetMode="External"/><Relationship Id="rId123" Type="http://schemas.openxmlformats.org/officeDocument/2006/relationships/hyperlink" Target="mailto:bka@radhikagroup.in" TargetMode="External"/><Relationship Id="rId330" Type="http://schemas.openxmlformats.org/officeDocument/2006/relationships/hyperlink" Target="mailto:342371008@qq.com" TargetMode="External"/><Relationship Id="rId568" Type="http://schemas.openxmlformats.org/officeDocument/2006/relationships/hyperlink" Target="mailto:info@mogalemega.co.za" TargetMode="External"/><Relationship Id="rId165" Type="http://schemas.openxmlformats.org/officeDocument/2006/relationships/hyperlink" Target="mailto:jonathan.rickwood@internationaltin.org" TargetMode="External"/><Relationship Id="rId372" Type="http://schemas.openxmlformats.org/officeDocument/2006/relationships/hyperlink" Target="mailto:dokpe.akele@gmail.com" TargetMode="External"/><Relationship Id="rId428" Type="http://schemas.openxmlformats.org/officeDocument/2006/relationships/hyperlink" Target="mailto:ah@sitatunga.com" TargetMode="External"/><Relationship Id="rId232" Type="http://schemas.openxmlformats.org/officeDocument/2006/relationships/hyperlink" Target="mailto:kitty.zhou@sj-mn.com" TargetMode="External"/><Relationship Id="rId274" Type="http://schemas.openxmlformats.org/officeDocument/2006/relationships/hyperlink" Target="mailto:mariam.bassa@standardbank.co.za" TargetMode="External"/><Relationship Id="rId481" Type="http://schemas.openxmlformats.org/officeDocument/2006/relationships/hyperlink" Target="mailto:vivek.daksh@arcelormittal.com" TargetMode="External"/><Relationship Id="rId27" Type="http://schemas.openxmlformats.org/officeDocument/2006/relationships/hyperlink" Target="mailto:sanjay@shyamgroup.com" TargetMode="External"/><Relationship Id="rId69" Type="http://schemas.openxmlformats.org/officeDocument/2006/relationships/hyperlink" Target="mailto:sirsendu.mukherjee@tatasteel.com" TargetMode="External"/><Relationship Id="rId134" Type="http://schemas.openxmlformats.org/officeDocument/2006/relationships/hyperlink" Target="mailto:fernandomarcolin@grupomaringa.com.br" TargetMode="External"/><Relationship Id="rId537" Type="http://schemas.openxmlformats.org/officeDocument/2006/relationships/hyperlink" Target="mailto:dykstra@essb.eur.nl" TargetMode="External"/><Relationship Id="rId579" Type="http://schemas.openxmlformats.org/officeDocument/2006/relationships/hyperlink" Target="mailto:aoki@nippondenko.jp" TargetMode="External"/><Relationship Id="rId80" Type="http://schemas.openxmlformats.org/officeDocument/2006/relationships/hyperlink" Target="mailto:lvrx@sinosteel.com" TargetMode="External"/><Relationship Id="rId155" Type="http://schemas.openxmlformats.org/officeDocument/2006/relationships/hyperlink" Target="mailto:jfwachter@polymathescapital.com" TargetMode="External"/><Relationship Id="rId176" Type="http://schemas.openxmlformats.org/officeDocument/2006/relationships/hyperlink" Target="mailto:vkj@abhijeet.in" TargetMode="External"/><Relationship Id="rId197" Type="http://schemas.openxmlformats.org/officeDocument/2006/relationships/hyperlink" Target="mailto:jvotava@mn25.cz" TargetMode="External"/><Relationship Id="rId341" Type="http://schemas.openxmlformats.org/officeDocument/2006/relationships/hyperlink" Target="http://www.iiss.org/" TargetMode="External"/><Relationship Id="rId362" Type="http://schemas.openxmlformats.org/officeDocument/2006/relationships/hyperlink" Target="mailto:marco.levi@ferroglobe.com" TargetMode="External"/><Relationship Id="rId383" Type="http://schemas.openxmlformats.org/officeDocument/2006/relationships/hyperlink" Target="mailto:hbohannan@gulfmanganese.org" TargetMode="External"/><Relationship Id="rId418" Type="http://schemas.openxmlformats.org/officeDocument/2006/relationships/hyperlink" Target="http://www.rein-pe.com/" TargetMode="External"/><Relationship Id="rId439" Type="http://schemas.openxmlformats.org/officeDocument/2006/relationships/hyperlink" Target="mailto:zll@citicdameng.com" TargetMode="External"/><Relationship Id="rId590" Type="http://schemas.openxmlformats.org/officeDocument/2006/relationships/hyperlink" Target="mailto:Tanya.McKenna@south32.net" TargetMode="External"/><Relationship Id="rId604" Type="http://schemas.openxmlformats.org/officeDocument/2006/relationships/hyperlink" Target="mailto:Tanya.McKenna@south32.net" TargetMode="External"/><Relationship Id="rId201" Type="http://schemas.openxmlformats.org/officeDocument/2006/relationships/hyperlink" Target="http://www.fastmarkets.com/" TargetMode="External"/><Relationship Id="rId222" Type="http://schemas.openxmlformats.org/officeDocument/2006/relationships/hyperlink" Target="mailto:sandeep.kapur@south32.net" TargetMode="External"/><Relationship Id="rId243" Type="http://schemas.openxmlformats.org/officeDocument/2006/relationships/hyperlink" Target="mailto:rohan@steelmint.com" TargetMode="External"/><Relationship Id="rId264" Type="http://schemas.openxmlformats.org/officeDocument/2006/relationships/hyperlink" Target="http://www.shilohmanganese.com/" TargetMode="External"/><Relationship Id="rId285" Type="http://schemas.openxmlformats.org/officeDocument/2006/relationships/hyperlink" Target="mailto:liangjw@sinosteel.com" TargetMode="External"/><Relationship Id="rId450" Type="http://schemas.openxmlformats.org/officeDocument/2006/relationships/hyperlink" Target="mailto:zll@citicdameng.com" TargetMode="External"/><Relationship Id="rId471" Type="http://schemas.openxmlformats.org/officeDocument/2006/relationships/hyperlink" Target="http://www.sinosteel.com/" TargetMode="External"/><Relationship Id="rId506" Type="http://schemas.openxmlformats.org/officeDocument/2006/relationships/hyperlink" Target="http://www.greenwichmetals.com/" TargetMode="External"/><Relationship Id="rId17" Type="http://schemas.openxmlformats.org/officeDocument/2006/relationships/hyperlink" Target="mailto:18993777567@163.com" TargetMode="External"/><Relationship Id="rId38" Type="http://schemas.openxmlformats.org/officeDocument/2006/relationships/hyperlink" Target="mailto:krishnapinggroup@rediffmail.com" TargetMode="External"/><Relationship Id="rId59" Type="http://schemas.openxmlformats.org/officeDocument/2006/relationships/hyperlink" Target="mailto:corporate@vandanaglobal.com" TargetMode="External"/><Relationship Id="rId103" Type="http://schemas.openxmlformats.org/officeDocument/2006/relationships/hyperlink" Target="mailto:greg.smart@crugroup.com" TargetMode="External"/><Relationship Id="rId124" Type="http://schemas.openxmlformats.org/officeDocument/2006/relationships/hyperlink" Target="mailto:info@radhikagroup.in" TargetMode="External"/><Relationship Id="rId310" Type="http://schemas.openxmlformats.org/officeDocument/2006/relationships/hyperlink" Target="https://aisresources.com/ais-resources-signs-loi-to-exploit-manganese-deposit-in-panama/" TargetMode="External"/><Relationship Id="rId492" Type="http://schemas.openxmlformats.org/officeDocument/2006/relationships/hyperlink" Target="mailto:vsteukers@nickel%20institute.org" TargetMode="External"/><Relationship Id="rId527" Type="http://schemas.openxmlformats.org/officeDocument/2006/relationships/hyperlink" Target="mailto:alain.quere@covance.com" TargetMode="External"/><Relationship Id="rId548" Type="http://schemas.openxmlformats.org/officeDocument/2006/relationships/hyperlink" Target="mailto:anne@fourelementsllc.com" TargetMode="External"/><Relationship Id="rId569" Type="http://schemas.openxmlformats.org/officeDocument/2006/relationships/hyperlink" Target="mailto:gary.kowalski@gerdau.com" TargetMode="External"/><Relationship Id="rId70" Type="http://schemas.openxmlformats.org/officeDocument/2006/relationships/hyperlink" Target="mailto:sirsendu.mukherjee@tatasteel.com" TargetMode="External"/><Relationship Id="rId91" Type="http://schemas.openxmlformats.org/officeDocument/2006/relationships/hyperlink" Target="http://en.jiyuangroup.com/index.asp" TargetMode="External"/><Relationship Id="rId145" Type="http://schemas.openxmlformats.org/officeDocument/2006/relationships/hyperlink" Target="mailto:rr.satapathy@tatasteel.com" TargetMode="External"/><Relationship Id="rId166" Type="http://schemas.openxmlformats.org/officeDocument/2006/relationships/hyperlink" Target="mailto:mjones1@fmi.com" TargetMode="External"/><Relationship Id="rId187" Type="http://schemas.openxmlformats.org/officeDocument/2006/relationships/hyperlink" Target="mailto:ayush@bhartias.com" TargetMode="External"/><Relationship Id="rId331" Type="http://schemas.openxmlformats.org/officeDocument/2006/relationships/hyperlink" Target="mailto:476826358@qq.com" TargetMode="External"/><Relationship Id="rId352" Type="http://schemas.openxmlformats.org/officeDocument/2006/relationships/hyperlink" Target="mailto:siviwe.ntlonti@kmr.co.za" TargetMode="External"/><Relationship Id="rId373" Type="http://schemas.openxmlformats.org/officeDocument/2006/relationships/hyperlink" Target="mailto:jenny.betschart@kalaharitrading.ch" TargetMode="External"/><Relationship Id="rId394" Type="http://schemas.openxmlformats.org/officeDocument/2006/relationships/hyperlink" Target="https://jaminerals.com/" TargetMode="External"/><Relationship Id="rId408" Type="http://schemas.openxmlformats.org/officeDocument/2006/relationships/hyperlink" Target="mailto:singhr@ngglobal.co.za" TargetMode="External"/><Relationship Id="rId429" Type="http://schemas.openxmlformats.org/officeDocument/2006/relationships/hyperlink" Target="mailto:clc@menar.com" TargetMode="External"/><Relationship Id="rId580" Type="http://schemas.openxmlformats.org/officeDocument/2006/relationships/hyperlink" Target="mailto:aoki@nippondenko.jp" TargetMode="External"/><Relationship Id="rId615" Type="http://schemas.openxmlformats.org/officeDocument/2006/relationships/hyperlink" Target="mailto:peter@firebirdmetals.com.au" TargetMode="External"/><Relationship Id="rId1" Type="http://schemas.openxmlformats.org/officeDocument/2006/relationships/hyperlink" Target="mailto:liangjw@sinosteel.com" TargetMode="External"/><Relationship Id="rId212" Type="http://schemas.openxmlformats.org/officeDocument/2006/relationships/hyperlink" Target="mailto:sandeep.kapur@south32.net" TargetMode="External"/><Relationship Id="rId233" Type="http://schemas.openxmlformats.org/officeDocument/2006/relationships/hyperlink" Target="mailto:wanghong2106@126.com" TargetMode="External"/><Relationship Id="rId254" Type="http://schemas.openxmlformats.org/officeDocument/2006/relationships/hyperlink" Target="mailto:vanit@lkgroupindia.com" TargetMode="External"/><Relationship Id="rId440" Type="http://schemas.openxmlformats.org/officeDocument/2006/relationships/hyperlink" Target="mailto:zll@citicdameng.com" TargetMode="External"/><Relationship Id="rId28" Type="http://schemas.openxmlformats.org/officeDocument/2006/relationships/hyperlink" Target="mailto:sfal@shyamferro.com" TargetMode="External"/><Relationship Id="rId49" Type="http://schemas.openxmlformats.org/officeDocument/2006/relationships/hyperlink" Target="mailto:vamsivarma_p@yahoo.com" TargetMode="External"/><Relationship Id="rId114" Type="http://schemas.openxmlformats.org/officeDocument/2006/relationships/hyperlink" Target="mailto:m.behrens@nizi.com" TargetMode="External"/><Relationship Id="rId275" Type="http://schemas.openxmlformats.org/officeDocument/2006/relationships/hyperlink" Target="mailto:maxime_vandersmissen@mckinsey.com" TargetMode="External"/><Relationship Id="rId296" Type="http://schemas.openxmlformats.org/officeDocument/2006/relationships/hyperlink" Target="mailto:kliscia@buritirama.com" TargetMode="External"/><Relationship Id="rId300" Type="http://schemas.openxmlformats.org/officeDocument/2006/relationships/hyperlink" Target="http://www.gxjmmy.com/industrialbase/62-cn.html" TargetMode="External"/><Relationship Id="rId461" Type="http://schemas.openxmlformats.org/officeDocument/2006/relationships/hyperlink" Target="mailto:yp.zhang@dongfangferroalloy.com" TargetMode="External"/><Relationship Id="rId482" Type="http://schemas.openxmlformats.org/officeDocument/2006/relationships/hyperlink" Target="mailto:vivek.daksh@arcelormittal.com" TargetMode="External"/><Relationship Id="rId517" Type="http://schemas.openxmlformats.org/officeDocument/2006/relationships/hyperlink" Target="http://www.batteryinnovation.org/" TargetMode="External"/><Relationship Id="rId538" Type="http://schemas.openxmlformats.org/officeDocument/2006/relationships/hyperlink" Target="mailto:philippe.autier@strath.ac.uk" TargetMode="External"/><Relationship Id="rId559" Type="http://schemas.openxmlformats.org/officeDocument/2006/relationships/hyperlink" Target="mailto:Malcolm.Curror@UMK.co.za" TargetMode="External"/><Relationship Id="rId60" Type="http://schemas.openxmlformats.org/officeDocument/2006/relationships/hyperlink" Target="mailto:gmexports@vandanaglobal.com" TargetMode="External"/><Relationship Id="rId81" Type="http://schemas.openxmlformats.org/officeDocument/2006/relationships/hyperlink" Target="mailto:sunrisinglz@westfesi.net" TargetMode="External"/><Relationship Id="rId135" Type="http://schemas.openxmlformats.org/officeDocument/2006/relationships/hyperlink" Target="mailto:sandeep.kapur@south32.net" TargetMode="External"/><Relationship Id="rId156" Type="http://schemas.openxmlformats.org/officeDocument/2006/relationships/hyperlink" Target="http://www.southernjade.co.za/" TargetMode="External"/><Relationship Id="rId177" Type="http://schemas.openxmlformats.org/officeDocument/2006/relationships/hyperlink" Target="mailto:frans.vancamp@arcelormittal.com" TargetMode="External"/><Relationship Id="rId198" Type="http://schemas.openxmlformats.org/officeDocument/2006/relationships/hyperlink" Target="mailto:ftaddei@mn25.ca" TargetMode="External"/><Relationship Id="rId321" Type="http://schemas.openxmlformats.org/officeDocument/2006/relationships/hyperlink" Target="http://www.cigroup.za.com/" TargetMode="External"/><Relationship Id="rId342" Type="http://schemas.openxmlformats.org/officeDocument/2006/relationships/hyperlink" Target="http://www.sczhongzhe.cn/" TargetMode="External"/><Relationship Id="rId363" Type="http://schemas.openxmlformats.org/officeDocument/2006/relationships/hyperlink" Target="mailto:marco.levi@ferroglobe.com" TargetMode="External"/><Relationship Id="rId384" Type="http://schemas.openxmlformats.org/officeDocument/2006/relationships/hyperlink" Target="mailto:craig_f@asset-one.co.za" TargetMode="External"/><Relationship Id="rId419" Type="http://schemas.openxmlformats.org/officeDocument/2006/relationships/hyperlink" Target="mailto:sales@rein-pe.com" TargetMode="External"/><Relationship Id="rId570" Type="http://schemas.openxmlformats.org/officeDocument/2006/relationships/hyperlink" Target="mailto:achal.kedia@jainamferro.com" TargetMode="External"/><Relationship Id="rId591" Type="http://schemas.openxmlformats.org/officeDocument/2006/relationships/hyperlink" Target="mailto:Tanya.McKenna@south32.net" TargetMode="External"/><Relationship Id="rId605" Type="http://schemas.openxmlformats.org/officeDocument/2006/relationships/hyperlink" Target="mailto:adb@omnibv.nl" TargetMode="External"/><Relationship Id="rId202" Type="http://schemas.openxmlformats.org/officeDocument/2006/relationships/hyperlink" Target="http://www.fastmarkets.com/" TargetMode="External"/><Relationship Id="rId223" Type="http://schemas.openxmlformats.org/officeDocument/2006/relationships/hyperlink" Target="http://www.charisma-resources.com/" TargetMode="External"/><Relationship Id="rId244" Type="http://schemas.openxmlformats.org/officeDocument/2006/relationships/hyperlink" Target="mailto:lalit.tayal@abhijeet.in" TargetMode="External"/><Relationship Id="rId430" Type="http://schemas.openxmlformats.org/officeDocument/2006/relationships/hyperlink" Target="mailto:yangzhou@kalonresources.com" TargetMode="External"/><Relationship Id="rId18" Type="http://schemas.openxmlformats.org/officeDocument/2006/relationships/hyperlink" Target="mailto:mzawbaa@ezzsteel.com.eg" TargetMode="External"/><Relationship Id="rId39" Type="http://schemas.openxmlformats.org/officeDocument/2006/relationships/hyperlink" Target="mailto:lalwanical2@hotmail.com" TargetMode="External"/><Relationship Id="rId265" Type="http://schemas.openxmlformats.org/officeDocument/2006/relationships/hyperlink" Target="http://www.demekamaden.com/" TargetMode="External"/><Relationship Id="rId286" Type="http://schemas.openxmlformats.org/officeDocument/2006/relationships/hyperlink" Target="mailto:imraan.khan@mmc.co.za" TargetMode="External"/><Relationship Id="rId451" Type="http://schemas.openxmlformats.org/officeDocument/2006/relationships/hyperlink" Target="mailto:zll@citicdameng.com" TargetMode="External"/><Relationship Id="rId472" Type="http://schemas.openxmlformats.org/officeDocument/2006/relationships/hyperlink" Target="http://www.lca-consulting.fi/" TargetMode="External"/><Relationship Id="rId493" Type="http://schemas.openxmlformats.org/officeDocument/2006/relationships/hyperlink" Target="mailto:ragnhild.jensen@elkem.no" TargetMode="External"/><Relationship Id="rId507" Type="http://schemas.openxmlformats.org/officeDocument/2006/relationships/hyperlink" Target="http://www.copperalliance.org/" TargetMode="External"/><Relationship Id="rId528" Type="http://schemas.openxmlformats.org/officeDocument/2006/relationships/hyperlink" Target="mailto:stuart@steelnet.org" TargetMode="External"/><Relationship Id="rId549" Type="http://schemas.openxmlformats.org/officeDocument/2006/relationships/hyperlink" Target="mailto:robert.dwyer@copperalliance.org" TargetMode="External"/><Relationship Id="rId50" Type="http://schemas.openxmlformats.org/officeDocument/2006/relationships/hyperlink" Target="mailto:brijesh@shyamsteel.com" TargetMode="External"/><Relationship Id="rId104" Type="http://schemas.openxmlformats.org/officeDocument/2006/relationships/hyperlink" Target="mailto:director@sarawagi.com" TargetMode="External"/><Relationship Id="rId125" Type="http://schemas.openxmlformats.org/officeDocument/2006/relationships/hyperlink" Target="mailto:minmet@minmet.mc" TargetMode="External"/><Relationship Id="rId146" Type="http://schemas.openxmlformats.org/officeDocument/2006/relationships/hyperlink" Target="mailto:Keneiloe.Phomane@MMC.CO.ZA" TargetMode="External"/><Relationship Id="rId167" Type="http://schemas.openxmlformats.org/officeDocument/2006/relationships/hyperlink" Target="http://www.aist.go.jp/" TargetMode="External"/><Relationship Id="rId188" Type="http://schemas.openxmlformats.org/officeDocument/2006/relationships/hyperlink" Target="mailto:dominique.tanon@cml-ci.com" TargetMode="External"/><Relationship Id="rId311" Type="http://schemas.openxmlformats.org/officeDocument/2006/relationships/hyperlink" Target="mailto:metmanmanager@gmail.com" TargetMode="External"/><Relationship Id="rId332" Type="http://schemas.openxmlformats.org/officeDocument/2006/relationships/hyperlink" Target="mailto:zhengrujuanzrj@163.com" TargetMode="External"/><Relationship Id="rId353" Type="http://schemas.openxmlformats.org/officeDocument/2006/relationships/hyperlink" Target="mailto:crystal.kemp@kmr.co.za" TargetMode="External"/><Relationship Id="rId374" Type="http://schemas.openxmlformats.org/officeDocument/2006/relationships/hyperlink" Target="mailto:KeneilweLerumo@assore.com" TargetMode="External"/><Relationship Id="rId395" Type="http://schemas.openxmlformats.org/officeDocument/2006/relationships/hyperlink" Target="http://www.asset/" TargetMode="External"/><Relationship Id="rId409" Type="http://schemas.openxmlformats.org/officeDocument/2006/relationships/hyperlink" Target="mailto:javierva@xeal.es" TargetMode="External"/><Relationship Id="rId560" Type="http://schemas.openxmlformats.org/officeDocument/2006/relationships/hyperlink" Target="mailto:xmgy306@163.com" TargetMode="External"/><Relationship Id="rId581" Type="http://schemas.openxmlformats.org/officeDocument/2006/relationships/hyperlink" Target="mailto:aoki@nippondenko.jp" TargetMode="External"/><Relationship Id="rId71" Type="http://schemas.openxmlformats.org/officeDocument/2006/relationships/hyperlink" Target="mailto:sirsendu.mukherjee@tatasteel.com" TargetMode="External"/><Relationship Id="rId92" Type="http://schemas.openxmlformats.org/officeDocument/2006/relationships/hyperlink" Target="mailto:nieyunfei@hotmail.com" TargetMode="External"/><Relationship Id="rId213" Type="http://schemas.openxmlformats.org/officeDocument/2006/relationships/hyperlink" Target="mailto:sandeep.kapur@south32.net" TargetMode="External"/><Relationship Id="rId234" Type="http://schemas.openxmlformats.org/officeDocument/2006/relationships/hyperlink" Target="mailto:zhaoz@harcan.com.cn" TargetMode="External"/><Relationship Id="rId420" Type="http://schemas.openxmlformats.org/officeDocument/2006/relationships/hyperlink" Target="mailto:aw@electricmetals.com" TargetMode="External"/><Relationship Id="rId616" Type="http://schemas.openxmlformats.org/officeDocument/2006/relationships/hyperlink" Target="mailto:info@vedikametals.com" TargetMode="External"/><Relationship Id="rId2" Type="http://schemas.openxmlformats.org/officeDocument/2006/relationships/hyperlink" Target="http://bngmining.com/" TargetMode="External"/><Relationship Id="rId29" Type="http://schemas.openxmlformats.org/officeDocument/2006/relationships/hyperlink" Target="mailto:kolkata@maithanalloys.com" TargetMode="External"/><Relationship Id="rId255" Type="http://schemas.openxmlformats.org/officeDocument/2006/relationships/hyperlink" Target="mailto:vanit@lkgroupindia.com" TargetMode="External"/><Relationship Id="rId276" Type="http://schemas.openxmlformats.org/officeDocument/2006/relationships/hyperlink" Target="mailto:mpeluso@shbellco.com" TargetMode="External"/><Relationship Id="rId297" Type="http://schemas.openxmlformats.org/officeDocument/2006/relationships/hyperlink" Target="mailto:Jean-Michel.DECRUYENAERE@arcelormittal.com" TargetMode="External"/><Relationship Id="rId441" Type="http://schemas.openxmlformats.org/officeDocument/2006/relationships/hyperlink" Target="mailto:zll@citicdameng.com" TargetMode="External"/><Relationship Id="rId462" Type="http://schemas.openxmlformats.org/officeDocument/2006/relationships/hyperlink" Target="mailto:yp.zhang@dongfangferroalloy.com" TargetMode="External"/><Relationship Id="rId483" Type="http://schemas.openxmlformats.org/officeDocument/2006/relationships/hyperlink" Target="mailto:vivek.daksh@arcelormittal.com" TargetMode="External"/><Relationship Id="rId518" Type="http://schemas.openxmlformats.org/officeDocument/2006/relationships/hyperlink" Target="http://www.strategicresearch.fr/" TargetMode="External"/><Relationship Id="rId539" Type="http://schemas.openxmlformats.org/officeDocument/2006/relationships/hyperlink" Target="mailto:ttlledo@163.com" TargetMode="External"/><Relationship Id="rId40" Type="http://schemas.openxmlformats.org/officeDocument/2006/relationships/hyperlink" Target="mailto:sales@rungtamines.com" TargetMode="External"/><Relationship Id="rId115" Type="http://schemas.openxmlformats.org/officeDocument/2006/relationships/hyperlink" Target="mailto:jinwon.heo@posco.com" TargetMode="External"/><Relationship Id="rId136" Type="http://schemas.openxmlformats.org/officeDocument/2006/relationships/hyperlink" Target="mailto:nsarda@smal.co.in" TargetMode="External"/><Relationship Id="rId157" Type="http://schemas.openxmlformats.org/officeDocument/2006/relationships/hyperlink" Target="mailto:tebogo@southerjade.co.za" TargetMode="External"/><Relationship Id="rId178" Type="http://schemas.openxmlformats.org/officeDocument/2006/relationships/hyperlink" Target="mailto:frans.vancamp@arcelormittal.com" TargetMode="External"/><Relationship Id="rId301" Type="http://schemas.openxmlformats.org/officeDocument/2006/relationships/hyperlink" Target="https://www.gulfmining.com/products-services/" TargetMode="External"/><Relationship Id="rId322" Type="http://schemas.openxmlformats.org/officeDocument/2006/relationships/hyperlink" Target="mailto:svr@cigroup.za.com" TargetMode="External"/><Relationship Id="rId343" Type="http://schemas.openxmlformats.org/officeDocument/2006/relationships/hyperlink" Target="http://www.sczhongzhe.cn/" TargetMode="External"/><Relationship Id="rId364" Type="http://schemas.openxmlformats.org/officeDocument/2006/relationships/hyperlink" Target="mailto:marco.levi@ferroglobe.com" TargetMode="External"/><Relationship Id="rId550" Type="http://schemas.openxmlformats.org/officeDocument/2006/relationships/hyperlink" Target="mailto:macmactabi@yahoo.fr" TargetMode="External"/><Relationship Id="rId61" Type="http://schemas.openxmlformats.org/officeDocument/2006/relationships/hyperlink" Target="mailto:marketing@mmindia.net" TargetMode="External"/><Relationship Id="rId82" Type="http://schemas.openxmlformats.org/officeDocument/2006/relationships/hyperlink" Target="http://www.fastmarkets.com/" TargetMode="External"/><Relationship Id="rId199" Type="http://schemas.openxmlformats.org/officeDocument/2006/relationships/hyperlink" Target="mailto:ftaddei@mn25.ca" TargetMode="External"/><Relationship Id="rId203" Type="http://schemas.openxmlformats.org/officeDocument/2006/relationships/hyperlink" Target="http://www.fastmarkets.com/" TargetMode="External"/><Relationship Id="rId385" Type="http://schemas.openxmlformats.org/officeDocument/2006/relationships/hyperlink" Target="mailto:tkire@dg.mitsui.com" TargetMode="External"/><Relationship Id="rId571" Type="http://schemas.openxmlformats.org/officeDocument/2006/relationships/hyperlink" Target="mailto:amelie.serey@eramet.com" TargetMode="External"/><Relationship Id="rId592" Type="http://schemas.openxmlformats.org/officeDocument/2006/relationships/hyperlink" Target="mailto:Tanya.McKenna@south32.net" TargetMode="External"/><Relationship Id="rId606" Type="http://schemas.openxmlformats.org/officeDocument/2006/relationships/hyperlink" Target="mailto:rainer.cheong@oldendorff.com" TargetMode="External"/><Relationship Id="rId19" Type="http://schemas.openxmlformats.org/officeDocument/2006/relationships/hyperlink" Target="http://www.bsw-kehl.de/bsw-en/products/reinforcing_steel.php" TargetMode="External"/><Relationship Id="rId224" Type="http://schemas.openxmlformats.org/officeDocument/2006/relationships/hyperlink" Target="mailto:sales@charisma-resources.com" TargetMode="External"/><Relationship Id="rId245" Type="http://schemas.openxmlformats.org/officeDocument/2006/relationships/hyperlink" Target="mailto:a.kejriwal@goelgroup.co.in" TargetMode="External"/><Relationship Id="rId266" Type="http://schemas.openxmlformats.org/officeDocument/2006/relationships/hyperlink" Target="mailto:frances.soh@oldendorff.com" TargetMode="External"/><Relationship Id="rId287" Type="http://schemas.openxmlformats.org/officeDocument/2006/relationships/hyperlink" Target="mailto:teheli.morabe@mmc.co.za" TargetMode="External"/><Relationship Id="rId410" Type="http://schemas.openxmlformats.org/officeDocument/2006/relationships/hyperlink" Target="mailto:thorton@giyanimetals.com" TargetMode="External"/><Relationship Id="rId431" Type="http://schemas.openxmlformats.org/officeDocument/2006/relationships/hyperlink" Target="mailto:josephPeng@kalonresources.com" TargetMode="External"/><Relationship Id="rId452" Type="http://schemas.openxmlformats.org/officeDocument/2006/relationships/hyperlink" Target="mailto:zll@citicdameng.com" TargetMode="External"/><Relationship Id="rId473" Type="http://schemas.openxmlformats.org/officeDocument/2006/relationships/hyperlink" Target="mailto:emma.salminen@lca-consulting.fi" TargetMode="External"/><Relationship Id="rId494" Type="http://schemas.openxmlformats.org/officeDocument/2006/relationships/hyperlink" Target="mailto:bob.diderich@oecd.org" TargetMode="External"/><Relationship Id="rId508" Type="http://schemas.openxmlformats.org/officeDocument/2006/relationships/hyperlink" Target="http://www.tmsinternational.com/" TargetMode="External"/><Relationship Id="rId529" Type="http://schemas.openxmlformats.org/officeDocument/2006/relationships/hyperlink" Target="mailto:mconnolly@tmsinternational.com" TargetMode="External"/><Relationship Id="rId30" Type="http://schemas.openxmlformats.org/officeDocument/2006/relationships/hyperlink" Target="mailto:ramesh.talwar@aartisteelsltd.com" TargetMode="External"/><Relationship Id="rId105" Type="http://schemas.openxmlformats.org/officeDocument/2006/relationships/hyperlink" Target="mailto:endrigo@buritirama.com" TargetMode="External"/><Relationship Id="rId126" Type="http://schemas.openxmlformats.org/officeDocument/2006/relationships/hyperlink" Target="mailto:saki@safika.co.za" TargetMode="External"/><Relationship Id="rId147" Type="http://schemas.openxmlformats.org/officeDocument/2006/relationships/hyperlink" Target="mailto:Keneiloe.Phomane@MMC.CO.ZA" TargetMode="External"/><Relationship Id="rId168" Type="http://schemas.openxmlformats.org/officeDocument/2006/relationships/hyperlink" Target="mailto:yuichi--iwasaki@aist.go.jp" TargetMode="External"/><Relationship Id="rId312" Type="http://schemas.openxmlformats.org/officeDocument/2006/relationships/hyperlink" Target="mailto:metmanmanager@gmail.com" TargetMode="External"/><Relationship Id="rId333" Type="http://schemas.openxmlformats.org/officeDocument/2006/relationships/hyperlink" Target="https://www.xinchuangindustry.com/" TargetMode="External"/><Relationship Id="rId354" Type="http://schemas.openxmlformats.org/officeDocument/2006/relationships/hyperlink" Target="https://www.kmr.co.za/" TargetMode="External"/><Relationship Id="rId540" Type="http://schemas.openxmlformats.org/officeDocument/2006/relationships/hyperlink" Target="mailto:ttlledo@163.com" TargetMode="External"/><Relationship Id="rId51" Type="http://schemas.openxmlformats.org/officeDocument/2006/relationships/hyperlink" Target="mailto:srikant@shyamsteel.com" TargetMode="External"/><Relationship Id="rId72" Type="http://schemas.openxmlformats.org/officeDocument/2006/relationships/hyperlink" Target="http://www.oecd.org/" TargetMode="External"/><Relationship Id="rId93" Type="http://schemas.openxmlformats.org/officeDocument/2006/relationships/hyperlink" Target="mailto:endrigo@buritirama.com" TargetMode="External"/><Relationship Id="rId189" Type="http://schemas.openxmlformats.org/officeDocument/2006/relationships/hyperlink" Target="mailto:greg.smart@crugroup.com" TargetMode="External"/><Relationship Id="rId375" Type="http://schemas.openxmlformats.org/officeDocument/2006/relationships/hyperlink" Target="http://www.baosteel.com/" TargetMode="External"/><Relationship Id="rId396" Type="http://schemas.openxmlformats.org/officeDocument/2006/relationships/hyperlink" Target="http://www.deepcryogenics.com/" TargetMode="External"/><Relationship Id="rId561" Type="http://schemas.openxmlformats.org/officeDocument/2006/relationships/hyperlink" Target="http://www.manmohan.in/" TargetMode="External"/><Relationship Id="rId582" Type="http://schemas.openxmlformats.org/officeDocument/2006/relationships/hyperlink" Target="mailto:aoki@nippondenko.jp" TargetMode="External"/><Relationship Id="rId617" Type="http://schemas.openxmlformats.org/officeDocument/2006/relationships/hyperlink" Target="mailto:alnnoorg@gmail.com" TargetMode="External"/><Relationship Id="rId3" Type="http://schemas.openxmlformats.org/officeDocument/2006/relationships/hyperlink" Target="mailto:haiximetals@163.com" TargetMode="External"/><Relationship Id="rId214" Type="http://schemas.openxmlformats.org/officeDocument/2006/relationships/hyperlink" Target="mailto:sandeep.kapur@south32.net" TargetMode="External"/><Relationship Id="rId235" Type="http://schemas.openxmlformats.org/officeDocument/2006/relationships/hyperlink" Target="mailto:cb@harcan.com.cn" TargetMode="External"/><Relationship Id="rId256" Type="http://schemas.openxmlformats.org/officeDocument/2006/relationships/hyperlink" Target="mailto:vanit@lkgroupindia.com" TargetMode="External"/><Relationship Id="rId277" Type="http://schemas.openxmlformats.org/officeDocument/2006/relationships/hyperlink" Target="mailto:eric.chung@asia-minerals.com" TargetMode="External"/><Relationship Id="rId298" Type="http://schemas.openxmlformats.org/officeDocument/2006/relationships/hyperlink" Target="mailto:michelle@kamwah.com" TargetMode="External"/><Relationship Id="rId400" Type="http://schemas.openxmlformats.org/officeDocument/2006/relationships/hyperlink" Target="mailto:sherra@jaminerals.com" TargetMode="External"/><Relationship Id="rId421" Type="http://schemas.openxmlformats.org/officeDocument/2006/relationships/hyperlink" Target="mailto:d_narita@nippondenko.co.jp" TargetMode="External"/><Relationship Id="rId442" Type="http://schemas.openxmlformats.org/officeDocument/2006/relationships/hyperlink" Target="mailto:zll@citicdameng.com" TargetMode="External"/><Relationship Id="rId463" Type="http://schemas.openxmlformats.org/officeDocument/2006/relationships/hyperlink" Target="mailto:g.silva@gerdau.com.br" TargetMode="External"/><Relationship Id="rId484" Type="http://schemas.openxmlformats.org/officeDocument/2006/relationships/hyperlink" Target="mailto:vivek.daksh@arcelormittal.com" TargetMode="External"/><Relationship Id="rId519" Type="http://schemas.openxmlformats.org/officeDocument/2006/relationships/hyperlink" Target="http://www.polsca.pan.pl/" TargetMode="External"/><Relationship Id="rId116" Type="http://schemas.openxmlformats.org/officeDocument/2006/relationships/hyperlink" Target="mailto:lucas@buritirama.com" TargetMode="External"/><Relationship Id="rId137" Type="http://schemas.openxmlformats.org/officeDocument/2006/relationships/hyperlink" Target="mailto:george@roskill.com" TargetMode="External"/><Relationship Id="rId158" Type="http://schemas.openxmlformats.org/officeDocument/2006/relationships/hyperlink" Target="mailto:wjgolden@polymathescapital.com" TargetMode="External"/><Relationship Id="rId302" Type="http://schemas.openxmlformats.org/officeDocument/2006/relationships/hyperlink" Target="http://www.zgxnnk.com/" TargetMode="External"/><Relationship Id="rId323" Type="http://schemas.openxmlformats.org/officeDocument/2006/relationships/hyperlink" Target="mailto:info@cigroup.za.com" TargetMode="External"/><Relationship Id="rId344" Type="http://schemas.openxmlformats.org/officeDocument/2006/relationships/hyperlink" Target="mailto:info@gardnerglobal.partners" TargetMode="External"/><Relationship Id="rId530" Type="http://schemas.openxmlformats.org/officeDocument/2006/relationships/hyperlink" Target="mailto:solene.molard@occitanie-europe.eu" TargetMode="External"/><Relationship Id="rId20" Type="http://schemas.openxmlformats.org/officeDocument/2006/relationships/hyperlink" Target="mailto:rene.buehler@BSW-Kehl.de" TargetMode="External"/><Relationship Id="rId41" Type="http://schemas.openxmlformats.org/officeDocument/2006/relationships/hyperlink" Target="mailto:moralloys@gmail.com" TargetMode="External"/><Relationship Id="rId62" Type="http://schemas.openxmlformats.org/officeDocument/2006/relationships/hyperlink" Target="mailto:antong@tshipi.co.za" TargetMode="External"/><Relationship Id="rId83" Type="http://schemas.openxmlformats.org/officeDocument/2006/relationships/hyperlink" Target="mailto:info@sitatunga.com" TargetMode="External"/><Relationship Id="rId179" Type="http://schemas.openxmlformats.org/officeDocument/2006/relationships/hyperlink" Target="mailto:sheila.mahaseni@kmr.co.za" TargetMode="External"/><Relationship Id="rId365" Type="http://schemas.openxmlformats.org/officeDocument/2006/relationships/hyperlink" Target="mailto:marco.levi@ferroglobe.com" TargetMode="External"/><Relationship Id="rId386" Type="http://schemas.openxmlformats.org/officeDocument/2006/relationships/hyperlink" Target="mailto:joeri.neutjens@crmgroup.be" TargetMode="External"/><Relationship Id="rId551" Type="http://schemas.openxmlformats.org/officeDocument/2006/relationships/hyperlink" Target="mailto:mulservcon@gmail.com" TargetMode="External"/><Relationship Id="rId572" Type="http://schemas.openxmlformats.org/officeDocument/2006/relationships/hyperlink" Target="mailto:amelie.serey@eramet.com" TargetMode="External"/><Relationship Id="rId593" Type="http://schemas.openxmlformats.org/officeDocument/2006/relationships/hyperlink" Target="mailto:Tanya.McKenna@south32.net" TargetMode="External"/><Relationship Id="rId607" Type="http://schemas.openxmlformats.org/officeDocument/2006/relationships/hyperlink" Target="http://www.jtthj.cn/" TargetMode="External"/><Relationship Id="rId190" Type="http://schemas.openxmlformats.org/officeDocument/2006/relationships/hyperlink" Target="mailto:greg.smart@crugroup.com" TargetMode="External"/><Relationship Id="rId204" Type="http://schemas.openxmlformats.org/officeDocument/2006/relationships/hyperlink" Target="http://www.fastmarkets.com/" TargetMode="External"/><Relationship Id="rId225" Type="http://schemas.openxmlformats.org/officeDocument/2006/relationships/hyperlink" Target="mailto:rahul888.sarawagi@gmail.com" TargetMode="External"/><Relationship Id="rId246" Type="http://schemas.openxmlformats.org/officeDocument/2006/relationships/hyperlink" Target="mailto:ankita.chakraborty@steelmint.com" TargetMode="External"/><Relationship Id="rId267" Type="http://schemas.openxmlformats.org/officeDocument/2006/relationships/hyperlink" Target="http://www.sojitz.com/en/" TargetMode="External"/><Relationship Id="rId288" Type="http://schemas.openxmlformats.org/officeDocument/2006/relationships/hyperlink" Target="mailto:victor.radko@umk.co.za" TargetMode="External"/><Relationship Id="rId411" Type="http://schemas.openxmlformats.org/officeDocument/2006/relationships/hyperlink" Target="mailto:thorton@giyanimetals.com" TargetMode="External"/><Relationship Id="rId432" Type="http://schemas.openxmlformats.org/officeDocument/2006/relationships/hyperlink" Target="mailto:josephPeng@kalonresources.com" TargetMode="External"/><Relationship Id="rId453" Type="http://schemas.openxmlformats.org/officeDocument/2006/relationships/hyperlink" Target="mailto:zll@citicdameng.com" TargetMode="External"/><Relationship Id="rId474" Type="http://schemas.openxmlformats.org/officeDocument/2006/relationships/hyperlink" Target="mailto:benjamin.fritz@hs-pforzheim.de" TargetMode="External"/><Relationship Id="rId509" Type="http://schemas.openxmlformats.org/officeDocument/2006/relationships/hyperlink" Target="http://www.occitanie-europe.eu/" TargetMode="External"/><Relationship Id="rId106" Type="http://schemas.openxmlformats.org/officeDocument/2006/relationships/hyperlink" Target="mailto:endrigo@buritirama.com" TargetMode="External"/><Relationship Id="rId127" Type="http://schemas.openxmlformats.org/officeDocument/2006/relationships/hyperlink" Target="http://www.tshipi.co.za/" TargetMode="External"/><Relationship Id="rId313" Type="http://schemas.openxmlformats.org/officeDocument/2006/relationships/hyperlink" Target="mailto:metmanmanager@gmail.com" TargetMode="External"/><Relationship Id="rId495" Type="http://schemas.openxmlformats.org/officeDocument/2006/relationships/hyperlink" Target="mailto:kmelzer@nickelinstitute.org" TargetMode="External"/><Relationship Id="rId10" Type="http://schemas.openxmlformats.org/officeDocument/2006/relationships/hyperlink" Target="mailto:cjeffery@crai.com" TargetMode="External"/><Relationship Id="rId31" Type="http://schemas.openxmlformats.org/officeDocument/2006/relationships/hyperlink" Target="mailto:manish@rungtaindustries.com" TargetMode="External"/><Relationship Id="rId52" Type="http://schemas.openxmlformats.org/officeDocument/2006/relationships/hyperlink" Target="mailto:sonicthermal@eurasiagroup.in" TargetMode="External"/><Relationship Id="rId73" Type="http://schemas.openxmlformats.org/officeDocument/2006/relationships/hyperlink" Target="mailto:18993777567@163.com" TargetMode="External"/><Relationship Id="rId94" Type="http://schemas.openxmlformats.org/officeDocument/2006/relationships/hyperlink" Target="mailto:info@sinecospa.com" TargetMode="External"/><Relationship Id="rId148" Type="http://schemas.openxmlformats.org/officeDocument/2006/relationships/hyperlink" Target="mailto:Keneiloe.Phomane@MMC.CO.ZA" TargetMode="External"/><Relationship Id="rId169" Type="http://schemas.openxmlformats.org/officeDocument/2006/relationships/hyperlink" Target="http://www.ipo-pszczyna.pl/" TargetMode="External"/><Relationship Id="rId334" Type="http://schemas.openxmlformats.org/officeDocument/2006/relationships/hyperlink" Target="mailto:juliana.barbosa1@vale.com" TargetMode="External"/><Relationship Id="rId355" Type="http://schemas.openxmlformats.org/officeDocument/2006/relationships/hyperlink" Target="mailto:maxime_vandersmissen@mckinsey.com" TargetMode="External"/><Relationship Id="rId376" Type="http://schemas.openxmlformats.org/officeDocument/2006/relationships/hyperlink" Target="http://www.resdevgroup.com.au/" TargetMode="External"/><Relationship Id="rId397" Type="http://schemas.openxmlformats.org/officeDocument/2006/relationships/hyperlink" Target="http://www.intersea.com.tn/" TargetMode="External"/><Relationship Id="rId520" Type="http://schemas.openxmlformats.org/officeDocument/2006/relationships/hyperlink" Target="http://www.echa.europa.eu/" TargetMode="External"/><Relationship Id="rId541" Type="http://schemas.openxmlformats.org/officeDocument/2006/relationships/hyperlink" Target="mailto:ariane.griesbeck@strategicresearch.fr" TargetMode="External"/><Relationship Id="rId562" Type="http://schemas.openxmlformats.org/officeDocument/2006/relationships/hyperlink" Target="http://www.skbindustries.com/" TargetMode="External"/><Relationship Id="rId583" Type="http://schemas.openxmlformats.org/officeDocument/2006/relationships/hyperlink" Target="mailto:aoki@nippondenko.jp" TargetMode="External"/><Relationship Id="rId618" Type="http://schemas.openxmlformats.org/officeDocument/2006/relationships/printerSettings" Target="../printerSettings/printerSettings1.bin"/><Relationship Id="rId4" Type="http://schemas.openxmlformats.org/officeDocument/2006/relationships/hyperlink" Target="mailto:dominique.tanon@cml-ci.com" TargetMode="External"/><Relationship Id="rId180" Type="http://schemas.openxmlformats.org/officeDocument/2006/relationships/hyperlink" Target="mailto:sheila.mahaseni@kmr.co.za" TargetMode="External"/><Relationship Id="rId215" Type="http://schemas.openxmlformats.org/officeDocument/2006/relationships/hyperlink" Target="mailto:sandeep.kapur@south32.net" TargetMode="External"/><Relationship Id="rId236" Type="http://schemas.openxmlformats.org/officeDocument/2006/relationships/hyperlink" Target="mailto:dirfin@moil.nic.in" TargetMode="External"/><Relationship Id="rId257" Type="http://schemas.openxmlformats.org/officeDocument/2006/relationships/hyperlink" Target="http://www.londonmetals.co.uk/" TargetMode="External"/><Relationship Id="rId278" Type="http://schemas.openxmlformats.org/officeDocument/2006/relationships/hyperlink" Target="tel:+27%2083%20928%208156" TargetMode="External"/><Relationship Id="rId401" Type="http://schemas.openxmlformats.org/officeDocument/2006/relationships/hyperlink" Target="mailto:farzad@jaminerals.com" TargetMode="External"/><Relationship Id="rId422" Type="http://schemas.openxmlformats.org/officeDocument/2006/relationships/hyperlink" Target="mailto:d_narita@nippondenko.co.jp" TargetMode="External"/><Relationship Id="rId443" Type="http://schemas.openxmlformats.org/officeDocument/2006/relationships/hyperlink" Target="mailto:zll@citicdameng.com" TargetMode="External"/><Relationship Id="rId464" Type="http://schemas.openxmlformats.org/officeDocument/2006/relationships/hyperlink" Target="mailto:tndcrvferrao1@gmail.com" TargetMode="External"/><Relationship Id="rId303" Type="http://schemas.openxmlformats.org/officeDocument/2006/relationships/hyperlink" Target="https://jainamferro.com/" TargetMode="External"/><Relationship Id="rId485" Type="http://schemas.openxmlformats.org/officeDocument/2006/relationships/hyperlink" Target="mailto:vivek.daksh@arcelormittal.com" TargetMode="External"/><Relationship Id="rId42" Type="http://schemas.openxmlformats.org/officeDocument/2006/relationships/hyperlink" Target="mailto:saket.agarwal@mspsteel.com" TargetMode="External"/><Relationship Id="rId84" Type="http://schemas.openxmlformats.org/officeDocument/2006/relationships/hyperlink" Target="mailto:davide.ariazzi@metalleghe.it" TargetMode="External"/><Relationship Id="rId138" Type="http://schemas.openxmlformats.org/officeDocument/2006/relationships/hyperlink" Target="mailto:satyaki@mitrask.com" TargetMode="External"/><Relationship Id="rId345" Type="http://schemas.openxmlformats.org/officeDocument/2006/relationships/hyperlink" Target="mailto:robert.ward@iiss.org" TargetMode="External"/><Relationship Id="rId387" Type="http://schemas.openxmlformats.org/officeDocument/2006/relationships/hyperlink" Target="mailto:fabienne.wertz@crmgroup.be" TargetMode="External"/><Relationship Id="rId510" Type="http://schemas.openxmlformats.org/officeDocument/2006/relationships/hyperlink" Target="http://www.teck.com/" TargetMode="External"/><Relationship Id="rId552" Type="http://schemas.openxmlformats.org/officeDocument/2006/relationships/hyperlink" Target="mailto:jbrown@e25.com.au" TargetMode="External"/><Relationship Id="rId594" Type="http://schemas.openxmlformats.org/officeDocument/2006/relationships/hyperlink" Target="mailto:Tanya.McKenna@south32.net" TargetMode="External"/><Relationship Id="rId608" Type="http://schemas.openxmlformats.org/officeDocument/2006/relationships/hyperlink" Target="http://www.carbonresources.in/" TargetMode="External"/><Relationship Id="rId191" Type="http://schemas.openxmlformats.org/officeDocument/2006/relationships/hyperlink" Target="mailto:ramesh.talwar@aartisteelsltd.com" TargetMode="External"/><Relationship Id="rId205" Type="http://schemas.openxmlformats.org/officeDocument/2006/relationships/hyperlink" Target="mailto:sarmamss57@rediffmail.com" TargetMode="External"/><Relationship Id="rId247" Type="http://schemas.openxmlformats.org/officeDocument/2006/relationships/hyperlink" Target="mailto:global@steelmintgroup.com" TargetMode="External"/><Relationship Id="rId412" Type="http://schemas.openxmlformats.org/officeDocument/2006/relationships/hyperlink" Target="mailto:thorton@giyanimetals.com" TargetMode="External"/><Relationship Id="rId107" Type="http://schemas.openxmlformats.org/officeDocument/2006/relationships/hyperlink" Target="mailto:endrigo@buritirama.com" TargetMode="External"/><Relationship Id="rId289" Type="http://schemas.openxmlformats.org/officeDocument/2006/relationships/hyperlink" Target="mailto:Mbethe@ukuphagroup.com" TargetMode="External"/><Relationship Id="rId454" Type="http://schemas.openxmlformats.org/officeDocument/2006/relationships/hyperlink" Target="mailto:zll@citicdameng.com" TargetMode="External"/><Relationship Id="rId496" Type="http://schemas.openxmlformats.org/officeDocument/2006/relationships/hyperlink" Target="http://www.nickelinstitute.org/www.nickelconsortia.eu" TargetMode="External"/><Relationship Id="rId11" Type="http://schemas.openxmlformats.org/officeDocument/2006/relationships/hyperlink" Target="mailto:forrester183@126.com" TargetMode="External"/><Relationship Id="rId53" Type="http://schemas.openxmlformats.org/officeDocument/2006/relationships/hyperlink" Target="mailto:mail@vbansal.com" TargetMode="External"/><Relationship Id="rId149" Type="http://schemas.openxmlformats.org/officeDocument/2006/relationships/hyperlink" Target="mailto:Keneiloe.Phomane@MMC.CO.ZA" TargetMode="External"/><Relationship Id="rId314" Type="http://schemas.openxmlformats.org/officeDocument/2006/relationships/hyperlink" Target="mailto:anand@aaleacion.com" TargetMode="External"/><Relationship Id="rId356" Type="http://schemas.openxmlformats.org/officeDocument/2006/relationships/hyperlink" Target="mailto:steven_vercammen@mckinsey.com" TargetMode="External"/><Relationship Id="rId398" Type="http://schemas.openxmlformats.org/officeDocument/2006/relationships/hyperlink" Target="http://www.ngglobal.co.za/" TargetMode="External"/><Relationship Id="rId521" Type="http://schemas.openxmlformats.org/officeDocument/2006/relationships/hyperlink" Target="http://www.quinnandpartners.com/" TargetMode="External"/><Relationship Id="rId563" Type="http://schemas.openxmlformats.org/officeDocument/2006/relationships/hyperlink" Target="http://www.mogalemega.co.za/" TargetMode="External"/><Relationship Id="rId619" Type="http://schemas.openxmlformats.org/officeDocument/2006/relationships/vmlDrawing" Target="../drawings/vmlDrawing1.vml"/><Relationship Id="rId95" Type="http://schemas.openxmlformats.org/officeDocument/2006/relationships/hyperlink" Target="mailto:rachelle.conley@traxys.com" TargetMode="External"/><Relationship Id="rId160" Type="http://schemas.openxmlformats.org/officeDocument/2006/relationships/hyperlink" Target="http://www.sarawakenergy.com/" TargetMode="External"/><Relationship Id="rId216" Type="http://schemas.openxmlformats.org/officeDocument/2006/relationships/hyperlink" Target="mailto:sandeep.kapur@south32.net" TargetMode="External"/><Relationship Id="rId423" Type="http://schemas.openxmlformats.org/officeDocument/2006/relationships/hyperlink" Target="http://www.jinwang.eu/" TargetMode="External"/><Relationship Id="rId258" Type="http://schemas.openxmlformats.org/officeDocument/2006/relationships/hyperlink" Target="mailto:trading@londonmetals.co.uk" TargetMode="External"/><Relationship Id="rId465" Type="http://schemas.openxmlformats.org/officeDocument/2006/relationships/hyperlink" Target="mailto:sgod9908@hotmail.com" TargetMode="External"/><Relationship Id="rId22" Type="http://schemas.openxmlformats.org/officeDocument/2006/relationships/hyperlink" Target="http://www.femfm.com/" TargetMode="External"/><Relationship Id="rId64" Type="http://schemas.openxmlformats.org/officeDocument/2006/relationships/hyperlink" Target="mailto:sirsendu.mukherjee@tatasteel.com" TargetMode="External"/><Relationship Id="rId118" Type="http://schemas.openxmlformats.org/officeDocument/2006/relationships/hyperlink" Target="mailto:marrisa@xxminmetals.com" TargetMode="External"/><Relationship Id="rId325" Type="http://schemas.openxmlformats.org/officeDocument/2006/relationships/hyperlink" Target="mailto:info@lpmge.it" TargetMode="External"/><Relationship Id="rId367" Type="http://schemas.openxmlformats.org/officeDocument/2006/relationships/hyperlink" Target="mailto:marco.levi@ferroglobe.com" TargetMode="External"/><Relationship Id="rId532" Type="http://schemas.openxmlformats.org/officeDocument/2006/relationships/hyperlink" Target="mailto:tracey.elliott@easac.eu" TargetMode="External"/><Relationship Id="rId574" Type="http://schemas.openxmlformats.org/officeDocument/2006/relationships/hyperlink" Target="mailto:vbourrel@princecorp.com" TargetMode="External"/><Relationship Id="rId171" Type="http://schemas.openxmlformats.org/officeDocument/2006/relationships/hyperlink" Target="http://www.arche-consulting.be/" TargetMode="External"/><Relationship Id="rId227" Type="http://schemas.openxmlformats.org/officeDocument/2006/relationships/hyperlink" Target="http://www.goyalgroup.in/" TargetMode="External"/><Relationship Id="rId269" Type="http://schemas.openxmlformats.org/officeDocument/2006/relationships/hyperlink" Target="mailto:helena.lundstrom@ssab.com" TargetMode="External"/><Relationship Id="rId434" Type="http://schemas.openxmlformats.org/officeDocument/2006/relationships/hyperlink" Target="mailto:tf1234888@163.com" TargetMode="External"/><Relationship Id="rId476" Type="http://schemas.openxmlformats.org/officeDocument/2006/relationships/hyperlink" Target="mailto:sapozhnikova@b-kh.ru" TargetMode="External"/><Relationship Id="rId33" Type="http://schemas.openxmlformats.org/officeDocument/2006/relationships/hyperlink" Target="mailto:manish@castrontech.com" TargetMode="External"/><Relationship Id="rId129" Type="http://schemas.openxmlformats.org/officeDocument/2006/relationships/hyperlink" Target="mailto:kensuke.goto@sumitomocorp.com" TargetMode="External"/><Relationship Id="rId280" Type="http://schemas.openxmlformats.org/officeDocument/2006/relationships/hyperlink" Target="mailto:Reception@3e.eu" TargetMode="External"/><Relationship Id="rId336" Type="http://schemas.openxmlformats.org/officeDocument/2006/relationships/hyperlink" Target="mailto:jchristian@cpmgroup.com" TargetMode="External"/><Relationship Id="rId501" Type="http://schemas.openxmlformats.org/officeDocument/2006/relationships/hyperlink" Target="mailto:cuilin@internationaltin.org" TargetMode="External"/><Relationship Id="rId543" Type="http://schemas.openxmlformats.org/officeDocument/2006/relationships/hyperlink" Target="mailto:wim.decoen@echa.europa.eu" TargetMode="External"/><Relationship Id="rId75" Type="http://schemas.openxmlformats.org/officeDocument/2006/relationships/hyperlink" Target="mailto:18993777567@163.com" TargetMode="External"/><Relationship Id="rId140" Type="http://schemas.openxmlformats.org/officeDocument/2006/relationships/hyperlink" Target="mailto:akihiko-sakamoto-bd@tosoh.co.jp" TargetMode="External"/><Relationship Id="rId182" Type="http://schemas.openxmlformats.org/officeDocument/2006/relationships/hyperlink" Target="mailto:jay.cho@asia-minerals.com" TargetMode="External"/><Relationship Id="rId378" Type="http://schemas.openxmlformats.org/officeDocument/2006/relationships/hyperlink" Target="mailto:info@honeyvickexports.com" TargetMode="External"/><Relationship Id="rId403" Type="http://schemas.openxmlformats.org/officeDocument/2006/relationships/hyperlink" Target="mailto:info@jaminerals.com" TargetMode="External"/><Relationship Id="rId585" Type="http://schemas.openxmlformats.org/officeDocument/2006/relationships/hyperlink" Target="mailto:orlando.taboni@gerdau.com.br" TargetMode="External"/><Relationship Id="rId6" Type="http://schemas.openxmlformats.org/officeDocument/2006/relationships/hyperlink" Target="mailto:dominique.tanon@cml-ci.com" TargetMode="External"/><Relationship Id="rId238" Type="http://schemas.openxmlformats.org/officeDocument/2006/relationships/hyperlink" Target="mailto:cbatulkar@gmail.com" TargetMode="External"/><Relationship Id="rId445" Type="http://schemas.openxmlformats.org/officeDocument/2006/relationships/hyperlink" Target="mailto:zll@citicdameng.com" TargetMode="External"/><Relationship Id="rId487" Type="http://schemas.openxmlformats.org/officeDocument/2006/relationships/hyperlink" Target="mailto:vivek.daksh@arcelormittal.com" TargetMode="External"/><Relationship Id="rId610" Type="http://schemas.openxmlformats.org/officeDocument/2006/relationships/hyperlink" Target="mailto:adb@omnibv.nl" TargetMode="External"/><Relationship Id="rId291" Type="http://schemas.openxmlformats.org/officeDocument/2006/relationships/hyperlink" Target="http://www.vale.com/" TargetMode="External"/><Relationship Id="rId305" Type="http://schemas.openxmlformats.org/officeDocument/2006/relationships/hyperlink" Target="https://jainamferro.com/" TargetMode="External"/><Relationship Id="rId347" Type="http://schemas.openxmlformats.org/officeDocument/2006/relationships/hyperlink" Target="mailto:sales@qvcgroup.com" TargetMode="External"/><Relationship Id="rId512" Type="http://schemas.openxmlformats.org/officeDocument/2006/relationships/hyperlink" Target="http://www.unep.org/" TargetMode="External"/><Relationship Id="rId44" Type="http://schemas.openxmlformats.org/officeDocument/2006/relationships/hyperlink" Target="mailto:manoj.kasera@supersmelt.com" TargetMode="External"/><Relationship Id="rId86" Type="http://schemas.openxmlformats.org/officeDocument/2006/relationships/hyperlink" Target="mailto:naveen.s@smal.co.in" TargetMode="External"/><Relationship Id="rId151" Type="http://schemas.openxmlformats.org/officeDocument/2006/relationships/hyperlink" Target="mailto:rr.satpathy@tatasteel.com" TargetMode="External"/><Relationship Id="rId389" Type="http://schemas.openxmlformats.org/officeDocument/2006/relationships/hyperlink" Target="mailto:sell@westfesi.net" TargetMode="External"/><Relationship Id="rId554" Type="http://schemas.openxmlformats.org/officeDocument/2006/relationships/hyperlink" Target="https://www.pahc.com/" TargetMode="External"/><Relationship Id="rId596" Type="http://schemas.openxmlformats.org/officeDocument/2006/relationships/hyperlink" Target="mailto:Tanya.McKenna@south32.net" TargetMode="External"/><Relationship Id="rId193" Type="http://schemas.openxmlformats.org/officeDocument/2006/relationships/hyperlink" Target="mailto:marco@mn25.ca" TargetMode="External"/><Relationship Id="rId207" Type="http://schemas.openxmlformats.org/officeDocument/2006/relationships/hyperlink" Target="mailto:tracey@tshipi.co.za" TargetMode="External"/><Relationship Id="rId249" Type="http://schemas.openxmlformats.org/officeDocument/2006/relationships/hyperlink" Target="http://www.lkgroupindia.com/" TargetMode="External"/><Relationship Id="rId414" Type="http://schemas.openxmlformats.org/officeDocument/2006/relationships/hyperlink" Target="mailto:goyaln@ngglobal.co.za" TargetMode="External"/><Relationship Id="rId456" Type="http://schemas.openxmlformats.org/officeDocument/2006/relationships/hyperlink" Target="mailto:zll@citicdameng.com" TargetMode="External"/><Relationship Id="rId498" Type="http://schemas.openxmlformats.org/officeDocument/2006/relationships/hyperlink" Target="mailto:paraskevas@tosoh-hellas.gr" TargetMode="External"/><Relationship Id="rId621" Type="http://schemas.microsoft.com/office/2017/10/relationships/threadedComment" Target="../threadedComments/threadedComment1.xml"/><Relationship Id="rId13" Type="http://schemas.openxmlformats.org/officeDocument/2006/relationships/hyperlink" Target="mailto:troy.rowe@resourc.com.au" TargetMode="External"/><Relationship Id="rId109" Type="http://schemas.openxmlformats.org/officeDocument/2006/relationships/hyperlink" Target="mailto:endrigo@buritirama.com" TargetMode="External"/><Relationship Id="rId260" Type="http://schemas.openxmlformats.org/officeDocument/2006/relationships/hyperlink" Target="mailto:shubhenshu@steelmint.com" TargetMode="External"/><Relationship Id="rId316" Type="http://schemas.openxmlformats.org/officeDocument/2006/relationships/hyperlink" Target="mailto:info@aaleacion.com" TargetMode="External"/><Relationship Id="rId523" Type="http://schemas.openxmlformats.org/officeDocument/2006/relationships/hyperlink" Target="http://www.atimetals.com/" TargetMode="External"/><Relationship Id="rId55" Type="http://schemas.openxmlformats.org/officeDocument/2006/relationships/hyperlink" Target="mailto:rdra9070@gmail.com" TargetMode="External"/><Relationship Id="rId97" Type="http://schemas.openxmlformats.org/officeDocument/2006/relationships/hyperlink" Target="mailto:cochranejim1@gmail.com" TargetMode="External"/><Relationship Id="rId120" Type="http://schemas.openxmlformats.org/officeDocument/2006/relationships/hyperlink" Target="http://www.jsunintl.com/" TargetMode="External"/><Relationship Id="rId358" Type="http://schemas.openxmlformats.org/officeDocument/2006/relationships/hyperlink" Target="mailto:haruji-okuda@mizukin.co.jp" TargetMode="External"/><Relationship Id="rId565" Type="http://schemas.openxmlformats.org/officeDocument/2006/relationships/hyperlink" Target="mailto:navinnaidoo@gmail.com" TargetMode="External"/><Relationship Id="rId162" Type="http://schemas.openxmlformats.org/officeDocument/2006/relationships/hyperlink" Target="mailto:jason.lee2@riotinto.com" TargetMode="External"/><Relationship Id="rId218" Type="http://schemas.openxmlformats.org/officeDocument/2006/relationships/hyperlink" Target="mailto:sandeep.kapur@south32.net" TargetMode="External"/><Relationship Id="rId425" Type="http://schemas.openxmlformats.org/officeDocument/2006/relationships/hyperlink" Target="mailto:laurence.vey@jinwang-europe.fr" TargetMode="External"/><Relationship Id="rId467" Type="http://schemas.openxmlformats.org/officeDocument/2006/relationships/hyperlink" Target="http://www.dongfangferroalloy.com/" TargetMode="External"/><Relationship Id="rId271" Type="http://schemas.openxmlformats.org/officeDocument/2006/relationships/hyperlink" Target="mailto:kirstin.kurilla@nucor.com" TargetMode="External"/><Relationship Id="rId24" Type="http://schemas.openxmlformats.org/officeDocument/2006/relationships/hyperlink" Target="mailto:vkj@abhijeet.in" TargetMode="External"/><Relationship Id="rId66" Type="http://schemas.openxmlformats.org/officeDocument/2006/relationships/hyperlink" Target="mailto:sirsendu.mukherjee@tatasteel.com" TargetMode="External"/><Relationship Id="rId131" Type="http://schemas.openxmlformats.org/officeDocument/2006/relationships/hyperlink" Target="http://www.charisma-resources.com/" TargetMode="External"/><Relationship Id="rId327" Type="http://schemas.openxmlformats.org/officeDocument/2006/relationships/hyperlink" Target="mailto:segreteria@galmet.it" TargetMode="External"/><Relationship Id="rId369" Type="http://schemas.openxmlformats.org/officeDocument/2006/relationships/hyperlink" Target="mailto:marco.levi@ferroglobe.com" TargetMode="External"/><Relationship Id="rId534" Type="http://schemas.openxmlformats.org/officeDocument/2006/relationships/hyperlink" Target="mailto:otto.simonett@zoinet.org" TargetMode="External"/><Relationship Id="rId576" Type="http://schemas.openxmlformats.org/officeDocument/2006/relationships/hyperlink" Target="mailto:vbourrel@princecorp.com" TargetMode="External"/><Relationship Id="rId173" Type="http://schemas.openxmlformats.org/officeDocument/2006/relationships/hyperlink" Target="https://aisresources.com/manganese/projects/" TargetMode="External"/><Relationship Id="rId229" Type="http://schemas.openxmlformats.org/officeDocument/2006/relationships/hyperlink" Target="mailto:ryota-kikuchi@mizukin.co.jp" TargetMode="External"/><Relationship Id="rId380" Type="http://schemas.openxmlformats.org/officeDocument/2006/relationships/hyperlink" Target="mailto:eastmansco@gmail.com" TargetMode="External"/><Relationship Id="rId436" Type="http://schemas.openxmlformats.org/officeDocument/2006/relationships/hyperlink" Target="mailto:zll@citicdameng.com" TargetMode="External"/><Relationship Id="rId601" Type="http://schemas.openxmlformats.org/officeDocument/2006/relationships/hyperlink" Target="mailto:Tanya.McKenna@south32.net" TargetMode="External"/><Relationship Id="rId240" Type="http://schemas.openxmlformats.org/officeDocument/2006/relationships/hyperlink" Target="mailto:rppatil@moil.nic.in" TargetMode="External"/><Relationship Id="rId478" Type="http://schemas.openxmlformats.org/officeDocument/2006/relationships/hyperlink" Target="mailto:oliver.thelot@orano.group" TargetMode="External"/><Relationship Id="rId35" Type="http://schemas.openxmlformats.org/officeDocument/2006/relationships/hyperlink" Target="mailto:rishi.juneja@indsil.com" TargetMode="External"/><Relationship Id="rId77" Type="http://schemas.openxmlformats.org/officeDocument/2006/relationships/hyperlink" Target="mailto:rodrigo.silveira@vale.com" TargetMode="External"/><Relationship Id="rId100" Type="http://schemas.openxmlformats.org/officeDocument/2006/relationships/hyperlink" Target="mailto:paolo.brunelli@italghisa.com" TargetMode="External"/><Relationship Id="rId282" Type="http://schemas.openxmlformats.org/officeDocument/2006/relationships/hyperlink" Target="mailto:plisfzc@gmail.com" TargetMode="External"/><Relationship Id="rId338" Type="http://schemas.openxmlformats.org/officeDocument/2006/relationships/hyperlink" Target="mailto:asalinas@ferroglobe.com" TargetMode="External"/><Relationship Id="rId503" Type="http://schemas.openxmlformats.org/officeDocument/2006/relationships/hyperlink" Target="mailto:kamoutsis@tosoh-hellas.fr" TargetMode="External"/><Relationship Id="rId545" Type="http://schemas.openxmlformats.org/officeDocument/2006/relationships/hyperlink" Target="mailto:francisca@quinnandpartners.com" TargetMode="External"/><Relationship Id="rId587" Type="http://schemas.openxmlformats.org/officeDocument/2006/relationships/hyperlink" Target="mailto:ron@mn25.ca" TargetMode="External"/><Relationship Id="rId8" Type="http://schemas.openxmlformats.org/officeDocument/2006/relationships/hyperlink" Target="http://www.greenovate.co.za/" TargetMode="External"/><Relationship Id="rId142" Type="http://schemas.openxmlformats.org/officeDocument/2006/relationships/hyperlink" Target="mailto:marco@mn25.ca" TargetMode="External"/><Relationship Id="rId184" Type="http://schemas.openxmlformats.org/officeDocument/2006/relationships/hyperlink" Target="mailto:jay.cho@asia-minerals.com" TargetMode="External"/><Relationship Id="rId391" Type="http://schemas.openxmlformats.org/officeDocument/2006/relationships/hyperlink" Target="mailto:abillard@princecorp.com" TargetMode="External"/><Relationship Id="rId405" Type="http://schemas.openxmlformats.org/officeDocument/2006/relationships/hyperlink" Target="mailto:jack@deepcryogenics.com" TargetMode="External"/><Relationship Id="rId447" Type="http://schemas.openxmlformats.org/officeDocument/2006/relationships/hyperlink" Target="mailto:zll@citicdameng.com" TargetMode="External"/><Relationship Id="rId612" Type="http://schemas.openxmlformats.org/officeDocument/2006/relationships/hyperlink" Target="mailto:ashley.swingel@carusllc.com" TargetMode="External"/><Relationship Id="rId251" Type="http://schemas.openxmlformats.org/officeDocument/2006/relationships/hyperlink" Target="http://www.lkgroupindia.com/" TargetMode="External"/><Relationship Id="rId489" Type="http://schemas.openxmlformats.org/officeDocument/2006/relationships/hyperlink" Target="mailto:cgray@tsa.ca" TargetMode="External"/><Relationship Id="rId46" Type="http://schemas.openxmlformats.org/officeDocument/2006/relationships/hyperlink" Target="mailto:tamal.banerjee@rashmigroup.com" TargetMode="External"/><Relationship Id="rId293" Type="http://schemas.openxmlformats.org/officeDocument/2006/relationships/hyperlink" Target="http://www.vale.com/" TargetMode="External"/><Relationship Id="rId307" Type="http://schemas.openxmlformats.org/officeDocument/2006/relationships/hyperlink" Target="https://jainamferro.com/" TargetMode="External"/><Relationship Id="rId349" Type="http://schemas.openxmlformats.org/officeDocument/2006/relationships/hyperlink" Target="mailto:sales@qvcgroup.com" TargetMode="External"/><Relationship Id="rId514" Type="http://schemas.openxmlformats.org/officeDocument/2006/relationships/hyperlink" Target="http://www.azr.com/" TargetMode="External"/><Relationship Id="rId556" Type="http://schemas.openxmlformats.org/officeDocument/2006/relationships/hyperlink" Target="mailto:geraldo.silveira@consmineral.com.br" TargetMode="External"/><Relationship Id="rId88" Type="http://schemas.openxmlformats.org/officeDocument/2006/relationships/hyperlink" Target="mailto:tshiamo.phume@traxys.com" TargetMode="External"/><Relationship Id="rId111" Type="http://schemas.openxmlformats.org/officeDocument/2006/relationships/hyperlink" Target="mailto:properties@mmindia.net" TargetMode="External"/><Relationship Id="rId153" Type="http://schemas.openxmlformats.org/officeDocument/2006/relationships/hyperlink" Target="mailto:mukund.gupta@brindavan.co.in" TargetMode="External"/><Relationship Id="rId195" Type="http://schemas.openxmlformats.org/officeDocument/2006/relationships/hyperlink" Target="mailto:rmiranda@mn25.ca" TargetMode="External"/><Relationship Id="rId209" Type="http://schemas.openxmlformats.org/officeDocument/2006/relationships/hyperlink" Target="mailto:sandeep.kapur@south32.net" TargetMode="External"/><Relationship Id="rId360" Type="http://schemas.openxmlformats.org/officeDocument/2006/relationships/hyperlink" Target="mailto:marco.levi@ferroglobe.com" TargetMode="External"/><Relationship Id="rId416" Type="http://schemas.openxmlformats.org/officeDocument/2006/relationships/hyperlink" Target="mailto:azemek@cpmgroup.com" TargetMode="External"/><Relationship Id="rId598" Type="http://schemas.openxmlformats.org/officeDocument/2006/relationships/hyperlink" Target="mailto:Tanya.McKenna@south32.net" TargetMode="External"/><Relationship Id="rId220" Type="http://schemas.openxmlformats.org/officeDocument/2006/relationships/hyperlink" Target="mailto:sandeep.kapur@south32.net" TargetMode="External"/><Relationship Id="rId458" Type="http://schemas.openxmlformats.org/officeDocument/2006/relationships/hyperlink" Target="mailto:inseokseo@dbgroup.co.kr" TargetMode="External"/><Relationship Id="rId15" Type="http://schemas.openxmlformats.org/officeDocument/2006/relationships/hyperlink" Target="mailto:arnold.muhlare@greenovate.co.za" TargetMode="External"/><Relationship Id="rId57" Type="http://schemas.openxmlformats.org/officeDocument/2006/relationships/hyperlink" Target="mailto:general@qunxian.com" TargetMode="External"/><Relationship Id="rId262" Type="http://schemas.openxmlformats.org/officeDocument/2006/relationships/hyperlink" Target="mailto:cyn9112@bosaiminerals.com.cn" TargetMode="External"/><Relationship Id="rId318" Type="http://schemas.openxmlformats.org/officeDocument/2006/relationships/hyperlink" Target="mailto:info@aaleacion.com" TargetMode="External"/><Relationship Id="rId525" Type="http://schemas.openxmlformats.org/officeDocument/2006/relationships/hyperlink" Target="mailto:npeace@greenwichmetals.com" TargetMode="External"/><Relationship Id="rId567" Type="http://schemas.openxmlformats.org/officeDocument/2006/relationships/hyperlink" Target="mailto:archit0802@gmail.com" TargetMode="External"/><Relationship Id="rId99" Type="http://schemas.openxmlformats.org/officeDocument/2006/relationships/hyperlink" Target="mailto:caroline.brunelli@italghisa.com" TargetMode="External"/><Relationship Id="rId122" Type="http://schemas.openxmlformats.org/officeDocument/2006/relationships/hyperlink" Target="http://www.radhikagroup.in/" TargetMode="External"/><Relationship Id="rId164" Type="http://schemas.openxmlformats.org/officeDocument/2006/relationships/hyperlink" Target="http://www.internationaltin.org/" TargetMode="External"/><Relationship Id="rId371" Type="http://schemas.openxmlformats.org/officeDocument/2006/relationships/hyperlink" Target="http://adelphimineral.com/" TargetMode="External"/><Relationship Id="rId427" Type="http://schemas.openxmlformats.org/officeDocument/2006/relationships/hyperlink" Target="mailto:inof@menar.com" TargetMode="External"/><Relationship Id="rId469" Type="http://schemas.openxmlformats.org/officeDocument/2006/relationships/hyperlink" Target="http://www.sinosteel.com/" TargetMode="External"/><Relationship Id="rId26" Type="http://schemas.openxmlformats.org/officeDocument/2006/relationships/hyperlink" Target="mailto:ferroalloys@miclindia.com" TargetMode="External"/><Relationship Id="rId231" Type="http://schemas.openxmlformats.org/officeDocument/2006/relationships/hyperlink" Target="mailto:cherry.chen@sj-mn.com" TargetMode="External"/><Relationship Id="rId273" Type="http://schemas.openxmlformats.org/officeDocument/2006/relationships/hyperlink" Target="mailto:Goolam.Ballim@standardbank.co.za" TargetMode="External"/><Relationship Id="rId329" Type="http://schemas.openxmlformats.org/officeDocument/2006/relationships/hyperlink" Target="mailto:c.bicocchi@galmet.it" TargetMode="External"/><Relationship Id="rId480" Type="http://schemas.openxmlformats.org/officeDocument/2006/relationships/hyperlink" Target="mailto:sebastien.dedinechin@orano.group" TargetMode="External"/><Relationship Id="rId536" Type="http://schemas.openxmlformats.org/officeDocument/2006/relationships/hyperlink" Target="mailto:tbasilone@azr.com" TargetMode="External"/><Relationship Id="rId68" Type="http://schemas.openxmlformats.org/officeDocument/2006/relationships/hyperlink" Target="mailto:sirsendu.mukherjee@tatasteel.com" TargetMode="External"/><Relationship Id="rId133" Type="http://schemas.openxmlformats.org/officeDocument/2006/relationships/hyperlink" Target="mailto:minmet@minmet.mc" TargetMode="External"/><Relationship Id="rId175" Type="http://schemas.openxmlformats.org/officeDocument/2006/relationships/hyperlink" Target="mailto:vkj@abhijeet.in" TargetMode="External"/><Relationship Id="rId340" Type="http://schemas.openxmlformats.org/officeDocument/2006/relationships/hyperlink" Target="https://gardnerglobal.partners/" TargetMode="External"/><Relationship Id="rId578" Type="http://schemas.openxmlformats.org/officeDocument/2006/relationships/hyperlink" Target="mailto:vbourrel@princecorp.com" TargetMode="External"/><Relationship Id="rId200" Type="http://schemas.openxmlformats.org/officeDocument/2006/relationships/hyperlink" Target="mailto:ftaddei@mn25.ca" TargetMode="External"/><Relationship Id="rId382" Type="http://schemas.openxmlformats.org/officeDocument/2006/relationships/hyperlink" Target="mailto:carmen.busquets@kimpe.fr" TargetMode="External"/><Relationship Id="rId438" Type="http://schemas.openxmlformats.org/officeDocument/2006/relationships/hyperlink" Target="mailto:zll@citicdameng.com" TargetMode="External"/><Relationship Id="rId603" Type="http://schemas.openxmlformats.org/officeDocument/2006/relationships/hyperlink" Target="mailto:Tanya.McKenna@south32.net" TargetMode="External"/><Relationship Id="rId242" Type="http://schemas.openxmlformats.org/officeDocument/2006/relationships/hyperlink" Target="mailto:psarda@sardagroup.co.in" TargetMode="External"/><Relationship Id="rId284" Type="http://schemas.openxmlformats.org/officeDocument/2006/relationships/hyperlink" Target="mailto:kaapidosptyltd@gmail.com" TargetMode="External"/><Relationship Id="rId491" Type="http://schemas.openxmlformats.org/officeDocument/2006/relationships/hyperlink" Target="mailto:dchen@nickelinstitute.org" TargetMode="External"/><Relationship Id="rId505" Type="http://schemas.openxmlformats.org/officeDocument/2006/relationships/hyperlink" Target="mailto:dmoors@tsa.ca" TargetMode="External"/><Relationship Id="rId37" Type="http://schemas.openxmlformats.org/officeDocument/2006/relationships/hyperlink" Target="mailto:utpal@jayeshgroup.com" TargetMode="External"/><Relationship Id="rId79" Type="http://schemas.openxmlformats.org/officeDocument/2006/relationships/hyperlink" Target="mailto:liuhq@sinosteel.com" TargetMode="External"/><Relationship Id="rId102" Type="http://schemas.openxmlformats.org/officeDocument/2006/relationships/hyperlink" Target="mailto:sergey.khaber@yasaiholding.com" TargetMode="External"/><Relationship Id="rId144" Type="http://schemas.openxmlformats.org/officeDocument/2006/relationships/hyperlink" Target="mailto:jvotava@mn25.cz" TargetMode="External"/><Relationship Id="rId547" Type="http://schemas.openxmlformats.org/officeDocument/2006/relationships/hyperlink" Target="mailto:edgard.bertaut@atimetals.com" TargetMode="External"/><Relationship Id="rId589" Type="http://schemas.openxmlformats.org/officeDocument/2006/relationships/hyperlink" Target="mailto:Tanya.McKenna@south32.net" TargetMode="External"/><Relationship Id="rId90" Type="http://schemas.openxmlformats.org/officeDocument/2006/relationships/hyperlink" Target="mailto:sirwillwang@sina.com" TargetMode="External"/><Relationship Id="rId186" Type="http://schemas.openxmlformats.org/officeDocument/2006/relationships/hyperlink" Target="mailto:ayush@bhartias.com" TargetMode="External"/><Relationship Id="rId351" Type="http://schemas.openxmlformats.org/officeDocument/2006/relationships/hyperlink" Target="mailto:jygjxd@163.com" TargetMode="External"/><Relationship Id="rId393" Type="http://schemas.openxmlformats.org/officeDocument/2006/relationships/hyperlink" Target="mailto:info@sabayek.com" TargetMode="External"/><Relationship Id="rId407" Type="http://schemas.openxmlformats.org/officeDocument/2006/relationships/hyperlink" Target="mailto:contact@intersea.com.tn" TargetMode="External"/><Relationship Id="rId449" Type="http://schemas.openxmlformats.org/officeDocument/2006/relationships/hyperlink" Target="mailto:zll@citicdameng.com" TargetMode="External"/><Relationship Id="rId614" Type="http://schemas.openxmlformats.org/officeDocument/2006/relationships/hyperlink" Target="mailto:Peter@tradewestconsulting.com.au" TargetMode="External"/><Relationship Id="rId211" Type="http://schemas.openxmlformats.org/officeDocument/2006/relationships/hyperlink" Target="mailto:sandeep.kapur@south32.net" TargetMode="External"/><Relationship Id="rId253" Type="http://schemas.openxmlformats.org/officeDocument/2006/relationships/hyperlink" Target="mailto:vanit@lkgroupindia.com" TargetMode="External"/><Relationship Id="rId295" Type="http://schemas.openxmlformats.org/officeDocument/2006/relationships/hyperlink" Target="mailto:jaraujo@buritirama.com" TargetMode="External"/><Relationship Id="rId309" Type="http://schemas.openxmlformats.org/officeDocument/2006/relationships/hyperlink" Target="mailto:lee.stenhouse@roxburgh.co.uk" TargetMode="External"/><Relationship Id="rId460" Type="http://schemas.openxmlformats.org/officeDocument/2006/relationships/hyperlink" Target="mailto:yp.zhang@dongfangferroalloy.com" TargetMode="External"/><Relationship Id="rId516" Type="http://schemas.openxmlformats.org/officeDocument/2006/relationships/hyperlink" Target="http://www.batteryinnovation.org/" TargetMode="External"/><Relationship Id="rId48" Type="http://schemas.openxmlformats.org/officeDocument/2006/relationships/hyperlink" Target="mailto:prawat3@gmail.com" TargetMode="External"/><Relationship Id="rId113" Type="http://schemas.openxmlformats.org/officeDocument/2006/relationships/hyperlink" Target="mailto:shijian.wang@citic.com" TargetMode="External"/><Relationship Id="rId320" Type="http://schemas.openxmlformats.org/officeDocument/2006/relationships/hyperlink" Target="mailto:scott.yarham@spglobal.com" TargetMode="External"/><Relationship Id="rId558" Type="http://schemas.openxmlformats.org/officeDocument/2006/relationships/hyperlink" Target="mailto:lulu-huang@xin-manganes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T2117"/>
  <sheetViews>
    <sheetView tabSelected="1" zoomScaleNormal="100" workbookViewId="0">
      <pane xSplit="5" ySplit="2" topLeftCell="F3" activePane="bottomRight" state="frozen"/>
      <selection pane="topRight" activeCell="F1" sqref="F1"/>
      <selection pane="bottomLeft" activeCell="A3" sqref="A3"/>
      <selection pane="bottomRight" activeCell="C2" sqref="C2"/>
    </sheetView>
  </sheetViews>
  <sheetFormatPr defaultColWidth="11.42578125" defaultRowHeight="12.75" x14ac:dyDescent="0.2"/>
  <cols>
    <col min="1" max="1" width="17.42578125" style="3" customWidth="1"/>
    <col min="2" max="2" width="12.28515625" style="127" customWidth="1"/>
    <col min="3" max="3" width="19.140625" style="5" customWidth="1"/>
    <col min="4" max="4" width="33.140625" style="3" customWidth="1"/>
    <col min="5" max="5" width="18.28515625" style="3" customWidth="1"/>
    <col min="6" max="6" width="9.5703125" style="1" customWidth="1"/>
    <col min="7" max="7" width="11.5703125" style="1" customWidth="1"/>
    <col min="8" max="8" width="12.28515625" style="4" customWidth="1"/>
    <col min="9" max="9" width="20" style="3" customWidth="1"/>
    <col min="10" max="10" width="13.85546875" style="3" customWidth="1"/>
    <col min="11" max="11" width="8.85546875" style="3" customWidth="1"/>
    <col min="12" max="12" width="24.140625" style="3" customWidth="1"/>
    <col min="13" max="15" width="11.42578125" style="3" customWidth="1"/>
    <col min="16" max="17" width="11.5703125" style="3" customWidth="1"/>
    <col min="18" max="19" width="11.42578125" style="3" customWidth="1"/>
    <col min="20" max="20" width="11.5703125" style="3" customWidth="1"/>
    <col min="21" max="21" width="11.42578125" style="3" customWidth="1"/>
    <col min="22" max="22" width="28" style="3" bestFit="1" customWidth="1"/>
    <col min="23" max="27" width="11.42578125" style="3" customWidth="1"/>
    <col min="28" max="28" width="11.5703125" style="3" customWidth="1"/>
    <col min="29" max="31" width="11.42578125" style="3"/>
    <col min="32" max="32" width="15" style="3" customWidth="1"/>
    <col min="33" max="33" width="12" style="3" customWidth="1"/>
    <col min="34" max="34" width="15.5703125" style="3" customWidth="1"/>
    <col min="35" max="36" width="16.5703125" style="3" bestFit="1" customWidth="1"/>
    <col min="37" max="37" width="16.28515625" style="3" customWidth="1"/>
    <col min="38" max="43" width="11.42578125" style="3"/>
    <col min="44" max="44" width="27.85546875" style="3" customWidth="1"/>
    <col min="45" max="45" width="16.28515625" style="3" bestFit="1" customWidth="1"/>
    <col min="46" max="46" width="14.7109375" style="3" bestFit="1" customWidth="1"/>
    <col min="47" max="47" width="12.5703125" style="3" bestFit="1" customWidth="1"/>
    <col min="48" max="48" width="17.7109375" style="3" bestFit="1" customWidth="1"/>
    <col min="49" max="54" width="11.42578125" style="3"/>
    <col min="55" max="55" width="14.7109375" style="3" bestFit="1" customWidth="1"/>
    <col min="56" max="56" width="13.7109375" style="3" bestFit="1" customWidth="1"/>
    <col min="57" max="57" width="11.42578125" style="3"/>
    <col min="58" max="58" width="16.28515625" style="3" bestFit="1" customWidth="1"/>
    <col min="59" max="64" width="11.42578125" style="3"/>
    <col min="65" max="65" width="14.7109375" style="3" bestFit="1" customWidth="1"/>
    <col min="66" max="67" width="11.42578125" style="3"/>
    <col min="68" max="68" width="16.28515625" style="3" bestFit="1" customWidth="1"/>
    <col min="69" max="74" width="11.42578125" style="3"/>
    <col min="75" max="75" width="14.7109375" style="3" bestFit="1" customWidth="1"/>
    <col min="76" max="77" width="11.42578125" style="3"/>
    <col min="78" max="78" width="16.28515625" style="3" bestFit="1" customWidth="1"/>
    <col min="79" max="84" width="11.42578125" style="3"/>
    <col min="85" max="85" width="14.7109375" style="3" bestFit="1" customWidth="1"/>
    <col min="86" max="87" width="11.42578125" style="3"/>
    <col min="88" max="88" width="16.28515625" style="3" bestFit="1" customWidth="1"/>
    <col min="89" max="94" width="11.42578125" style="3"/>
    <col min="95" max="95" width="14.7109375" style="3" bestFit="1" customWidth="1"/>
    <col min="96" max="104" width="11.42578125" style="3"/>
    <col min="105" max="106" width="14.7109375" style="3" bestFit="1" customWidth="1"/>
    <col min="107" max="107" width="11.42578125" style="3"/>
    <col min="108" max="108" width="14.7109375" style="3" bestFit="1" customWidth="1"/>
    <col min="109" max="16384" width="11.42578125" style="3"/>
  </cols>
  <sheetData>
    <row r="1" spans="1:168" hidden="1" x14ac:dyDescent="0.2">
      <c r="A1" s="67" t="s">
        <v>11094</v>
      </c>
      <c r="B1" s="68" t="s">
        <v>11094</v>
      </c>
      <c r="C1" s="69" t="s">
        <v>11094</v>
      </c>
      <c r="D1" s="67" t="s">
        <v>11094</v>
      </c>
      <c r="E1" s="67" t="s">
        <v>11094</v>
      </c>
      <c r="F1" s="67" t="s">
        <v>11094</v>
      </c>
      <c r="G1" s="67" t="s">
        <v>11094</v>
      </c>
      <c r="H1" s="68" t="s">
        <v>11094</v>
      </c>
      <c r="I1" s="67" t="s">
        <v>11094</v>
      </c>
      <c r="J1" s="67" t="s">
        <v>11094</v>
      </c>
      <c r="K1" s="67" t="s">
        <v>11094</v>
      </c>
      <c r="L1" s="67" t="s">
        <v>11094</v>
      </c>
      <c r="M1" s="67" t="s">
        <v>11094</v>
      </c>
      <c r="N1" s="67" t="s">
        <v>11094</v>
      </c>
      <c r="O1" s="67" t="s">
        <v>11094</v>
      </c>
      <c r="P1" s="67" t="s">
        <v>11094</v>
      </c>
      <c r="Q1" s="67" t="s">
        <v>11094</v>
      </c>
      <c r="R1" s="67" t="s">
        <v>11094</v>
      </c>
      <c r="S1" s="67" t="s">
        <v>11094</v>
      </c>
      <c r="T1" s="67" t="s">
        <v>11094</v>
      </c>
      <c r="U1" s="67" t="s">
        <v>11094</v>
      </c>
      <c r="V1" s="67" t="s">
        <v>11094</v>
      </c>
      <c r="W1" s="67" t="s">
        <v>11094</v>
      </c>
      <c r="X1" s="67" t="s">
        <v>11094</v>
      </c>
      <c r="Y1" s="67" t="s">
        <v>11094</v>
      </c>
      <c r="Z1" s="67" t="s">
        <v>11094</v>
      </c>
      <c r="AA1" s="67" t="s">
        <v>11095</v>
      </c>
      <c r="AB1" s="67" t="s">
        <v>11094</v>
      </c>
      <c r="AC1" s="67" t="s">
        <v>11094</v>
      </c>
      <c r="AD1" s="67" t="s">
        <v>11094</v>
      </c>
      <c r="AE1" s="67" t="s">
        <v>11094</v>
      </c>
      <c r="AF1" s="67" t="s">
        <v>11094</v>
      </c>
      <c r="AG1" s="67" t="s">
        <v>11094</v>
      </c>
      <c r="AH1" s="67" t="s">
        <v>11094</v>
      </c>
      <c r="AI1" s="67" t="s">
        <v>11094</v>
      </c>
      <c r="AJ1" s="67" t="s">
        <v>11094</v>
      </c>
      <c r="AK1" s="67" t="s">
        <v>11094</v>
      </c>
      <c r="AL1" s="67" t="s">
        <v>11094</v>
      </c>
      <c r="AM1" s="67" t="s">
        <v>11094</v>
      </c>
      <c r="AN1" s="67" t="s">
        <v>11094</v>
      </c>
      <c r="AO1" s="67" t="s">
        <v>11094</v>
      </c>
      <c r="AP1" s="67" t="s">
        <v>11094</v>
      </c>
      <c r="AQ1" s="67" t="s">
        <v>11094</v>
      </c>
      <c r="AR1" s="67" t="s">
        <v>11094</v>
      </c>
      <c r="AS1" s="67" t="s">
        <v>11094</v>
      </c>
      <c r="AT1" s="67" t="s">
        <v>11094</v>
      </c>
      <c r="AU1" s="67" t="s">
        <v>11094</v>
      </c>
      <c r="AV1" s="67" t="s">
        <v>11094</v>
      </c>
      <c r="AW1" s="67" t="s">
        <v>11094</v>
      </c>
      <c r="AX1" s="67" t="s">
        <v>11094</v>
      </c>
      <c r="AY1" s="67" t="s">
        <v>11094</v>
      </c>
      <c r="AZ1" s="67" t="s">
        <v>11094</v>
      </c>
      <c r="BA1" s="67" t="s">
        <v>11094</v>
      </c>
      <c r="BB1" s="67" t="s">
        <v>11094</v>
      </c>
      <c r="BC1" s="67" t="s">
        <v>11094</v>
      </c>
      <c r="BD1" s="67" t="s">
        <v>11094</v>
      </c>
      <c r="BE1" s="67" t="s">
        <v>11094</v>
      </c>
      <c r="BF1" s="67" t="s">
        <v>11094</v>
      </c>
      <c r="BG1" s="67" t="s">
        <v>11095</v>
      </c>
      <c r="BH1" s="67" t="s">
        <v>11095</v>
      </c>
      <c r="BI1" s="67" t="s">
        <v>11095</v>
      </c>
      <c r="BJ1" s="67" t="s">
        <v>11095</v>
      </c>
      <c r="BK1" s="67" t="s">
        <v>11095</v>
      </c>
      <c r="BL1" s="67" t="s">
        <v>11095</v>
      </c>
      <c r="BM1" s="67" t="s">
        <v>11095</v>
      </c>
      <c r="BN1" s="67" t="s">
        <v>11095</v>
      </c>
      <c r="BO1" s="67" t="s">
        <v>11095</v>
      </c>
      <c r="BP1" s="67" t="s">
        <v>11095</v>
      </c>
      <c r="BQ1" s="67" t="s">
        <v>11095</v>
      </c>
      <c r="BR1" s="67" t="s">
        <v>11095</v>
      </c>
      <c r="BS1" s="67" t="s">
        <v>11095</v>
      </c>
      <c r="BT1" s="67" t="s">
        <v>11095</v>
      </c>
      <c r="BU1" s="67" t="s">
        <v>11095</v>
      </c>
      <c r="BV1" s="67" t="s">
        <v>11095</v>
      </c>
      <c r="BW1" s="67" t="s">
        <v>11095</v>
      </c>
      <c r="BX1" s="67" t="s">
        <v>11095</v>
      </c>
      <c r="BY1" s="67" t="s">
        <v>11095</v>
      </c>
      <c r="BZ1" s="67" t="s">
        <v>11095</v>
      </c>
      <c r="CA1" s="67" t="s">
        <v>11095</v>
      </c>
      <c r="CB1" s="67" t="s">
        <v>11095</v>
      </c>
      <c r="CC1" s="67" t="s">
        <v>11095</v>
      </c>
      <c r="CD1" s="67" t="s">
        <v>11095</v>
      </c>
      <c r="CE1" s="67" t="s">
        <v>11095</v>
      </c>
      <c r="CF1" s="67" t="s">
        <v>11095</v>
      </c>
      <c r="CG1" s="67" t="s">
        <v>11095</v>
      </c>
      <c r="CH1" s="67" t="s">
        <v>11095</v>
      </c>
      <c r="CI1" s="67" t="s">
        <v>11095</v>
      </c>
      <c r="CJ1" s="67" t="s">
        <v>11095</v>
      </c>
      <c r="CK1" s="67" t="s">
        <v>11095</v>
      </c>
      <c r="CL1" s="67" t="s">
        <v>11095</v>
      </c>
      <c r="CM1" s="67" t="s">
        <v>11095</v>
      </c>
      <c r="CN1" s="67" t="s">
        <v>11095</v>
      </c>
      <c r="CO1" s="67" t="s">
        <v>11095</v>
      </c>
      <c r="CP1" s="67" t="s">
        <v>11095</v>
      </c>
      <c r="CQ1" s="67" t="s">
        <v>11095</v>
      </c>
      <c r="CR1" s="67" t="s">
        <v>11095</v>
      </c>
      <c r="CS1" s="67" t="s">
        <v>11095</v>
      </c>
      <c r="CT1" s="67" t="s">
        <v>11095</v>
      </c>
      <c r="CU1" s="67" t="s">
        <v>11095</v>
      </c>
      <c r="CV1" s="67" t="s">
        <v>11095</v>
      </c>
      <c r="CW1" s="67" t="s">
        <v>11095</v>
      </c>
      <c r="CX1" s="67" t="s">
        <v>11095</v>
      </c>
      <c r="CY1" s="67" t="s">
        <v>11095</v>
      </c>
      <c r="CZ1" s="67" t="s">
        <v>11095</v>
      </c>
      <c r="DA1" s="67" t="s">
        <v>11095</v>
      </c>
      <c r="DB1" s="67" t="s">
        <v>11095</v>
      </c>
      <c r="DC1" s="67" t="s">
        <v>11095</v>
      </c>
      <c r="DD1" s="67" t="s">
        <v>11095</v>
      </c>
      <c r="DE1" s="67" t="s">
        <v>11095</v>
      </c>
      <c r="DF1" s="67" t="s">
        <v>11095</v>
      </c>
      <c r="DG1" s="67" t="s">
        <v>11095</v>
      </c>
      <c r="DH1" s="67" t="s">
        <v>11095</v>
      </c>
      <c r="DI1" s="67" t="s">
        <v>11095</v>
      </c>
      <c r="DJ1" s="67" t="s">
        <v>11095</v>
      </c>
      <c r="DK1" s="67" t="s">
        <v>11095</v>
      </c>
      <c r="DL1" s="67" t="s">
        <v>11095</v>
      </c>
      <c r="DM1" s="67" t="s">
        <v>11095</v>
      </c>
      <c r="DN1" s="67" t="s">
        <v>11095</v>
      </c>
      <c r="DO1" s="67" t="s">
        <v>11095</v>
      </c>
      <c r="DP1" s="67" t="s">
        <v>11095</v>
      </c>
      <c r="DQ1" s="67" t="s">
        <v>11095</v>
      </c>
      <c r="DR1" s="67" t="s">
        <v>11095</v>
      </c>
      <c r="DS1" s="67" t="s">
        <v>11095</v>
      </c>
      <c r="DT1" s="67" t="s">
        <v>11095</v>
      </c>
      <c r="DU1" s="67" t="s">
        <v>11095</v>
      </c>
      <c r="DV1" s="67" t="s">
        <v>11095</v>
      </c>
      <c r="DW1" s="67" t="s">
        <v>11095</v>
      </c>
      <c r="DX1" s="67" t="s">
        <v>11095</v>
      </c>
      <c r="DY1" s="67" t="s">
        <v>11095</v>
      </c>
      <c r="DZ1" s="67" t="s">
        <v>11095</v>
      </c>
      <c r="EA1" s="67" t="s">
        <v>11095</v>
      </c>
      <c r="EB1" s="67" t="s">
        <v>11095</v>
      </c>
      <c r="EC1" s="67" t="s">
        <v>11095</v>
      </c>
      <c r="ED1" s="67" t="s">
        <v>11095</v>
      </c>
      <c r="EE1" s="67" t="s">
        <v>11095</v>
      </c>
      <c r="EF1" s="67" t="s">
        <v>11095</v>
      </c>
      <c r="EG1" s="67" t="s">
        <v>11095</v>
      </c>
      <c r="EH1" s="67" t="s">
        <v>11095</v>
      </c>
      <c r="EI1" s="67" t="s">
        <v>11095</v>
      </c>
      <c r="EJ1" s="67" t="s">
        <v>11095</v>
      </c>
      <c r="EK1" s="67" t="s">
        <v>11095</v>
      </c>
      <c r="EL1" s="67" t="s">
        <v>11095</v>
      </c>
      <c r="EM1" s="67" t="s">
        <v>11095</v>
      </c>
      <c r="EN1" s="67" t="s">
        <v>11095</v>
      </c>
      <c r="EO1" s="67" t="s">
        <v>11095</v>
      </c>
      <c r="EP1" s="67" t="s">
        <v>11095</v>
      </c>
      <c r="EQ1" s="67" t="s">
        <v>11095</v>
      </c>
      <c r="ER1" s="67" t="s">
        <v>11095</v>
      </c>
      <c r="ES1" s="67" t="s">
        <v>11095</v>
      </c>
      <c r="ET1" s="67" t="s">
        <v>11095</v>
      </c>
      <c r="EU1" s="67" t="s">
        <v>11095</v>
      </c>
      <c r="EV1" s="67" t="s">
        <v>11095</v>
      </c>
      <c r="EW1" s="67" t="s">
        <v>11095</v>
      </c>
      <c r="EX1" s="67" t="s">
        <v>11095</v>
      </c>
      <c r="EY1" s="67" t="s">
        <v>11095</v>
      </c>
      <c r="EZ1" s="67" t="s">
        <v>11095</v>
      </c>
      <c r="FA1" s="67" t="s">
        <v>11095</v>
      </c>
      <c r="FB1" s="67" t="s">
        <v>11095</v>
      </c>
      <c r="FC1" s="67" t="s">
        <v>11095</v>
      </c>
      <c r="FD1" s="67" t="s">
        <v>11095</v>
      </c>
      <c r="FE1" s="67" t="s">
        <v>11095</v>
      </c>
      <c r="FF1" s="67" t="s">
        <v>11095</v>
      </c>
      <c r="FG1" s="67" t="s">
        <v>11095</v>
      </c>
      <c r="FH1" s="67" t="s">
        <v>11095</v>
      </c>
      <c r="FI1" s="67" t="s">
        <v>11095</v>
      </c>
      <c r="FJ1" s="67" t="s">
        <v>11095</v>
      </c>
      <c r="FK1" s="67" t="s">
        <v>11095</v>
      </c>
      <c r="FL1" s="67" t="s">
        <v>11095</v>
      </c>
    </row>
    <row r="2" spans="1:168" s="1" customFormat="1" ht="63.75" x14ac:dyDescent="0.2">
      <c r="A2" s="2" t="s">
        <v>11983</v>
      </c>
      <c r="B2" s="2" t="s">
        <v>11982</v>
      </c>
      <c r="C2" s="2" t="s">
        <v>13781</v>
      </c>
      <c r="D2" s="2" t="s">
        <v>11981</v>
      </c>
      <c r="E2" s="2" t="s">
        <v>0</v>
      </c>
      <c r="F2" s="2" t="s">
        <v>1</v>
      </c>
      <c r="G2" s="2" t="s">
        <v>12606</v>
      </c>
      <c r="H2" s="2" t="s">
        <v>2</v>
      </c>
      <c r="I2" s="2" t="s">
        <v>3</v>
      </c>
      <c r="J2" s="2" t="s">
        <v>4</v>
      </c>
      <c r="K2" s="2" t="s">
        <v>5</v>
      </c>
      <c r="L2" s="2" t="s">
        <v>6</v>
      </c>
      <c r="M2" s="2" t="s">
        <v>7</v>
      </c>
      <c r="N2" s="2" t="s">
        <v>8</v>
      </c>
      <c r="O2" s="2" t="s">
        <v>9</v>
      </c>
      <c r="P2" s="2" t="s">
        <v>10</v>
      </c>
      <c r="Q2" s="2" t="s">
        <v>11</v>
      </c>
      <c r="R2" s="2" t="s">
        <v>12</v>
      </c>
      <c r="S2" s="2" t="s">
        <v>13</v>
      </c>
      <c r="T2" s="2" t="s">
        <v>14</v>
      </c>
      <c r="U2" s="2" t="s">
        <v>15</v>
      </c>
      <c r="V2" s="2" t="s">
        <v>16</v>
      </c>
      <c r="W2" s="2" t="s">
        <v>11096</v>
      </c>
      <c r="X2" s="2" t="s">
        <v>11097</v>
      </c>
      <c r="Y2" s="2" t="s">
        <v>11098</v>
      </c>
      <c r="Z2" s="2" t="s">
        <v>11099</v>
      </c>
      <c r="AA2" s="2" t="s">
        <v>17</v>
      </c>
      <c r="AB2" s="2" t="s">
        <v>11104</v>
      </c>
      <c r="AC2" s="2" t="s">
        <v>18</v>
      </c>
      <c r="AD2" s="2" t="s">
        <v>19</v>
      </c>
      <c r="AE2" s="2" t="s">
        <v>20</v>
      </c>
      <c r="AF2" s="2" t="s">
        <v>21</v>
      </c>
      <c r="AG2" s="2" t="s">
        <v>22</v>
      </c>
      <c r="AH2" s="2" t="s">
        <v>23</v>
      </c>
      <c r="AI2" s="2" t="s">
        <v>24</v>
      </c>
      <c r="AJ2" s="2" t="s">
        <v>25</v>
      </c>
      <c r="AK2" s="2" t="s">
        <v>26</v>
      </c>
      <c r="AL2" s="2" t="s">
        <v>27</v>
      </c>
      <c r="AM2" s="2" t="s">
        <v>28</v>
      </c>
      <c r="AN2" s="2" t="s">
        <v>29</v>
      </c>
      <c r="AO2" s="2" t="s">
        <v>30</v>
      </c>
      <c r="AP2" s="2" t="s">
        <v>31</v>
      </c>
      <c r="AQ2" s="2" t="s">
        <v>32</v>
      </c>
      <c r="AR2" s="2" t="s">
        <v>33</v>
      </c>
      <c r="AS2" s="2" t="s">
        <v>34</v>
      </c>
      <c r="AT2" s="2" t="s">
        <v>35</v>
      </c>
      <c r="AU2" s="2" t="s">
        <v>36</v>
      </c>
      <c r="AV2" s="2" t="s">
        <v>37</v>
      </c>
      <c r="AW2" s="2" t="s">
        <v>38</v>
      </c>
      <c r="AX2" s="2" t="s">
        <v>39</v>
      </c>
      <c r="AY2" s="2" t="s">
        <v>40</v>
      </c>
      <c r="AZ2" s="2" t="s">
        <v>41</v>
      </c>
      <c r="BA2" s="2" t="s">
        <v>42</v>
      </c>
      <c r="BB2" s="2" t="s">
        <v>43</v>
      </c>
      <c r="BC2" s="2" t="s">
        <v>44</v>
      </c>
      <c r="BD2" s="2" t="s">
        <v>45</v>
      </c>
      <c r="BE2" s="2" t="s">
        <v>46</v>
      </c>
      <c r="BF2" s="2" t="s">
        <v>47</v>
      </c>
      <c r="BG2" s="2" t="s">
        <v>48</v>
      </c>
      <c r="BH2" s="2" t="s">
        <v>49</v>
      </c>
      <c r="BI2" s="2" t="s">
        <v>50</v>
      </c>
      <c r="BJ2" s="2" t="s">
        <v>51</v>
      </c>
      <c r="BK2" s="2" t="s">
        <v>52</v>
      </c>
      <c r="BL2" s="2" t="s">
        <v>53</v>
      </c>
      <c r="BM2" s="2" t="s">
        <v>54</v>
      </c>
      <c r="BN2" s="2" t="s">
        <v>55</v>
      </c>
      <c r="BO2" s="2" t="s">
        <v>56</v>
      </c>
      <c r="BP2" s="2" t="s">
        <v>57</v>
      </c>
      <c r="BQ2" s="2" t="s">
        <v>58</v>
      </c>
      <c r="BR2" s="2" t="s">
        <v>59</v>
      </c>
      <c r="BS2" s="2" t="s">
        <v>60</v>
      </c>
      <c r="BT2" s="2" t="s">
        <v>61</v>
      </c>
      <c r="BU2" s="2" t="s">
        <v>62</v>
      </c>
      <c r="BV2" s="2" t="s">
        <v>63</v>
      </c>
      <c r="BW2" s="2" t="s">
        <v>64</v>
      </c>
      <c r="BX2" s="2" t="s">
        <v>65</v>
      </c>
      <c r="BY2" s="2" t="s">
        <v>66</v>
      </c>
      <c r="BZ2" s="2" t="s">
        <v>67</v>
      </c>
      <c r="CA2" s="2" t="s">
        <v>68</v>
      </c>
      <c r="CB2" s="2" t="s">
        <v>69</v>
      </c>
      <c r="CC2" s="2" t="s">
        <v>70</v>
      </c>
      <c r="CD2" s="2" t="s">
        <v>71</v>
      </c>
      <c r="CE2" s="2" t="s">
        <v>72</v>
      </c>
      <c r="CF2" s="2" t="s">
        <v>73</v>
      </c>
      <c r="CG2" s="2" t="s">
        <v>74</v>
      </c>
      <c r="CH2" s="2" t="s">
        <v>75</v>
      </c>
      <c r="CI2" s="2" t="s">
        <v>76</v>
      </c>
      <c r="CJ2" s="2" t="s">
        <v>77</v>
      </c>
      <c r="CK2" s="2" t="s">
        <v>78</v>
      </c>
      <c r="CL2" s="2" t="s">
        <v>79</v>
      </c>
      <c r="CM2" s="2" t="s">
        <v>80</v>
      </c>
      <c r="CN2" s="2" t="s">
        <v>81</v>
      </c>
      <c r="CO2" s="2" t="s">
        <v>82</v>
      </c>
      <c r="CP2" s="2" t="s">
        <v>83</v>
      </c>
      <c r="CQ2" s="2" t="s">
        <v>84</v>
      </c>
      <c r="CR2" s="2" t="s">
        <v>85</v>
      </c>
      <c r="CS2" s="2" t="s">
        <v>86</v>
      </c>
      <c r="CT2" s="2" t="s">
        <v>87</v>
      </c>
      <c r="CU2" s="2" t="s">
        <v>88</v>
      </c>
      <c r="CV2" s="2" t="s">
        <v>89</v>
      </c>
      <c r="CW2" s="2" t="s">
        <v>90</v>
      </c>
      <c r="CX2" s="2" t="s">
        <v>91</v>
      </c>
      <c r="CY2" s="2" t="s">
        <v>92</v>
      </c>
      <c r="CZ2" s="2" t="s">
        <v>93</v>
      </c>
      <c r="DA2" s="2" t="s">
        <v>94</v>
      </c>
      <c r="DB2" s="2" t="s">
        <v>95</v>
      </c>
      <c r="DC2" s="2" t="s">
        <v>96</v>
      </c>
      <c r="DD2" s="2" t="s">
        <v>97</v>
      </c>
      <c r="DE2" s="2" t="s">
        <v>98</v>
      </c>
      <c r="DF2" s="2" t="s">
        <v>99</v>
      </c>
      <c r="DG2" s="2" t="s">
        <v>100</v>
      </c>
      <c r="DH2" s="2" t="s">
        <v>101</v>
      </c>
      <c r="DI2" s="2" t="s">
        <v>102</v>
      </c>
      <c r="DJ2" s="2" t="s">
        <v>103</v>
      </c>
      <c r="DK2" s="2" t="s">
        <v>104</v>
      </c>
      <c r="DL2" s="2" t="s">
        <v>105</v>
      </c>
      <c r="DM2" s="2" t="s">
        <v>106</v>
      </c>
      <c r="DN2" s="2" t="s">
        <v>107</v>
      </c>
      <c r="DO2" s="2" t="s">
        <v>108</v>
      </c>
      <c r="DP2" s="2" t="s">
        <v>109</v>
      </c>
      <c r="DQ2" s="2" t="s">
        <v>110</v>
      </c>
      <c r="DR2" s="2" t="s">
        <v>111</v>
      </c>
      <c r="DS2" s="2" t="s">
        <v>112</v>
      </c>
      <c r="DT2" s="2" t="s">
        <v>113</v>
      </c>
      <c r="DU2" s="2" t="s">
        <v>114</v>
      </c>
      <c r="DV2" s="2" t="s">
        <v>115</v>
      </c>
      <c r="DW2" s="2" t="s">
        <v>116</v>
      </c>
      <c r="DX2" s="2" t="s">
        <v>117</v>
      </c>
      <c r="DY2" s="2" t="s">
        <v>118</v>
      </c>
      <c r="DZ2" s="2" t="s">
        <v>119</v>
      </c>
      <c r="EA2" s="2" t="s">
        <v>120</v>
      </c>
      <c r="EB2" s="2" t="s">
        <v>121</v>
      </c>
      <c r="EC2" s="2" t="s">
        <v>122</v>
      </c>
      <c r="ED2" s="2" t="s">
        <v>123</v>
      </c>
      <c r="EE2" s="2" t="s">
        <v>124</v>
      </c>
      <c r="EF2" s="2" t="s">
        <v>125</v>
      </c>
      <c r="EG2" s="2" t="s">
        <v>126</v>
      </c>
      <c r="EH2" s="2" t="s">
        <v>127</v>
      </c>
      <c r="EI2" s="2" t="s">
        <v>128</v>
      </c>
      <c r="EJ2" s="2" t="s">
        <v>129</v>
      </c>
      <c r="EK2" s="2" t="s">
        <v>130</v>
      </c>
      <c r="EL2" s="2" t="s">
        <v>131</v>
      </c>
      <c r="EM2" s="2" t="s">
        <v>132</v>
      </c>
      <c r="EN2" s="2" t="s">
        <v>133</v>
      </c>
      <c r="EO2" s="2" t="s">
        <v>134</v>
      </c>
      <c r="EP2" s="2" t="s">
        <v>135</v>
      </c>
      <c r="EQ2" s="2" t="s">
        <v>136</v>
      </c>
      <c r="ER2" s="2" t="s">
        <v>137</v>
      </c>
      <c r="ES2" s="2" t="s">
        <v>138</v>
      </c>
      <c r="ET2" s="2" t="s">
        <v>139</v>
      </c>
      <c r="EU2" s="2" t="s">
        <v>140</v>
      </c>
      <c r="EV2" s="2" t="s">
        <v>141</v>
      </c>
      <c r="EW2" s="2" t="s">
        <v>142</v>
      </c>
      <c r="EX2" s="2" t="s">
        <v>143</v>
      </c>
      <c r="EY2" s="2" t="s">
        <v>144</v>
      </c>
      <c r="EZ2" s="2" t="s">
        <v>145</v>
      </c>
      <c r="FA2" s="2" t="s">
        <v>146</v>
      </c>
      <c r="FB2" s="2" t="s">
        <v>147</v>
      </c>
      <c r="FC2" s="2" t="s">
        <v>148</v>
      </c>
      <c r="FD2" s="2" t="s">
        <v>149</v>
      </c>
      <c r="FE2" s="2" t="s">
        <v>150</v>
      </c>
      <c r="FF2" s="2" t="s">
        <v>151</v>
      </c>
      <c r="FG2" s="2" t="s">
        <v>152</v>
      </c>
      <c r="FH2" s="2" t="s">
        <v>153</v>
      </c>
      <c r="FI2" s="2" t="s">
        <v>154</v>
      </c>
      <c r="FJ2" s="2" t="s">
        <v>155</v>
      </c>
      <c r="FK2" s="2" t="s">
        <v>156</v>
      </c>
      <c r="FL2" s="2" t="s">
        <v>157</v>
      </c>
    </row>
    <row r="3" spans="1:168" ht="12.75" customHeight="1" x14ac:dyDescent="0.2">
      <c r="A3" s="135" t="s">
        <v>299</v>
      </c>
      <c r="B3" s="127" t="s">
        <v>11959</v>
      </c>
      <c r="C3" s="128"/>
      <c r="D3" s="135" t="s">
        <v>775</v>
      </c>
      <c r="E3" s="135" t="s">
        <v>775</v>
      </c>
      <c r="F3" s="6">
        <v>100000</v>
      </c>
      <c r="G3" s="6"/>
      <c r="H3" s="134" t="s">
        <v>177</v>
      </c>
      <c r="I3" s="135" t="s">
        <v>570</v>
      </c>
      <c r="J3" s="133" t="s">
        <v>203</v>
      </c>
      <c r="K3" s="127" t="s">
        <v>180</v>
      </c>
      <c r="L3" s="135" t="s">
        <v>163</v>
      </c>
      <c r="M3" s="135" t="s">
        <v>11093</v>
      </c>
      <c r="R3" s="135" t="s">
        <v>776</v>
      </c>
      <c r="S3" s="135" t="s">
        <v>163</v>
      </c>
      <c r="T3" s="135" t="s">
        <v>777</v>
      </c>
      <c r="U3" s="135" t="s">
        <v>570</v>
      </c>
      <c r="V3" s="141" t="s">
        <v>11105</v>
      </c>
      <c r="W3" s="3" t="s">
        <v>11100</v>
      </c>
      <c r="X3" s="3" t="s">
        <v>11101</v>
      </c>
      <c r="Y3" s="3" t="s">
        <v>11102</v>
      </c>
      <c r="Z3" s="3" t="s">
        <v>11103</v>
      </c>
      <c r="AA3" s="3" t="s">
        <v>778</v>
      </c>
      <c r="AB3" s="10">
        <v>210000</v>
      </c>
      <c r="AC3" s="135" t="s">
        <v>168</v>
      </c>
      <c r="AD3" s="135" t="s">
        <v>14991</v>
      </c>
      <c r="AE3" s="135" t="s">
        <v>14176</v>
      </c>
      <c r="AF3" s="135" t="s">
        <v>1674</v>
      </c>
      <c r="AG3" s="135" t="s">
        <v>14178</v>
      </c>
      <c r="AH3" s="135"/>
      <c r="AI3" s="141"/>
      <c r="AJ3" s="135" t="s">
        <v>163</v>
      </c>
      <c r="AK3" s="135" t="s">
        <v>163</v>
      </c>
      <c r="AL3" s="135" t="s">
        <v>163</v>
      </c>
      <c r="AM3" s="135" t="s">
        <v>168</v>
      </c>
      <c r="AN3" s="135" t="s">
        <v>12422</v>
      </c>
      <c r="AO3" s="135" t="s">
        <v>14988</v>
      </c>
      <c r="AP3" s="135"/>
      <c r="AQ3" s="158" t="s">
        <v>14989</v>
      </c>
      <c r="AR3" s="135"/>
      <c r="AS3" s="135"/>
      <c r="AT3" s="135"/>
      <c r="AU3" s="135"/>
      <c r="AV3" s="135"/>
      <c r="AW3" s="135" t="s">
        <v>168</v>
      </c>
      <c r="AX3" s="135" t="s">
        <v>784</v>
      </c>
      <c r="AY3" s="135" t="s">
        <v>785</v>
      </c>
      <c r="AZ3" s="135" t="s">
        <v>786</v>
      </c>
      <c r="BA3" s="135" t="s">
        <v>787</v>
      </c>
      <c r="BB3" s="135" t="s">
        <v>163</v>
      </c>
      <c r="BC3" s="141" t="s">
        <v>788</v>
      </c>
      <c r="BD3" s="141" t="s">
        <v>163</v>
      </c>
      <c r="BE3" s="141" t="s">
        <v>163</v>
      </c>
      <c r="BF3" s="135" t="s">
        <v>789</v>
      </c>
      <c r="BG3" s="135" t="s">
        <v>168</v>
      </c>
      <c r="BH3" s="135" t="s">
        <v>790</v>
      </c>
      <c r="BI3" s="135" t="s">
        <v>791</v>
      </c>
      <c r="BJ3" s="135" t="s">
        <v>792</v>
      </c>
      <c r="BK3" s="135" t="s">
        <v>793</v>
      </c>
      <c r="BL3" s="135" t="s">
        <v>163</v>
      </c>
      <c r="BM3" s="135" t="s">
        <v>794</v>
      </c>
      <c r="BN3" s="135" t="s">
        <v>163</v>
      </c>
      <c r="BO3" s="3" t="s">
        <v>163</v>
      </c>
      <c r="BP3" s="3" t="s">
        <v>795</v>
      </c>
      <c r="BQ3" s="3" t="s">
        <v>168</v>
      </c>
      <c r="BR3" s="3" t="s">
        <v>796</v>
      </c>
      <c r="BS3" s="3" t="s">
        <v>797</v>
      </c>
      <c r="BT3" s="3" t="s">
        <v>798</v>
      </c>
      <c r="BU3" s="3" t="s">
        <v>799</v>
      </c>
      <c r="BV3" s="3" t="s">
        <v>163</v>
      </c>
      <c r="BW3" s="3" t="s">
        <v>800</v>
      </c>
      <c r="CB3" s="133" t="s">
        <v>801</v>
      </c>
      <c r="CC3" s="133" t="s">
        <v>802</v>
      </c>
      <c r="CD3" s="133"/>
      <c r="CE3" s="133" t="s">
        <v>803</v>
      </c>
      <c r="CF3" s="133"/>
      <c r="CK3" s="3" t="s">
        <v>168</v>
      </c>
      <c r="CL3" s="3" t="s">
        <v>779</v>
      </c>
      <c r="CM3" s="3" t="s">
        <v>780</v>
      </c>
      <c r="CN3" s="3" t="s">
        <v>781</v>
      </c>
      <c r="CO3" s="3" t="s">
        <v>782</v>
      </c>
      <c r="CP3" s="3" t="s">
        <v>163</v>
      </c>
      <c r="CQ3" s="3" t="s">
        <v>783</v>
      </c>
      <c r="CU3" s="3" t="s">
        <v>168</v>
      </c>
      <c r="CV3" s="3" t="s">
        <v>11921</v>
      </c>
      <c r="CW3" s="3" t="s">
        <v>11920</v>
      </c>
      <c r="CX3" s="133" t="s">
        <v>11919</v>
      </c>
      <c r="CY3" s="11" t="s">
        <v>11918</v>
      </c>
    </row>
    <row r="4" spans="1:168" ht="12.75" customHeight="1" x14ac:dyDescent="0.2">
      <c r="A4" s="3" t="s">
        <v>299</v>
      </c>
      <c r="B4" s="127" t="s">
        <v>11959</v>
      </c>
      <c r="D4" s="3" t="s">
        <v>775</v>
      </c>
      <c r="E4" s="3" t="s">
        <v>804</v>
      </c>
      <c r="F4" s="6">
        <v>100000</v>
      </c>
      <c r="G4" s="6"/>
      <c r="H4" s="7" t="s">
        <v>177</v>
      </c>
      <c r="I4" s="133" t="s">
        <v>443</v>
      </c>
      <c r="J4" s="135" t="s">
        <v>444</v>
      </c>
      <c r="K4" s="4" t="s">
        <v>180</v>
      </c>
      <c r="L4" s="3" t="s">
        <v>163</v>
      </c>
      <c r="M4" s="3" t="s">
        <v>11093</v>
      </c>
      <c r="R4" s="3" t="s">
        <v>805</v>
      </c>
      <c r="S4" s="3" t="s">
        <v>163</v>
      </c>
      <c r="T4" s="3" t="s">
        <v>806</v>
      </c>
      <c r="U4" s="3" t="s">
        <v>807</v>
      </c>
      <c r="V4" s="9" t="s">
        <v>11105</v>
      </c>
      <c r="W4" s="3" t="s">
        <v>11100</v>
      </c>
      <c r="X4" s="3" t="s">
        <v>11101</v>
      </c>
      <c r="Y4" s="3" t="s">
        <v>11102</v>
      </c>
      <c r="Z4" s="3" t="s">
        <v>11103</v>
      </c>
      <c r="AA4" s="3" t="s">
        <v>163</v>
      </c>
      <c r="AB4" s="10">
        <v>210000</v>
      </c>
      <c r="AC4" s="3" t="s">
        <v>168</v>
      </c>
      <c r="AD4" s="135" t="s">
        <v>14991</v>
      </c>
      <c r="AE4" s="3" t="s">
        <v>14176</v>
      </c>
      <c r="AF4" s="3" t="s">
        <v>1674</v>
      </c>
      <c r="AG4" s="135" t="s">
        <v>14178</v>
      </c>
      <c r="AI4" s="9"/>
      <c r="AJ4" s="3" t="s">
        <v>163</v>
      </c>
      <c r="AK4" s="3" t="s">
        <v>163</v>
      </c>
      <c r="AL4" s="3" t="s">
        <v>163</v>
      </c>
      <c r="AM4" s="135" t="s">
        <v>168</v>
      </c>
      <c r="AN4" s="135" t="s">
        <v>12422</v>
      </c>
      <c r="AO4" s="135" t="s">
        <v>14988</v>
      </c>
      <c r="AP4" s="135"/>
      <c r="AQ4" s="158" t="s">
        <v>14989</v>
      </c>
      <c r="AW4" s="3" t="s">
        <v>168</v>
      </c>
      <c r="AX4" s="3" t="s">
        <v>784</v>
      </c>
      <c r="AY4" s="3" t="s">
        <v>785</v>
      </c>
      <c r="AZ4" s="3" t="s">
        <v>786</v>
      </c>
      <c r="BA4" s="3" t="s">
        <v>787</v>
      </c>
      <c r="BB4" s="3" t="s">
        <v>163</v>
      </c>
      <c r="BC4" s="9" t="s">
        <v>788</v>
      </c>
      <c r="BD4" s="9" t="s">
        <v>163</v>
      </c>
      <c r="BE4" s="9" t="s">
        <v>163</v>
      </c>
      <c r="BF4" s="3" t="s">
        <v>789</v>
      </c>
      <c r="BG4" s="3" t="s">
        <v>168</v>
      </c>
      <c r="BH4" s="3" t="s">
        <v>790</v>
      </c>
      <c r="BI4" s="3" t="s">
        <v>791</v>
      </c>
      <c r="BJ4" s="3" t="s">
        <v>792</v>
      </c>
      <c r="BK4" s="3" t="s">
        <v>793</v>
      </c>
      <c r="BL4" s="3" t="s">
        <v>163</v>
      </c>
      <c r="BM4" s="3" t="s">
        <v>794</v>
      </c>
      <c r="BN4" s="3" t="s">
        <v>163</v>
      </c>
      <c r="BO4" s="3" t="s">
        <v>163</v>
      </c>
      <c r="BP4" s="3" t="s">
        <v>795</v>
      </c>
      <c r="BQ4" s="3" t="s">
        <v>168</v>
      </c>
      <c r="BR4" s="3" t="s">
        <v>796</v>
      </c>
      <c r="BS4" s="3" t="s">
        <v>797</v>
      </c>
      <c r="BT4" s="3" t="s">
        <v>798</v>
      </c>
      <c r="BU4" s="3" t="s">
        <v>799</v>
      </c>
      <c r="BV4" s="3" t="s">
        <v>163</v>
      </c>
      <c r="BW4" s="3" t="s">
        <v>800</v>
      </c>
      <c r="CB4" s="8" t="s">
        <v>801</v>
      </c>
      <c r="CC4" s="8" t="s">
        <v>802</v>
      </c>
      <c r="CD4" s="8"/>
      <c r="CE4" s="8" t="s">
        <v>803</v>
      </c>
      <c r="CF4" s="8"/>
      <c r="CK4" s="3" t="s">
        <v>168</v>
      </c>
      <c r="CL4" s="3" t="s">
        <v>779</v>
      </c>
      <c r="CM4" s="3" t="s">
        <v>780</v>
      </c>
      <c r="CN4" s="3" t="s">
        <v>781</v>
      </c>
      <c r="CO4" s="3" t="s">
        <v>782</v>
      </c>
      <c r="CP4" s="3" t="s">
        <v>163</v>
      </c>
      <c r="CQ4" s="3" t="s">
        <v>783</v>
      </c>
      <c r="CU4" s="3" t="s">
        <v>168</v>
      </c>
      <c r="CV4" s="3" t="s">
        <v>11921</v>
      </c>
      <c r="CW4" s="3" t="s">
        <v>11920</v>
      </c>
      <c r="CX4" s="8" t="s">
        <v>11919</v>
      </c>
      <c r="CY4" s="11" t="s">
        <v>11918</v>
      </c>
    </row>
    <row r="5" spans="1:168" ht="12.75" customHeight="1" x14ac:dyDescent="0.2">
      <c r="A5" s="133" t="s">
        <v>299</v>
      </c>
      <c r="B5" s="127" t="s">
        <v>11959</v>
      </c>
      <c r="D5" s="3" t="s">
        <v>12160</v>
      </c>
      <c r="E5" s="3" t="s">
        <v>12160</v>
      </c>
      <c r="F5" s="12">
        <v>26000</v>
      </c>
      <c r="G5" s="12"/>
      <c r="H5" s="7" t="s">
        <v>177</v>
      </c>
      <c r="I5" s="135" t="s">
        <v>711</v>
      </c>
      <c r="J5" s="3" t="s">
        <v>179</v>
      </c>
      <c r="K5" s="4" t="s">
        <v>162</v>
      </c>
      <c r="L5" s="3" t="s">
        <v>7373</v>
      </c>
      <c r="M5" s="133" t="s">
        <v>4182</v>
      </c>
      <c r="R5" s="3" t="s">
        <v>7374</v>
      </c>
      <c r="S5" s="3" t="s">
        <v>7375</v>
      </c>
      <c r="T5" s="3" t="s">
        <v>7376</v>
      </c>
      <c r="U5" s="3" t="s">
        <v>712</v>
      </c>
      <c r="V5" s="9" t="s">
        <v>4159</v>
      </c>
      <c r="AA5" s="3" t="s">
        <v>163</v>
      </c>
      <c r="AB5" s="135"/>
      <c r="AC5" s="3" t="s">
        <v>168</v>
      </c>
      <c r="AD5" s="3" t="s">
        <v>4160</v>
      </c>
      <c r="AE5" s="3" t="s">
        <v>4161</v>
      </c>
      <c r="AF5" s="3" t="s">
        <v>2778</v>
      </c>
      <c r="AG5" s="3" t="s">
        <v>4162</v>
      </c>
      <c r="AH5" s="3" t="s">
        <v>163</v>
      </c>
      <c r="AI5" s="135" t="s">
        <v>4163</v>
      </c>
      <c r="AJ5" s="3" t="s">
        <v>163</v>
      </c>
      <c r="AK5" s="3" t="s">
        <v>4164</v>
      </c>
      <c r="AL5" s="3" t="s">
        <v>4165</v>
      </c>
      <c r="AQ5" s="135"/>
      <c r="AW5" s="3" t="s">
        <v>168</v>
      </c>
      <c r="AX5" s="3" t="s">
        <v>4166</v>
      </c>
      <c r="AY5" s="3" t="s">
        <v>2488</v>
      </c>
      <c r="AZ5" s="3" t="s">
        <v>2451</v>
      </c>
      <c r="BA5" s="3" t="s">
        <v>4167</v>
      </c>
      <c r="BB5" s="3" t="s">
        <v>163</v>
      </c>
      <c r="BC5" s="135" t="s">
        <v>4168</v>
      </c>
      <c r="BD5" s="135" t="s">
        <v>163</v>
      </c>
      <c r="BE5" s="135" t="s">
        <v>163</v>
      </c>
      <c r="BF5" s="3" t="s">
        <v>4169</v>
      </c>
      <c r="BG5" s="3" t="s">
        <v>168</v>
      </c>
      <c r="BH5" s="3" t="s">
        <v>4170</v>
      </c>
      <c r="BI5" s="3" t="s">
        <v>4171</v>
      </c>
      <c r="BJ5" s="3" t="s">
        <v>1071</v>
      </c>
      <c r="BK5" s="3" t="s">
        <v>4172</v>
      </c>
      <c r="BL5" s="3" t="s">
        <v>163</v>
      </c>
      <c r="BM5" s="3" t="s">
        <v>163</v>
      </c>
      <c r="BN5" s="3" t="s">
        <v>163</v>
      </c>
      <c r="BO5" s="3" t="s">
        <v>4173</v>
      </c>
      <c r="BP5" s="3" t="s">
        <v>4174</v>
      </c>
      <c r="BQ5" s="3" t="s">
        <v>1916</v>
      </c>
      <c r="BR5" s="3" t="s">
        <v>4175</v>
      </c>
      <c r="BS5" s="3" t="s">
        <v>2488</v>
      </c>
      <c r="BT5" s="3" t="s">
        <v>250</v>
      </c>
      <c r="BU5" s="3" t="s">
        <v>163</v>
      </c>
      <c r="BV5" s="3" t="s">
        <v>163</v>
      </c>
      <c r="BW5" s="3" t="s">
        <v>163</v>
      </c>
      <c r="BX5" s="3" t="s">
        <v>163</v>
      </c>
      <c r="BY5" s="3" t="s">
        <v>4173</v>
      </c>
      <c r="BZ5" s="3" t="s">
        <v>4176</v>
      </c>
      <c r="CA5" s="3" t="s">
        <v>168</v>
      </c>
      <c r="CB5" s="135" t="s">
        <v>4177</v>
      </c>
      <c r="CC5" s="135" t="s">
        <v>2742</v>
      </c>
      <c r="CD5" s="135" t="s">
        <v>1071</v>
      </c>
      <c r="CE5" s="135"/>
      <c r="CF5" s="135" t="s">
        <v>163</v>
      </c>
      <c r="CG5" s="3" t="s">
        <v>4178</v>
      </c>
      <c r="CH5" s="3" t="s">
        <v>163</v>
      </c>
      <c r="CI5" s="3" t="s">
        <v>163</v>
      </c>
      <c r="CJ5" s="3" t="s">
        <v>4179</v>
      </c>
      <c r="CK5" s="3" t="s">
        <v>168</v>
      </c>
      <c r="CL5" s="3" t="s">
        <v>4180</v>
      </c>
      <c r="CM5" s="3" t="s">
        <v>2524</v>
      </c>
      <c r="CN5" s="133" t="s">
        <v>1537</v>
      </c>
      <c r="CO5" s="137" t="s">
        <v>4181</v>
      </c>
      <c r="CU5" s="3" t="s">
        <v>168</v>
      </c>
      <c r="CV5" s="3" t="s">
        <v>12881</v>
      </c>
      <c r="CW5" s="3" t="s">
        <v>12882</v>
      </c>
      <c r="CX5" s="135" t="s">
        <v>1071</v>
      </c>
      <c r="CY5" s="82" t="s">
        <v>12883</v>
      </c>
    </row>
    <row r="6" spans="1:168" ht="12.75" customHeight="1" x14ac:dyDescent="0.2">
      <c r="A6" s="8" t="s">
        <v>299</v>
      </c>
      <c r="B6" s="127" t="s">
        <v>11959</v>
      </c>
      <c r="C6" s="133"/>
      <c r="D6" s="3" t="s">
        <v>12205</v>
      </c>
      <c r="E6" s="3" t="s">
        <v>12205</v>
      </c>
      <c r="F6" s="134">
        <v>15000</v>
      </c>
      <c r="G6" s="124"/>
      <c r="H6" s="7" t="s">
        <v>177</v>
      </c>
      <c r="I6" s="133" t="s">
        <v>301</v>
      </c>
      <c r="J6" s="133" t="s">
        <v>179</v>
      </c>
      <c r="K6" s="134" t="s">
        <v>180</v>
      </c>
      <c r="L6" s="133"/>
      <c r="M6" s="8"/>
      <c r="N6" s="124"/>
      <c r="O6" s="124"/>
      <c r="P6" s="124"/>
      <c r="Q6" s="124"/>
      <c r="R6" s="133"/>
      <c r="S6" s="133"/>
      <c r="T6" s="133"/>
      <c r="U6" s="133"/>
      <c r="V6" s="9" t="s">
        <v>9944</v>
      </c>
      <c r="AA6" s="3" t="s">
        <v>163</v>
      </c>
      <c r="AC6" s="3" t="s">
        <v>168</v>
      </c>
      <c r="AD6" s="3" t="s">
        <v>9945</v>
      </c>
      <c r="AE6" s="3" t="s">
        <v>5050</v>
      </c>
      <c r="AF6" s="3" t="s">
        <v>9946</v>
      </c>
      <c r="AG6" s="3" t="s">
        <v>5051</v>
      </c>
      <c r="AI6" s="3" t="s">
        <v>163</v>
      </c>
      <c r="AJ6" s="3" t="s">
        <v>9947</v>
      </c>
      <c r="AK6" s="3" t="s">
        <v>9949</v>
      </c>
      <c r="AL6" s="3" t="s">
        <v>9950</v>
      </c>
      <c r="AW6" s="3" t="s">
        <v>168</v>
      </c>
      <c r="AX6" s="3" t="s">
        <v>12196</v>
      </c>
      <c r="AY6" s="3" t="s">
        <v>12197</v>
      </c>
      <c r="AZ6" s="3" t="s">
        <v>12199</v>
      </c>
      <c r="BA6" s="3" t="s">
        <v>12198</v>
      </c>
      <c r="BC6" s="15" t="s">
        <v>12200</v>
      </c>
      <c r="BF6" s="15" t="s">
        <v>12201</v>
      </c>
      <c r="BG6" s="3" t="s">
        <v>168</v>
      </c>
      <c r="BH6" s="3" t="s">
        <v>9830</v>
      </c>
      <c r="BI6" s="3" t="s">
        <v>4891</v>
      </c>
      <c r="BJ6" s="3" t="s">
        <v>9963</v>
      </c>
      <c r="BK6" s="3" t="s">
        <v>9964</v>
      </c>
      <c r="BL6" s="3" t="s">
        <v>163</v>
      </c>
      <c r="BM6" s="3" t="s">
        <v>9965</v>
      </c>
      <c r="BN6" s="3" t="s">
        <v>163</v>
      </c>
      <c r="BO6" s="3" t="s">
        <v>9918</v>
      </c>
      <c r="BP6" s="3" t="s">
        <v>9966</v>
      </c>
      <c r="BQ6" s="3" t="s">
        <v>168</v>
      </c>
      <c r="BR6" s="3" t="s">
        <v>9967</v>
      </c>
      <c r="BS6" s="3" t="s">
        <v>8747</v>
      </c>
      <c r="BT6" s="3" t="s">
        <v>9968</v>
      </c>
      <c r="BU6" s="3" t="s">
        <v>9969</v>
      </c>
      <c r="BV6" s="3" t="s">
        <v>163</v>
      </c>
      <c r="BW6" s="3" t="s">
        <v>9970</v>
      </c>
      <c r="BX6" s="3" t="s">
        <v>163</v>
      </c>
      <c r="BY6" s="3" t="s">
        <v>9971</v>
      </c>
      <c r="BZ6" s="3" t="s">
        <v>9972</v>
      </c>
      <c r="CA6" s="3" t="s">
        <v>168</v>
      </c>
      <c r="CB6" s="3" t="s">
        <v>9973</v>
      </c>
      <c r="CC6" s="3" t="s">
        <v>9974</v>
      </c>
      <c r="CD6" s="3" t="s">
        <v>9975</v>
      </c>
      <c r="CE6" s="3" t="s">
        <v>9976</v>
      </c>
      <c r="CF6" s="3" t="s">
        <v>163</v>
      </c>
      <c r="CG6" s="3" t="s">
        <v>9977</v>
      </c>
      <c r="CH6" s="3" t="s">
        <v>163</v>
      </c>
      <c r="CI6" s="3" t="s">
        <v>163</v>
      </c>
      <c r="CJ6" s="3" t="s">
        <v>9978</v>
      </c>
      <c r="CK6" s="3" t="s">
        <v>168</v>
      </c>
      <c r="CL6" s="3" t="s">
        <v>9979</v>
      </c>
      <c r="CM6" s="3" t="s">
        <v>9980</v>
      </c>
      <c r="CN6" s="135" t="s">
        <v>9981</v>
      </c>
      <c r="CO6" s="135" t="s">
        <v>9982</v>
      </c>
      <c r="CP6" s="3" t="s">
        <v>163</v>
      </c>
      <c r="CQ6" s="3" t="s">
        <v>9983</v>
      </c>
      <c r="CR6" s="3" t="s">
        <v>163</v>
      </c>
      <c r="CS6" s="3" t="s">
        <v>9918</v>
      </c>
      <c r="CT6" s="3" t="s">
        <v>9984</v>
      </c>
      <c r="CU6" s="3" t="s">
        <v>168</v>
      </c>
      <c r="CV6" s="3" t="s">
        <v>9956</v>
      </c>
      <c r="CW6" s="3" t="s">
        <v>9957</v>
      </c>
      <c r="CX6" s="3" t="s">
        <v>9958</v>
      </c>
      <c r="CY6" s="135" t="s">
        <v>9959</v>
      </c>
      <c r="CZ6" s="3" t="s">
        <v>163</v>
      </c>
      <c r="DA6" s="3" t="s">
        <v>9960</v>
      </c>
      <c r="DB6" s="3" t="s">
        <v>163</v>
      </c>
      <c r="DC6" s="3" t="s">
        <v>9961</v>
      </c>
      <c r="DD6" s="3" t="s">
        <v>9962</v>
      </c>
      <c r="DE6" s="3" t="s">
        <v>168</v>
      </c>
      <c r="DF6" s="3" t="s">
        <v>4123</v>
      </c>
      <c r="DG6" s="3" t="s">
        <v>6546</v>
      </c>
      <c r="DH6" s="3" t="s">
        <v>9951</v>
      </c>
      <c r="DI6" s="3" t="s">
        <v>9952</v>
      </c>
      <c r="DJ6" s="3" t="s">
        <v>163</v>
      </c>
      <c r="DK6" s="3" t="s">
        <v>9953</v>
      </c>
      <c r="DL6" s="3" t="s">
        <v>163</v>
      </c>
      <c r="DM6" s="3" t="s">
        <v>9954</v>
      </c>
      <c r="DN6" s="3" t="s">
        <v>9955</v>
      </c>
      <c r="DO6" s="3" t="s">
        <v>168</v>
      </c>
      <c r="DP6" s="3" t="s">
        <v>12119</v>
      </c>
      <c r="DQ6" s="3" t="s">
        <v>12120</v>
      </c>
      <c r="DS6" s="82" t="s">
        <v>12118</v>
      </c>
      <c r="DZ6" s="3" t="s">
        <v>5052</v>
      </c>
      <c r="EA6" s="3" t="s">
        <v>646</v>
      </c>
      <c r="EC6" s="3" t="s">
        <v>5053</v>
      </c>
    </row>
    <row r="7" spans="1:168" ht="12.75" customHeight="1" x14ac:dyDescent="0.2">
      <c r="A7" s="8" t="s">
        <v>299</v>
      </c>
      <c r="B7" s="127" t="s">
        <v>11959</v>
      </c>
      <c r="C7" s="132"/>
      <c r="D7" s="132" t="s">
        <v>14523</v>
      </c>
      <c r="E7" s="132" t="s">
        <v>14524</v>
      </c>
      <c r="F7" s="7">
        <v>10000</v>
      </c>
      <c r="G7" s="134"/>
      <c r="H7" s="17">
        <v>2023</v>
      </c>
      <c r="I7" s="132" t="s">
        <v>253</v>
      </c>
      <c r="J7" s="8" t="s">
        <v>179</v>
      </c>
      <c r="K7" s="7" t="s">
        <v>162</v>
      </c>
      <c r="L7" s="132" t="s">
        <v>14510</v>
      </c>
      <c r="M7" s="136" t="s">
        <v>14511</v>
      </c>
      <c r="N7" s="17" t="s">
        <v>14512</v>
      </c>
      <c r="O7" s="135"/>
      <c r="P7" s="135"/>
      <c r="Q7" s="135"/>
      <c r="R7" s="132"/>
      <c r="S7" s="135"/>
      <c r="T7" s="135"/>
      <c r="U7" s="132"/>
      <c r="V7" s="135"/>
      <c r="AC7" s="132"/>
      <c r="AD7" s="132"/>
      <c r="AE7" s="132"/>
      <c r="AF7" s="132"/>
      <c r="AG7" s="132" t="s">
        <v>14540</v>
      </c>
      <c r="AH7" s="136"/>
      <c r="AI7" s="139" t="s">
        <v>14541</v>
      </c>
      <c r="BC7" s="135"/>
      <c r="BF7" s="135"/>
      <c r="DS7" s="135"/>
    </row>
    <row r="8" spans="1:168" ht="12.75" customHeight="1" x14ac:dyDescent="0.2">
      <c r="A8" s="8" t="s">
        <v>299</v>
      </c>
      <c r="B8" s="127" t="s">
        <v>11959</v>
      </c>
      <c r="C8" s="16"/>
      <c r="D8" s="16" t="s">
        <v>5573</v>
      </c>
      <c r="E8" s="16" t="s">
        <v>14522</v>
      </c>
      <c r="F8" s="7">
        <v>8000</v>
      </c>
      <c r="G8" s="7"/>
      <c r="H8" s="17">
        <v>2022</v>
      </c>
      <c r="I8" s="16" t="s">
        <v>722</v>
      </c>
      <c r="J8" s="132" t="s">
        <v>179</v>
      </c>
      <c r="K8" s="7" t="s">
        <v>162</v>
      </c>
      <c r="L8" s="16" t="s">
        <v>14508</v>
      </c>
      <c r="M8" s="133" t="s">
        <v>14509</v>
      </c>
      <c r="N8" s="17"/>
      <c r="R8" s="16"/>
      <c r="U8" s="16" t="s">
        <v>14538</v>
      </c>
      <c r="AC8" s="16"/>
      <c r="AD8" s="16"/>
      <c r="AE8" s="16"/>
      <c r="AF8" s="16"/>
      <c r="AG8" s="16" t="s">
        <v>14540</v>
      </c>
      <c r="AH8" s="18"/>
      <c r="AI8" s="23" t="s">
        <v>14541</v>
      </c>
    </row>
    <row r="9" spans="1:168" ht="12.75" customHeight="1" x14ac:dyDescent="0.2">
      <c r="A9" s="132" t="s">
        <v>173</v>
      </c>
      <c r="B9" s="17" t="s">
        <v>886</v>
      </c>
      <c r="C9" s="16" t="s">
        <v>11968</v>
      </c>
      <c r="D9" s="135" t="s">
        <v>2202</v>
      </c>
      <c r="E9" s="135" t="s">
        <v>13721</v>
      </c>
      <c r="F9" s="7">
        <v>7000</v>
      </c>
      <c r="G9" s="7">
        <f>F9*0.48</f>
        <v>3360</v>
      </c>
      <c r="H9" s="134" t="s">
        <v>177</v>
      </c>
      <c r="I9" s="16" t="s">
        <v>1219</v>
      </c>
      <c r="J9" s="16" t="s">
        <v>161</v>
      </c>
      <c r="K9" s="20" t="s">
        <v>180</v>
      </c>
      <c r="L9" s="16"/>
      <c r="M9" s="135" t="s">
        <v>11187</v>
      </c>
      <c r="N9" s="17"/>
      <c r="O9" s="17"/>
      <c r="P9" s="134"/>
      <c r="Q9" s="134"/>
      <c r="R9" s="136" t="s">
        <v>11205</v>
      </c>
      <c r="S9" s="133"/>
      <c r="T9" s="133" t="s">
        <v>11206</v>
      </c>
      <c r="U9" s="133" t="s">
        <v>2218</v>
      </c>
      <c r="V9" s="141" t="s">
        <v>2219</v>
      </c>
      <c r="W9" s="136"/>
      <c r="X9" s="136"/>
      <c r="Y9" s="136"/>
      <c r="Z9" s="136"/>
      <c r="AA9" s="136"/>
      <c r="AB9" s="136">
        <v>3900</v>
      </c>
      <c r="AC9" s="135" t="s">
        <v>168</v>
      </c>
      <c r="AD9" s="135" t="s">
        <v>2206</v>
      </c>
      <c r="AE9" s="135" t="s">
        <v>2207</v>
      </c>
      <c r="AF9" s="135" t="s">
        <v>2208</v>
      </c>
      <c r="AG9" s="135" t="s">
        <v>2209</v>
      </c>
      <c r="AH9" s="135"/>
      <c r="AI9" s="135" t="s">
        <v>163</v>
      </c>
      <c r="AJ9" s="3" t="s">
        <v>2210</v>
      </c>
      <c r="AK9" s="3" t="s">
        <v>2211</v>
      </c>
      <c r="AL9" s="3" t="s">
        <v>2212</v>
      </c>
      <c r="AM9" s="134"/>
      <c r="AN9" s="134"/>
      <c r="AO9" s="134"/>
      <c r="AP9" s="134"/>
      <c r="AQ9" s="134"/>
      <c r="AR9" s="134"/>
      <c r="AS9" s="134"/>
      <c r="AT9" s="134"/>
      <c r="AU9" s="134"/>
      <c r="AV9" s="134"/>
      <c r="AW9" s="3" t="s">
        <v>168</v>
      </c>
      <c r="AX9" s="3" t="s">
        <v>1091</v>
      </c>
      <c r="AY9" s="3" t="s">
        <v>3009</v>
      </c>
      <c r="AZ9" s="3" t="s">
        <v>3010</v>
      </c>
      <c r="BA9" s="135" t="s">
        <v>3011</v>
      </c>
      <c r="BB9" s="3" t="s">
        <v>163</v>
      </c>
      <c r="BC9" s="135" t="s">
        <v>3012</v>
      </c>
      <c r="BD9" s="135" t="s">
        <v>163</v>
      </c>
      <c r="BE9" s="135" t="s">
        <v>3013</v>
      </c>
      <c r="BF9" s="135" t="s">
        <v>163</v>
      </c>
      <c r="BG9" s="3" t="s">
        <v>168</v>
      </c>
      <c r="BH9" s="3" t="s">
        <v>3446</v>
      </c>
      <c r="BI9" s="3" t="s">
        <v>8368</v>
      </c>
      <c r="BJ9" s="3" t="s">
        <v>8369</v>
      </c>
      <c r="BK9" s="3" t="s">
        <v>8370</v>
      </c>
      <c r="BL9" s="3" t="s">
        <v>163</v>
      </c>
      <c r="BM9" s="3" t="s">
        <v>8371</v>
      </c>
      <c r="BQ9" s="3" t="s">
        <v>194</v>
      </c>
      <c r="BR9" s="3" t="s">
        <v>2910</v>
      </c>
      <c r="BS9" s="3" t="s">
        <v>8372</v>
      </c>
      <c r="BT9" s="3" t="s">
        <v>402</v>
      </c>
      <c r="BU9" s="3" t="s">
        <v>8373</v>
      </c>
      <c r="BV9" s="3" t="s">
        <v>163</v>
      </c>
      <c r="BW9" s="3" t="s">
        <v>8374</v>
      </c>
      <c r="BX9" s="3" t="s">
        <v>163</v>
      </c>
      <c r="BY9" s="3" t="s">
        <v>3014</v>
      </c>
      <c r="BZ9" s="3" t="s">
        <v>8375</v>
      </c>
      <c r="CA9" s="3" t="s">
        <v>194</v>
      </c>
      <c r="CB9" s="3" t="s">
        <v>8376</v>
      </c>
      <c r="CC9" s="3" t="s">
        <v>8377</v>
      </c>
      <c r="CD9" s="3" t="s">
        <v>8378</v>
      </c>
      <c r="CE9" s="3" t="s">
        <v>8379</v>
      </c>
      <c r="CF9" s="3" t="s">
        <v>163</v>
      </c>
      <c r="CG9" s="3" t="s">
        <v>8380</v>
      </c>
      <c r="CH9" s="3" t="s">
        <v>163</v>
      </c>
      <c r="CI9" s="3" t="s">
        <v>163</v>
      </c>
      <c r="CJ9" s="3" t="s">
        <v>8381</v>
      </c>
      <c r="CK9" s="3" t="s">
        <v>168</v>
      </c>
      <c r="CL9" s="3" t="s">
        <v>8382</v>
      </c>
      <c r="CM9" s="3" t="s">
        <v>8383</v>
      </c>
      <c r="CN9" s="3" t="s">
        <v>8384</v>
      </c>
      <c r="CO9" s="3" t="s">
        <v>8385</v>
      </c>
      <c r="CP9" s="3" t="s">
        <v>163</v>
      </c>
      <c r="CQ9" s="3" t="s">
        <v>8386</v>
      </c>
      <c r="CR9" s="3" t="s">
        <v>163</v>
      </c>
      <c r="CS9" s="3" t="s">
        <v>8387</v>
      </c>
      <c r="CT9" s="3" t="s">
        <v>8388</v>
      </c>
      <c r="CU9" s="3" t="s">
        <v>168</v>
      </c>
      <c r="CV9" s="3" t="s">
        <v>7109</v>
      </c>
      <c r="CW9" s="3" t="s">
        <v>8389</v>
      </c>
      <c r="CX9" s="3" t="s">
        <v>8390</v>
      </c>
      <c r="CY9" s="3" t="s">
        <v>8391</v>
      </c>
      <c r="CZ9" s="3" t="s">
        <v>163</v>
      </c>
      <c r="DA9" s="3" t="s">
        <v>8392</v>
      </c>
      <c r="DB9" s="3" t="s">
        <v>163</v>
      </c>
      <c r="DC9" s="3" t="s">
        <v>8393</v>
      </c>
      <c r="DD9" s="3" t="s">
        <v>8394</v>
      </c>
      <c r="DE9" s="3" t="s">
        <v>168</v>
      </c>
      <c r="DF9" s="3" t="s">
        <v>8395</v>
      </c>
      <c r="DG9" s="3" t="s">
        <v>8396</v>
      </c>
      <c r="DH9" s="3" t="s">
        <v>3778</v>
      </c>
      <c r="DI9" s="3" t="s">
        <v>8397</v>
      </c>
      <c r="DJ9" s="3" t="s">
        <v>163</v>
      </c>
      <c r="DK9" s="135" t="s">
        <v>8398</v>
      </c>
      <c r="DL9" s="3" t="s">
        <v>163</v>
      </c>
      <c r="DM9" s="3" t="s">
        <v>8399</v>
      </c>
      <c r="DN9" s="135" t="s">
        <v>8400</v>
      </c>
      <c r="DO9" s="3" t="s">
        <v>168</v>
      </c>
      <c r="DP9" s="3" t="s">
        <v>8401</v>
      </c>
      <c r="DQ9" s="3" t="s">
        <v>8402</v>
      </c>
      <c r="DR9" s="3" t="s">
        <v>8403</v>
      </c>
      <c r="DS9" s="3" t="s">
        <v>8404</v>
      </c>
      <c r="DT9" s="3" t="s">
        <v>163</v>
      </c>
      <c r="DU9" s="3" t="s">
        <v>8405</v>
      </c>
      <c r="DV9" s="3" t="s">
        <v>163</v>
      </c>
      <c r="DW9" s="3" t="s">
        <v>8406</v>
      </c>
      <c r="DY9" s="3" t="s">
        <v>168</v>
      </c>
      <c r="DZ9" s="3" t="s">
        <v>8407</v>
      </c>
      <c r="EA9" s="3" t="s">
        <v>8408</v>
      </c>
      <c r="EB9" s="3" t="s">
        <v>8409</v>
      </c>
      <c r="EC9" s="3" t="s">
        <v>8410</v>
      </c>
      <c r="ED9" s="3" t="s">
        <v>163</v>
      </c>
      <c r="EE9" s="3" t="s">
        <v>8411</v>
      </c>
      <c r="EI9" s="3" t="s">
        <v>168</v>
      </c>
      <c r="EJ9" s="3" t="s">
        <v>5162</v>
      </c>
      <c r="EK9" s="3" t="s">
        <v>8412</v>
      </c>
      <c r="EL9" s="3" t="s">
        <v>163</v>
      </c>
      <c r="EM9" s="135" t="s">
        <v>8413</v>
      </c>
      <c r="EO9" s="135"/>
      <c r="ER9" s="135"/>
    </row>
    <row r="10" spans="1:168" ht="12.75" customHeight="1" x14ac:dyDescent="0.2">
      <c r="A10" s="16" t="s">
        <v>173</v>
      </c>
      <c r="B10" s="17" t="s">
        <v>886</v>
      </c>
      <c r="C10" s="16" t="s">
        <v>11967</v>
      </c>
      <c r="D10" s="135" t="s">
        <v>2253</v>
      </c>
      <c r="E10" s="132" t="s">
        <v>3685</v>
      </c>
      <c r="F10" s="7">
        <v>7000</v>
      </c>
      <c r="G10" s="7">
        <v>1960.0000000000002</v>
      </c>
      <c r="H10" s="7" t="s">
        <v>177</v>
      </c>
      <c r="I10" s="16" t="s">
        <v>3686</v>
      </c>
      <c r="J10" s="16" t="s">
        <v>161</v>
      </c>
      <c r="K10" s="134" t="s">
        <v>162</v>
      </c>
      <c r="L10" s="16" t="s">
        <v>11619</v>
      </c>
      <c r="M10" s="135"/>
      <c r="N10" s="17"/>
      <c r="O10" s="17"/>
      <c r="P10" s="7"/>
      <c r="Q10" s="7"/>
      <c r="R10" s="136" t="s">
        <v>11179</v>
      </c>
      <c r="S10" s="136" t="s">
        <v>11177</v>
      </c>
      <c r="T10" s="135"/>
      <c r="U10" s="136" t="s">
        <v>11178</v>
      </c>
      <c r="V10" s="138" t="s">
        <v>11180</v>
      </c>
      <c r="W10" s="136"/>
      <c r="X10" s="136"/>
      <c r="Y10" s="136"/>
      <c r="Z10" s="136"/>
      <c r="AA10" s="136"/>
      <c r="AB10" s="136">
        <v>697</v>
      </c>
      <c r="AC10" s="135" t="s">
        <v>168</v>
      </c>
      <c r="AD10" s="135" t="s">
        <v>11181</v>
      </c>
      <c r="AE10" s="135" t="s">
        <v>11182</v>
      </c>
      <c r="AF10" s="135" t="s">
        <v>368</v>
      </c>
      <c r="AG10" s="82" t="s">
        <v>11183</v>
      </c>
      <c r="AH10" s="135" t="s">
        <v>163</v>
      </c>
      <c r="AI10" s="141" t="s">
        <v>11180</v>
      </c>
      <c r="AJ10" s="135" t="s">
        <v>163</v>
      </c>
      <c r="AK10" s="135"/>
      <c r="AL10" s="135"/>
      <c r="AM10" s="135" t="s">
        <v>194</v>
      </c>
      <c r="AN10" s="135" t="s">
        <v>2296</v>
      </c>
      <c r="AO10" s="135" t="s">
        <v>2297</v>
      </c>
      <c r="AP10" s="135" t="s">
        <v>1240</v>
      </c>
      <c r="AQ10" s="135" t="s">
        <v>2298</v>
      </c>
      <c r="AR10" s="135"/>
      <c r="AS10" s="141" t="s">
        <v>14741</v>
      </c>
      <c r="AT10" s="141" t="s">
        <v>14327</v>
      </c>
      <c r="AU10" s="141" t="s">
        <v>14328</v>
      </c>
      <c r="AV10" s="135"/>
      <c r="AW10" s="135" t="s">
        <v>168</v>
      </c>
      <c r="AX10" s="3" t="s">
        <v>2299</v>
      </c>
      <c r="AY10" s="3" t="s">
        <v>189</v>
      </c>
      <c r="AZ10" s="135" t="s">
        <v>2300</v>
      </c>
      <c r="BA10" s="135" t="s">
        <v>2301</v>
      </c>
      <c r="BB10" s="135" t="s">
        <v>163</v>
      </c>
      <c r="BC10" s="141" t="s">
        <v>2302</v>
      </c>
      <c r="BD10" s="141" t="s">
        <v>163</v>
      </c>
      <c r="BE10" s="141" t="s">
        <v>2272</v>
      </c>
      <c r="BF10" s="135" t="s">
        <v>2303</v>
      </c>
      <c r="BG10" s="3" t="s">
        <v>168</v>
      </c>
      <c r="BH10" s="3" t="s">
        <v>2304</v>
      </c>
      <c r="BI10" s="3" t="s">
        <v>2305</v>
      </c>
      <c r="BJ10" s="3" t="s">
        <v>163</v>
      </c>
      <c r="BK10" s="3" t="s">
        <v>2306</v>
      </c>
      <c r="BQ10" s="3" t="s">
        <v>168</v>
      </c>
      <c r="BR10" s="3" t="s">
        <v>2307</v>
      </c>
      <c r="BS10" s="3" t="s">
        <v>2308</v>
      </c>
      <c r="BT10" s="3" t="s">
        <v>163</v>
      </c>
      <c r="BU10" s="3" t="s">
        <v>2309</v>
      </c>
      <c r="BV10" s="3" t="s">
        <v>163</v>
      </c>
      <c r="BW10" s="3" t="s">
        <v>2310</v>
      </c>
      <c r="DK10" s="135"/>
      <c r="DN10" s="135"/>
      <c r="EM10" s="135"/>
      <c r="EO10" s="135"/>
      <c r="ER10" s="135"/>
    </row>
    <row r="11" spans="1:168" ht="12.75" customHeight="1" x14ac:dyDescent="0.2">
      <c r="A11" s="16" t="s">
        <v>173</v>
      </c>
      <c r="B11" s="17" t="s">
        <v>886</v>
      </c>
      <c r="C11" s="132" t="s">
        <v>4052</v>
      </c>
      <c r="D11" s="132" t="s">
        <v>13738</v>
      </c>
      <c r="E11" s="132" t="s">
        <v>12475</v>
      </c>
      <c r="F11" s="134">
        <v>6000</v>
      </c>
      <c r="G11" s="134"/>
      <c r="H11" s="134" t="s">
        <v>177</v>
      </c>
      <c r="I11" s="132" t="s">
        <v>2475</v>
      </c>
      <c r="J11" s="132" t="s">
        <v>179</v>
      </c>
      <c r="K11" s="134" t="s">
        <v>162</v>
      </c>
      <c r="L11" s="132" t="s">
        <v>5429</v>
      </c>
      <c r="M11" s="136"/>
      <c r="N11" s="17"/>
      <c r="O11" s="17"/>
      <c r="P11" s="134"/>
      <c r="Q11" s="134"/>
      <c r="R11" s="136" t="s">
        <v>5430</v>
      </c>
      <c r="S11" s="136"/>
      <c r="T11" s="136"/>
      <c r="U11" s="136"/>
      <c r="V11" s="138"/>
      <c r="W11" s="136"/>
      <c r="X11" s="136"/>
      <c r="Y11" s="136"/>
      <c r="Z11" s="136"/>
      <c r="AA11" s="136"/>
      <c r="AB11" s="136"/>
      <c r="AC11" s="136" t="s">
        <v>168</v>
      </c>
      <c r="AD11" s="136" t="s">
        <v>2213</v>
      </c>
      <c r="AE11" s="136" t="s">
        <v>1025</v>
      </c>
      <c r="AF11" s="133" t="s">
        <v>12425</v>
      </c>
      <c r="AG11" s="135" t="s">
        <v>12426</v>
      </c>
      <c r="AH11" s="3" t="s">
        <v>5431</v>
      </c>
      <c r="AI11" s="139" t="s">
        <v>12427</v>
      </c>
      <c r="AJ11" s="136"/>
      <c r="AK11" s="139" t="s">
        <v>12428</v>
      </c>
      <c r="AL11" s="136"/>
      <c r="AM11" s="134"/>
      <c r="AN11" s="134"/>
      <c r="AO11" s="134"/>
      <c r="AP11" s="134"/>
      <c r="AQ11" s="134"/>
      <c r="AR11" s="134"/>
      <c r="AS11" s="134"/>
      <c r="AT11" s="134"/>
      <c r="AU11" s="134"/>
      <c r="AV11" s="134"/>
      <c r="AW11" s="134"/>
      <c r="AZ11" s="135"/>
      <c r="BA11" s="3" t="s">
        <v>5432</v>
      </c>
      <c r="BC11" s="135"/>
      <c r="BD11" s="135"/>
      <c r="BE11" s="135"/>
      <c r="BF11" s="135"/>
      <c r="DK11" s="135"/>
      <c r="DN11" s="135"/>
      <c r="EM11" s="135"/>
      <c r="EO11" s="135"/>
      <c r="ER11" s="135"/>
    </row>
    <row r="12" spans="1:168" ht="12.75" customHeight="1" x14ac:dyDescent="0.2">
      <c r="A12" s="16" t="s">
        <v>173</v>
      </c>
      <c r="B12" s="17" t="s">
        <v>886</v>
      </c>
      <c r="C12" s="16" t="s">
        <v>12737</v>
      </c>
      <c r="D12" s="132" t="s">
        <v>880</v>
      </c>
      <c r="E12" s="132" t="s">
        <v>3933</v>
      </c>
      <c r="F12" s="7">
        <v>5600</v>
      </c>
      <c r="G12" s="7">
        <f>F12*0.438</f>
        <v>2452.8000000000002</v>
      </c>
      <c r="H12" s="7" t="s">
        <v>177</v>
      </c>
      <c r="I12" s="16" t="s">
        <v>809</v>
      </c>
      <c r="J12" s="16" t="s">
        <v>810</v>
      </c>
      <c r="K12" s="20" t="s">
        <v>180</v>
      </c>
      <c r="L12" s="16" t="s">
        <v>3934</v>
      </c>
      <c r="M12" s="136"/>
      <c r="N12" s="17"/>
      <c r="O12" s="17"/>
      <c r="P12" s="134"/>
      <c r="Q12" s="7"/>
      <c r="R12" s="21" t="s">
        <v>3935</v>
      </c>
      <c r="S12" s="21"/>
      <c r="T12" s="21"/>
      <c r="U12" s="21"/>
      <c r="V12" s="22"/>
      <c r="W12" s="21"/>
      <c r="X12" s="21"/>
      <c r="Y12" s="21"/>
      <c r="Z12" s="21"/>
      <c r="AA12" s="21"/>
      <c r="AB12" s="21">
        <v>900</v>
      </c>
      <c r="AC12" s="135" t="s">
        <v>194</v>
      </c>
      <c r="AD12" s="135" t="s">
        <v>13468</v>
      </c>
      <c r="AE12" s="135" t="s">
        <v>13469</v>
      </c>
      <c r="AF12" s="135" t="s">
        <v>13470</v>
      </c>
      <c r="AG12" s="82" t="s">
        <v>13608</v>
      </c>
      <c r="AH12" s="135" t="s">
        <v>163</v>
      </c>
      <c r="AI12" s="15" t="s">
        <v>15003</v>
      </c>
      <c r="AJ12" s="135" t="s">
        <v>9497</v>
      </c>
      <c r="AK12" s="135" t="s">
        <v>9498</v>
      </c>
      <c r="AL12" s="135" t="s">
        <v>9499</v>
      </c>
      <c r="AM12" s="135" t="s">
        <v>194</v>
      </c>
      <c r="AN12" s="135" t="s">
        <v>9500</v>
      </c>
      <c r="AO12" s="135" t="s">
        <v>9501</v>
      </c>
      <c r="AP12" s="135"/>
      <c r="AQ12" s="135" t="s">
        <v>9502</v>
      </c>
      <c r="AR12" s="135"/>
      <c r="AS12" s="135"/>
      <c r="AT12" s="141"/>
      <c r="AU12" s="135"/>
      <c r="AV12" s="135"/>
      <c r="AW12" s="135" t="s">
        <v>194</v>
      </c>
      <c r="AX12" s="135" t="s">
        <v>15524</v>
      </c>
      <c r="AY12" s="135" t="s">
        <v>15525</v>
      </c>
      <c r="AZ12" s="130" t="s">
        <v>15526</v>
      </c>
      <c r="BA12" s="176"/>
      <c r="BB12" s="176" t="s">
        <v>15527</v>
      </c>
      <c r="BC12" s="99"/>
      <c r="BD12" s="135"/>
      <c r="BE12" s="135"/>
      <c r="BF12" s="39" t="s">
        <v>15528</v>
      </c>
      <c r="BG12" s="3" t="s">
        <v>168</v>
      </c>
      <c r="BH12" s="3" t="s">
        <v>9503</v>
      </c>
      <c r="BI12" s="3" t="s">
        <v>9504</v>
      </c>
      <c r="BJ12" s="3" t="s">
        <v>839</v>
      </c>
      <c r="BK12" s="3" t="s">
        <v>9505</v>
      </c>
      <c r="BL12" s="3" t="s">
        <v>163</v>
      </c>
      <c r="BM12" s="3" t="s">
        <v>9506</v>
      </c>
      <c r="BN12" s="3" t="s">
        <v>163</v>
      </c>
      <c r="BO12" s="3" t="s">
        <v>163</v>
      </c>
      <c r="BP12" s="3" t="s">
        <v>9507</v>
      </c>
      <c r="BQ12" s="3" t="s">
        <v>168</v>
      </c>
      <c r="BR12" s="3" t="s">
        <v>9508</v>
      </c>
      <c r="BS12" s="3" t="s">
        <v>9509</v>
      </c>
      <c r="BT12" s="3" t="s">
        <v>9510</v>
      </c>
      <c r="BU12" s="3" t="s">
        <v>9511</v>
      </c>
      <c r="BV12" s="3" t="s">
        <v>163</v>
      </c>
      <c r="BW12" s="3" t="s">
        <v>9512</v>
      </c>
      <c r="BX12" s="3" t="s">
        <v>163</v>
      </c>
      <c r="BY12" s="3" t="s">
        <v>9513</v>
      </c>
      <c r="BZ12" s="3" t="s">
        <v>9514</v>
      </c>
      <c r="CA12" s="3" t="s">
        <v>168</v>
      </c>
      <c r="CB12" s="3" t="s">
        <v>3727</v>
      </c>
      <c r="CC12" s="3" t="s">
        <v>9515</v>
      </c>
      <c r="CD12" s="3" t="s">
        <v>635</v>
      </c>
      <c r="CE12" s="3" t="s">
        <v>9516</v>
      </c>
      <c r="CK12" s="3" t="s">
        <v>168</v>
      </c>
      <c r="CL12" s="3" t="s">
        <v>9517</v>
      </c>
      <c r="CM12" s="3" t="s">
        <v>9518</v>
      </c>
      <c r="CN12" s="3" t="s">
        <v>9519</v>
      </c>
      <c r="CO12" s="3" t="s">
        <v>9520</v>
      </c>
      <c r="CP12" s="3" t="s">
        <v>163</v>
      </c>
      <c r="CQ12" s="3" t="s">
        <v>9521</v>
      </c>
      <c r="CR12" s="3" t="s">
        <v>163</v>
      </c>
      <c r="CS12" s="3" t="s">
        <v>163</v>
      </c>
      <c r="CT12" s="3" t="s">
        <v>9522</v>
      </c>
      <c r="CU12" s="3" t="s">
        <v>194</v>
      </c>
      <c r="CV12" s="3" t="s">
        <v>9366</v>
      </c>
      <c r="CW12" s="3" t="s">
        <v>9523</v>
      </c>
      <c r="CX12" s="3" t="s">
        <v>9524</v>
      </c>
      <c r="CY12" s="3" t="s">
        <v>9525</v>
      </c>
      <c r="CZ12" s="3" t="s">
        <v>163</v>
      </c>
      <c r="DA12" s="3" t="s">
        <v>9526</v>
      </c>
      <c r="DE12" s="3" t="s">
        <v>194</v>
      </c>
      <c r="DF12" s="3" t="s">
        <v>6482</v>
      </c>
      <c r="DG12" s="3" t="s">
        <v>11185</v>
      </c>
      <c r="DH12" s="3" t="s">
        <v>839</v>
      </c>
      <c r="DI12" s="3" t="s">
        <v>11186</v>
      </c>
      <c r="DK12" s="141" t="s">
        <v>13060</v>
      </c>
      <c r="DN12" s="141" t="s">
        <v>13061</v>
      </c>
      <c r="DO12" s="3" t="s">
        <v>168</v>
      </c>
      <c r="DP12" s="3" t="s">
        <v>9527</v>
      </c>
      <c r="DQ12" s="3" t="s">
        <v>3142</v>
      </c>
      <c r="DR12" s="3" t="s">
        <v>9528</v>
      </c>
      <c r="DS12" s="3" t="s">
        <v>9529</v>
      </c>
      <c r="DT12" s="3" t="s">
        <v>163</v>
      </c>
      <c r="DU12" s="3" t="s">
        <v>163</v>
      </c>
      <c r="DV12" s="3" t="s">
        <v>163</v>
      </c>
      <c r="DW12" s="3" t="s">
        <v>163</v>
      </c>
      <c r="DX12" s="3" t="s">
        <v>9530</v>
      </c>
      <c r="DY12" s="3" t="s">
        <v>194</v>
      </c>
      <c r="DZ12" s="3" t="s">
        <v>9531</v>
      </c>
      <c r="EA12" s="3" t="s">
        <v>9532</v>
      </c>
      <c r="EB12" s="3" t="s">
        <v>9510</v>
      </c>
      <c r="EC12" s="3" t="s">
        <v>9533</v>
      </c>
      <c r="ED12" s="3" t="s">
        <v>163</v>
      </c>
      <c r="EE12" s="3" t="s">
        <v>163</v>
      </c>
      <c r="EF12" s="3" t="s">
        <v>163</v>
      </c>
      <c r="EG12" s="3" t="s">
        <v>163</v>
      </c>
      <c r="EH12" s="3" t="s">
        <v>9534</v>
      </c>
      <c r="EI12" s="3" t="s">
        <v>168</v>
      </c>
      <c r="EJ12" s="3" t="s">
        <v>967</v>
      </c>
      <c r="EK12" s="3" t="s">
        <v>11593</v>
      </c>
      <c r="EL12" s="3" t="s">
        <v>13068</v>
      </c>
      <c r="EM12" s="82" t="s">
        <v>13069</v>
      </c>
      <c r="EO12" s="141" t="s">
        <v>13070</v>
      </c>
      <c r="ER12" s="141" t="s">
        <v>13071</v>
      </c>
    </row>
    <row r="13" spans="1:168" ht="12.75" customHeight="1" x14ac:dyDescent="0.2">
      <c r="A13" s="16" t="s">
        <v>240</v>
      </c>
      <c r="B13" s="17" t="s">
        <v>886</v>
      </c>
      <c r="C13" s="133"/>
      <c r="D13" s="133" t="s">
        <v>7343</v>
      </c>
      <c r="E13" s="133" t="s">
        <v>7343</v>
      </c>
      <c r="F13" s="12">
        <v>4000</v>
      </c>
      <c r="G13" s="12"/>
      <c r="H13" s="124" t="s">
        <v>243</v>
      </c>
      <c r="I13" s="133" t="s">
        <v>160</v>
      </c>
      <c r="J13" s="133" t="s">
        <v>161</v>
      </c>
      <c r="K13" s="124" t="s">
        <v>162</v>
      </c>
      <c r="L13" s="133" t="s">
        <v>7344</v>
      </c>
      <c r="M13" s="136"/>
      <c r="N13" s="124" t="s">
        <v>247</v>
      </c>
      <c r="O13" s="124"/>
      <c r="P13" s="124"/>
      <c r="Q13" s="124"/>
      <c r="R13" s="133"/>
      <c r="S13" s="133"/>
      <c r="T13" s="133"/>
      <c r="U13" s="133"/>
      <c r="V13" s="24"/>
      <c r="W13" s="133"/>
      <c r="X13" s="133"/>
      <c r="Y13" s="133"/>
      <c r="Z13" s="133"/>
      <c r="AA13" s="133"/>
      <c r="AB13" s="133"/>
      <c r="AC13" s="136"/>
      <c r="AD13" s="136"/>
      <c r="AE13" s="136"/>
      <c r="AF13" s="58"/>
      <c r="AG13" s="135"/>
      <c r="AI13" s="136"/>
      <c r="AJ13" s="136"/>
      <c r="AK13" s="136"/>
      <c r="AL13" s="136"/>
      <c r="AM13" s="124"/>
      <c r="AN13" s="124"/>
      <c r="AO13" s="124"/>
      <c r="AP13" s="124"/>
      <c r="AQ13" s="124"/>
      <c r="AR13" s="124"/>
      <c r="AS13" s="124"/>
      <c r="AT13" s="124"/>
      <c r="AU13" s="124"/>
      <c r="AV13" s="124"/>
      <c r="AW13" s="124"/>
      <c r="AZ13" s="135"/>
      <c r="BA13" s="135"/>
      <c r="BB13" s="135"/>
      <c r="BC13" s="135"/>
      <c r="BF13" s="135"/>
      <c r="DK13" s="135"/>
      <c r="DN13" s="135"/>
      <c r="EM13" s="135"/>
      <c r="EO13" s="135"/>
      <c r="ER13" s="135"/>
    </row>
    <row r="14" spans="1:168" ht="12.75" customHeight="1" x14ac:dyDescent="0.2">
      <c r="A14" s="132" t="s">
        <v>173</v>
      </c>
      <c r="B14" s="17" t="s">
        <v>886</v>
      </c>
      <c r="C14" s="132" t="s">
        <v>11969</v>
      </c>
      <c r="D14" s="135" t="s">
        <v>5127</v>
      </c>
      <c r="E14" s="132" t="s">
        <v>10667</v>
      </c>
      <c r="F14" s="134">
        <v>3800.0039999999999</v>
      </c>
      <c r="G14" s="134">
        <f>F14*0.37</f>
        <v>1406.0014799999999</v>
      </c>
      <c r="H14" s="134" t="s">
        <v>177</v>
      </c>
      <c r="I14" s="132" t="s">
        <v>160</v>
      </c>
      <c r="J14" s="132" t="s">
        <v>161</v>
      </c>
      <c r="K14" s="20" t="s">
        <v>180</v>
      </c>
      <c r="L14" s="132" t="s">
        <v>10668</v>
      </c>
      <c r="M14" s="136"/>
      <c r="N14" s="17"/>
      <c r="O14" s="17"/>
      <c r="P14" s="134"/>
      <c r="Q14" s="134"/>
      <c r="R14" s="136" t="s">
        <v>10669</v>
      </c>
      <c r="S14" s="136"/>
      <c r="T14" s="136"/>
      <c r="U14" s="136"/>
      <c r="V14" s="138"/>
      <c r="W14" s="136"/>
      <c r="X14" s="136"/>
      <c r="Y14" s="136"/>
      <c r="Z14" s="136"/>
      <c r="AA14" s="136"/>
      <c r="AB14" s="136"/>
      <c r="AC14" s="135"/>
      <c r="AD14" s="135"/>
      <c r="AE14" s="135"/>
      <c r="AF14" s="135"/>
      <c r="AI14" s="135"/>
      <c r="AJ14" s="135"/>
      <c r="AK14" s="135"/>
      <c r="AL14" s="135"/>
      <c r="AM14" s="135" t="s">
        <v>194</v>
      </c>
      <c r="AN14" s="135" t="s">
        <v>5123</v>
      </c>
      <c r="AO14" s="135" t="s">
        <v>5129</v>
      </c>
      <c r="AP14" s="135"/>
      <c r="AQ14" s="135" t="s">
        <v>5124</v>
      </c>
      <c r="AR14" s="135"/>
      <c r="AS14" s="135" t="s">
        <v>5125</v>
      </c>
      <c r="AT14" s="135"/>
      <c r="AU14" s="135" t="s">
        <v>5126</v>
      </c>
      <c r="AV14" s="135"/>
      <c r="AW14" s="134"/>
      <c r="BD14" s="135"/>
      <c r="BF14" s="135"/>
      <c r="DK14" s="135"/>
      <c r="DN14" s="135"/>
      <c r="EM14" s="135"/>
      <c r="EO14" s="135"/>
      <c r="ER14" s="135"/>
    </row>
    <row r="15" spans="1:168" ht="12.75" customHeight="1" x14ac:dyDescent="0.2">
      <c r="A15" s="16" t="s">
        <v>173</v>
      </c>
      <c r="B15" s="17" t="s">
        <v>886</v>
      </c>
      <c r="C15" s="132" t="s">
        <v>12738</v>
      </c>
      <c r="D15" s="132" t="s">
        <v>880</v>
      </c>
      <c r="E15" s="132" t="s">
        <v>5627</v>
      </c>
      <c r="F15" s="134">
        <v>3800</v>
      </c>
      <c r="G15" s="134">
        <f>F15*0.442</f>
        <v>1679.6</v>
      </c>
      <c r="H15" s="134" t="s">
        <v>1311</v>
      </c>
      <c r="I15" s="132" t="s">
        <v>160</v>
      </c>
      <c r="J15" s="132" t="s">
        <v>161</v>
      </c>
      <c r="K15" s="20" t="s">
        <v>180</v>
      </c>
      <c r="L15" s="132" t="s">
        <v>5628</v>
      </c>
      <c r="M15" s="136"/>
      <c r="N15" s="17"/>
      <c r="O15" s="17"/>
      <c r="P15" s="17" t="s">
        <v>657</v>
      </c>
      <c r="Q15" s="134">
        <v>483</v>
      </c>
      <c r="R15" s="136" t="s">
        <v>5629</v>
      </c>
      <c r="S15" s="136"/>
      <c r="T15" s="136"/>
      <c r="U15" s="136"/>
      <c r="V15" s="138"/>
      <c r="W15" s="136"/>
      <c r="X15" s="136"/>
      <c r="Y15" s="136"/>
      <c r="Z15" s="136"/>
      <c r="AA15" s="136"/>
      <c r="AB15" s="136">
        <v>3000</v>
      </c>
      <c r="AC15" s="3" t="s">
        <v>194</v>
      </c>
      <c r="AD15" s="3" t="s">
        <v>13468</v>
      </c>
      <c r="AE15" s="3" t="s">
        <v>13469</v>
      </c>
      <c r="AF15" s="3" t="s">
        <v>13470</v>
      </c>
      <c r="AG15" s="82" t="s">
        <v>13608</v>
      </c>
      <c r="AH15" s="3" t="s">
        <v>163</v>
      </c>
      <c r="AI15" s="15" t="s">
        <v>15003</v>
      </c>
      <c r="AJ15" s="3" t="s">
        <v>9497</v>
      </c>
      <c r="AK15" s="3" t="s">
        <v>9498</v>
      </c>
      <c r="AL15" s="3" t="s">
        <v>9499</v>
      </c>
      <c r="AM15" s="3" t="s">
        <v>194</v>
      </c>
      <c r="AN15" s="3" t="s">
        <v>9500</v>
      </c>
      <c r="AO15" s="3" t="s">
        <v>9501</v>
      </c>
      <c r="AQ15" s="3" t="s">
        <v>9502</v>
      </c>
      <c r="AT15" s="141"/>
      <c r="AW15" s="135" t="s">
        <v>194</v>
      </c>
      <c r="AX15" s="3" t="s">
        <v>15524</v>
      </c>
      <c r="AY15" s="3" t="s">
        <v>15525</v>
      </c>
      <c r="AZ15" s="130" t="s">
        <v>15526</v>
      </c>
      <c r="BA15" s="176"/>
      <c r="BB15" s="176" t="s">
        <v>15527</v>
      </c>
      <c r="BC15" s="99"/>
      <c r="BD15" s="135"/>
      <c r="BF15" s="39" t="s">
        <v>15528</v>
      </c>
      <c r="BG15" s="3" t="s">
        <v>168</v>
      </c>
      <c r="BH15" s="3" t="s">
        <v>9503</v>
      </c>
      <c r="BI15" s="3" t="s">
        <v>9504</v>
      </c>
      <c r="BJ15" s="3" t="s">
        <v>839</v>
      </c>
      <c r="BK15" s="3" t="s">
        <v>9505</v>
      </c>
      <c r="BL15" s="3" t="s">
        <v>163</v>
      </c>
      <c r="BM15" s="3" t="s">
        <v>9506</v>
      </c>
      <c r="BN15" s="3" t="s">
        <v>163</v>
      </c>
      <c r="BO15" s="3" t="s">
        <v>163</v>
      </c>
      <c r="BP15" s="3" t="s">
        <v>9507</v>
      </c>
      <c r="BQ15" s="3" t="s">
        <v>168</v>
      </c>
      <c r="BR15" s="3" t="s">
        <v>9508</v>
      </c>
      <c r="BS15" s="3" t="s">
        <v>9509</v>
      </c>
      <c r="BT15" s="3" t="s">
        <v>9510</v>
      </c>
      <c r="BU15" s="3" t="s">
        <v>9511</v>
      </c>
      <c r="BV15" s="3" t="s">
        <v>163</v>
      </c>
      <c r="BW15" s="3" t="s">
        <v>9512</v>
      </c>
      <c r="BX15" s="3" t="s">
        <v>163</v>
      </c>
      <c r="BY15" s="3" t="s">
        <v>9513</v>
      </c>
      <c r="BZ15" s="3" t="s">
        <v>9514</v>
      </c>
      <c r="CA15" s="3" t="s">
        <v>168</v>
      </c>
      <c r="CB15" s="3" t="s">
        <v>3727</v>
      </c>
      <c r="CC15" s="3" t="s">
        <v>9515</v>
      </c>
      <c r="CD15" s="3" t="s">
        <v>635</v>
      </c>
      <c r="CE15" s="3" t="s">
        <v>9516</v>
      </c>
      <c r="CK15" s="3" t="s">
        <v>168</v>
      </c>
      <c r="CL15" s="3" t="s">
        <v>9517</v>
      </c>
      <c r="CM15" s="3" t="s">
        <v>9518</v>
      </c>
      <c r="CN15" s="3" t="s">
        <v>9519</v>
      </c>
      <c r="CO15" s="3" t="s">
        <v>9520</v>
      </c>
      <c r="CP15" s="3" t="s">
        <v>163</v>
      </c>
      <c r="CQ15" s="3" t="s">
        <v>9521</v>
      </c>
      <c r="CR15" s="3" t="s">
        <v>163</v>
      </c>
      <c r="CS15" s="3" t="s">
        <v>163</v>
      </c>
      <c r="CT15" s="3" t="s">
        <v>9522</v>
      </c>
      <c r="CU15" s="3" t="s">
        <v>194</v>
      </c>
      <c r="CV15" s="3" t="s">
        <v>9366</v>
      </c>
      <c r="CW15" s="3" t="s">
        <v>9523</v>
      </c>
      <c r="CX15" s="3" t="s">
        <v>9524</v>
      </c>
      <c r="CY15" s="3" t="s">
        <v>9525</v>
      </c>
      <c r="CZ15" s="3" t="s">
        <v>163</v>
      </c>
      <c r="DA15" s="3" t="s">
        <v>9526</v>
      </c>
      <c r="DE15" s="3" t="s">
        <v>194</v>
      </c>
      <c r="DF15" s="3" t="s">
        <v>6482</v>
      </c>
      <c r="DG15" s="3" t="s">
        <v>11185</v>
      </c>
      <c r="DH15" s="3" t="s">
        <v>839</v>
      </c>
      <c r="DI15" s="135" t="s">
        <v>11186</v>
      </c>
      <c r="DK15" s="141" t="s">
        <v>13060</v>
      </c>
      <c r="DL15" s="135"/>
      <c r="DN15" s="141" t="s">
        <v>13061</v>
      </c>
      <c r="DO15" s="3" t="s">
        <v>168</v>
      </c>
      <c r="DP15" s="3" t="s">
        <v>9527</v>
      </c>
      <c r="DQ15" s="3" t="s">
        <v>3142</v>
      </c>
      <c r="DR15" s="3" t="s">
        <v>9528</v>
      </c>
      <c r="DS15" s="3" t="s">
        <v>9529</v>
      </c>
      <c r="DT15" s="3" t="s">
        <v>163</v>
      </c>
      <c r="DU15" s="3" t="s">
        <v>163</v>
      </c>
      <c r="DV15" s="3" t="s">
        <v>163</v>
      </c>
      <c r="DW15" s="3" t="s">
        <v>163</v>
      </c>
      <c r="DX15" s="3" t="s">
        <v>9530</v>
      </c>
      <c r="DY15" s="3" t="s">
        <v>194</v>
      </c>
      <c r="DZ15" s="3" t="s">
        <v>9531</v>
      </c>
      <c r="EA15" s="3" t="s">
        <v>9532</v>
      </c>
      <c r="EB15" s="3" t="s">
        <v>9510</v>
      </c>
      <c r="EC15" s="3" t="s">
        <v>9533</v>
      </c>
      <c r="ED15" s="3" t="s">
        <v>163</v>
      </c>
      <c r="EE15" s="3" t="s">
        <v>163</v>
      </c>
      <c r="EF15" s="3" t="s">
        <v>163</v>
      </c>
      <c r="EG15" s="3" t="s">
        <v>163</v>
      </c>
      <c r="EH15" s="3" t="s">
        <v>9534</v>
      </c>
      <c r="EI15" s="3" t="s">
        <v>168</v>
      </c>
      <c r="EJ15" s="3" t="s">
        <v>967</v>
      </c>
      <c r="EK15" s="3" t="s">
        <v>11593</v>
      </c>
      <c r="EL15" s="3" t="s">
        <v>13068</v>
      </c>
      <c r="EM15" s="82" t="s">
        <v>13069</v>
      </c>
      <c r="EO15" s="141" t="s">
        <v>13070</v>
      </c>
      <c r="EP15" s="135"/>
      <c r="ER15" s="141" t="s">
        <v>13071</v>
      </c>
    </row>
    <row r="16" spans="1:168" ht="12.75" customHeight="1" x14ac:dyDescent="0.2">
      <c r="A16" s="132" t="s">
        <v>173</v>
      </c>
      <c r="B16" s="17" t="s">
        <v>886</v>
      </c>
      <c r="C16" s="132" t="s">
        <v>11970</v>
      </c>
      <c r="D16" s="135" t="s">
        <v>6911</v>
      </c>
      <c r="E16" s="135" t="s">
        <v>10496</v>
      </c>
      <c r="F16" s="134">
        <v>3600</v>
      </c>
      <c r="G16" s="134">
        <f>F16*0.36</f>
        <v>1296</v>
      </c>
      <c r="H16" s="134" t="s">
        <v>177</v>
      </c>
      <c r="I16" s="132" t="s">
        <v>160</v>
      </c>
      <c r="J16" s="132" t="s">
        <v>161</v>
      </c>
      <c r="K16" s="20" t="s">
        <v>180</v>
      </c>
      <c r="L16" s="135" t="s">
        <v>12830</v>
      </c>
      <c r="M16" s="135" t="s">
        <v>10497</v>
      </c>
      <c r="N16" s="17"/>
      <c r="O16" s="17"/>
      <c r="P16" s="134"/>
      <c r="Q16" s="134"/>
      <c r="R16" s="136" t="s">
        <v>10498</v>
      </c>
      <c r="S16" s="135" t="s">
        <v>10499</v>
      </c>
      <c r="T16" s="135" t="s">
        <v>3625</v>
      </c>
      <c r="U16" s="135" t="s">
        <v>6358</v>
      </c>
      <c r="V16" s="141" t="s">
        <v>10500</v>
      </c>
      <c r="W16" s="136"/>
      <c r="X16" s="136"/>
      <c r="Y16" s="136"/>
      <c r="Z16" s="136"/>
      <c r="AA16" s="136"/>
      <c r="AB16" s="136"/>
      <c r="AC16" s="135" t="s">
        <v>168</v>
      </c>
      <c r="AD16" s="135" t="s">
        <v>10501</v>
      </c>
      <c r="AE16" s="135" t="s">
        <v>10502</v>
      </c>
      <c r="AF16" s="135" t="s">
        <v>1362</v>
      </c>
      <c r="AG16" s="135" t="s">
        <v>10503</v>
      </c>
      <c r="AH16" s="135" t="s">
        <v>163</v>
      </c>
      <c r="AI16" s="135" t="s">
        <v>10504</v>
      </c>
      <c r="AJ16" s="135" t="s">
        <v>163</v>
      </c>
      <c r="AK16" s="135" t="s">
        <v>10505</v>
      </c>
      <c r="AL16" s="135" t="s">
        <v>163</v>
      </c>
      <c r="AM16" s="135" t="s">
        <v>194</v>
      </c>
      <c r="AN16" s="135" t="s">
        <v>10506</v>
      </c>
      <c r="AO16" s="135" t="s">
        <v>10507</v>
      </c>
      <c r="AP16" s="135"/>
      <c r="AQ16" s="135" t="s">
        <v>10508</v>
      </c>
      <c r="AR16" s="135"/>
      <c r="AS16" s="135"/>
      <c r="AT16" s="135"/>
      <c r="AU16" s="135"/>
      <c r="AV16" s="135"/>
      <c r="AW16" s="135" t="s">
        <v>168</v>
      </c>
      <c r="AX16" s="135" t="s">
        <v>10509</v>
      </c>
      <c r="AY16" s="135" t="s">
        <v>10510</v>
      </c>
      <c r="AZ16" s="135" t="s">
        <v>10511</v>
      </c>
      <c r="BA16" s="135" t="s">
        <v>10512</v>
      </c>
      <c r="BB16" s="135" t="s">
        <v>163</v>
      </c>
      <c r="BC16" s="135" t="s">
        <v>10513</v>
      </c>
      <c r="BD16" s="135" t="s">
        <v>163</v>
      </c>
      <c r="BE16" s="135" t="s">
        <v>163</v>
      </c>
      <c r="BF16" s="135" t="s">
        <v>10514</v>
      </c>
      <c r="BG16" s="135" t="s">
        <v>168</v>
      </c>
      <c r="BH16" s="135" t="s">
        <v>10515</v>
      </c>
      <c r="BI16" s="135" t="s">
        <v>6909</v>
      </c>
      <c r="BJ16" s="135" t="s">
        <v>250</v>
      </c>
      <c r="BK16" s="135" t="s">
        <v>10516</v>
      </c>
      <c r="BL16" s="135" t="s">
        <v>163</v>
      </c>
      <c r="BM16" s="135" t="s">
        <v>10517</v>
      </c>
      <c r="BN16" s="135" t="s">
        <v>163</v>
      </c>
      <c r="BO16" s="135" t="s">
        <v>10518</v>
      </c>
      <c r="BP16" s="135" t="s">
        <v>10519</v>
      </c>
      <c r="BQ16" s="135" t="s">
        <v>168</v>
      </c>
      <c r="BR16" s="135" t="s">
        <v>10520</v>
      </c>
      <c r="BS16" s="135" t="s">
        <v>10521</v>
      </c>
      <c r="BT16" s="135" t="s">
        <v>10522</v>
      </c>
      <c r="BU16" s="135" t="s">
        <v>10523</v>
      </c>
      <c r="BV16" s="135"/>
      <c r="BW16" s="135"/>
      <c r="BX16" s="135"/>
      <c r="BY16" s="135"/>
      <c r="BZ16" s="135"/>
      <c r="CA16" s="135" t="s">
        <v>168</v>
      </c>
      <c r="CB16" s="135" t="s">
        <v>2167</v>
      </c>
      <c r="CC16" s="135" t="s">
        <v>10524</v>
      </c>
      <c r="CD16" s="135" t="s">
        <v>1674</v>
      </c>
      <c r="CE16" s="135" t="s">
        <v>10525</v>
      </c>
      <c r="CF16" s="135" t="s">
        <v>163</v>
      </c>
      <c r="CG16" s="135" t="s">
        <v>10526</v>
      </c>
      <c r="CH16" s="135"/>
      <c r="CI16" s="135"/>
      <c r="CJ16" s="135"/>
      <c r="CK16" s="135" t="s">
        <v>168</v>
      </c>
      <c r="CL16" s="135" t="s">
        <v>10527</v>
      </c>
      <c r="CM16" s="135" t="s">
        <v>10528</v>
      </c>
      <c r="CN16" s="135" t="s">
        <v>10529</v>
      </c>
      <c r="CO16" s="135" t="s">
        <v>10530</v>
      </c>
      <c r="CP16" s="135" t="s">
        <v>163</v>
      </c>
      <c r="CQ16" s="135" t="s">
        <v>10531</v>
      </c>
      <c r="CR16" s="135" t="s">
        <v>163</v>
      </c>
      <c r="CS16" s="135" t="s">
        <v>163</v>
      </c>
      <c r="CT16" s="135" t="s">
        <v>10532</v>
      </c>
      <c r="CU16" s="135" t="s">
        <v>168</v>
      </c>
      <c r="CV16" s="135" t="s">
        <v>10533</v>
      </c>
      <c r="CW16" s="135" t="s">
        <v>10534</v>
      </c>
      <c r="CX16" s="135" t="s">
        <v>4843</v>
      </c>
      <c r="CY16" s="135" t="s">
        <v>10535</v>
      </c>
      <c r="CZ16" s="135" t="s">
        <v>163</v>
      </c>
      <c r="DA16" s="135" t="s">
        <v>10536</v>
      </c>
      <c r="DB16" s="135" t="s">
        <v>163</v>
      </c>
      <c r="DC16" s="135" t="s">
        <v>163</v>
      </c>
      <c r="DD16" s="135" t="s">
        <v>10537</v>
      </c>
      <c r="DE16" s="135" t="s">
        <v>168</v>
      </c>
      <c r="DF16" s="135" t="s">
        <v>12188</v>
      </c>
      <c r="DG16" s="135" t="s">
        <v>12189</v>
      </c>
      <c r="DH16" s="135" t="s">
        <v>12527</v>
      </c>
      <c r="DI16" s="82" t="s">
        <v>12190</v>
      </c>
      <c r="DJ16" s="135" t="s">
        <v>163</v>
      </c>
      <c r="DK16" s="141" t="s">
        <v>12522</v>
      </c>
      <c r="DL16" s="141" t="s">
        <v>12523</v>
      </c>
      <c r="DM16" s="135"/>
      <c r="DN16" s="141" t="s">
        <v>12524</v>
      </c>
      <c r="DO16" s="135" t="s">
        <v>194</v>
      </c>
      <c r="DP16" s="135" t="s">
        <v>10544</v>
      </c>
      <c r="DQ16" s="135" t="s">
        <v>10545</v>
      </c>
      <c r="DR16" s="135" t="s">
        <v>250</v>
      </c>
      <c r="DS16" s="135" t="s">
        <v>10546</v>
      </c>
      <c r="DT16" s="135" t="s">
        <v>163</v>
      </c>
      <c r="DU16" s="135" t="s">
        <v>10547</v>
      </c>
      <c r="DV16" s="135"/>
      <c r="DW16" s="135"/>
      <c r="DX16" s="135"/>
      <c r="DY16" s="135" t="s">
        <v>168</v>
      </c>
      <c r="DZ16" s="135" t="s">
        <v>10548</v>
      </c>
      <c r="EA16" s="135" t="s">
        <v>10549</v>
      </c>
      <c r="EB16" s="135" t="s">
        <v>581</v>
      </c>
      <c r="EC16" s="135" t="s">
        <v>10550</v>
      </c>
      <c r="ED16" s="135" t="s">
        <v>163</v>
      </c>
      <c r="EE16" s="135" t="s">
        <v>10551</v>
      </c>
      <c r="EF16" s="135"/>
      <c r="EG16" s="135"/>
      <c r="EH16" s="135"/>
      <c r="EI16" s="135" t="s">
        <v>194</v>
      </c>
      <c r="EJ16" s="135" t="s">
        <v>12191</v>
      </c>
      <c r="EK16" s="135" t="s">
        <v>12192</v>
      </c>
      <c r="EL16" s="135" t="s">
        <v>4790</v>
      </c>
      <c r="EM16" s="82" t="s">
        <v>12193</v>
      </c>
      <c r="EN16" s="135"/>
      <c r="EO16" s="141" t="s">
        <v>12522</v>
      </c>
      <c r="EP16" s="141" t="s">
        <v>12525</v>
      </c>
      <c r="EQ16" s="135"/>
      <c r="ER16" s="141" t="s">
        <v>12526</v>
      </c>
      <c r="ES16" s="135"/>
      <c r="ET16" s="135"/>
      <c r="EU16" s="135"/>
      <c r="EV16" s="135"/>
      <c r="EW16" s="135"/>
      <c r="EX16" s="135"/>
      <c r="EY16" s="135"/>
      <c r="EZ16" s="135"/>
      <c r="FA16" s="135"/>
      <c r="FB16" s="135"/>
      <c r="FC16" s="135"/>
      <c r="FD16" s="135"/>
      <c r="FE16" s="135"/>
      <c r="FF16" s="135"/>
      <c r="FG16" s="135"/>
      <c r="FH16" s="135"/>
      <c r="FI16" s="135"/>
      <c r="FJ16" s="135"/>
      <c r="FK16" s="135"/>
      <c r="FL16" s="135"/>
    </row>
    <row r="17" spans="1:168" ht="12.75" customHeight="1" x14ac:dyDescent="0.2">
      <c r="A17" s="133" t="s">
        <v>299</v>
      </c>
      <c r="B17" s="127" t="s">
        <v>11959</v>
      </c>
      <c r="C17" s="128"/>
      <c r="D17" s="3" t="s">
        <v>12205</v>
      </c>
      <c r="E17" s="3" t="s">
        <v>13390</v>
      </c>
      <c r="F17" s="7">
        <v>3500</v>
      </c>
      <c r="G17" s="135"/>
      <c r="H17" s="7" t="s">
        <v>177</v>
      </c>
      <c r="I17" s="135" t="s">
        <v>12764</v>
      </c>
      <c r="J17" s="135" t="s">
        <v>203</v>
      </c>
      <c r="K17" s="134" t="s">
        <v>180</v>
      </c>
      <c r="L17" s="3" t="s">
        <v>13392</v>
      </c>
      <c r="N17" s="135"/>
      <c r="O17" s="135"/>
      <c r="P17" s="135"/>
      <c r="Q17" s="135"/>
      <c r="R17" s="135"/>
      <c r="V17" s="135"/>
      <c r="W17" s="135"/>
      <c r="X17" s="135"/>
      <c r="Y17" s="135"/>
      <c r="Z17" s="135"/>
      <c r="AA17" s="135"/>
      <c r="AB17" s="135"/>
      <c r="AC17" s="3" t="s">
        <v>168</v>
      </c>
      <c r="AD17" s="3" t="s">
        <v>12477</v>
      </c>
      <c r="AE17" s="3" t="s">
        <v>12478</v>
      </c>
      <c r="AF17" s="3" t="s">
        <v>5352</v>
      </c>
      <c r="AG17" s="3" t="s">
        <v>12479</v>
      </c>
      <c r="DI17" s="135"/>
      <c r="DK17" s="135"/>
      <c r="DL17" s="135"/>
      <c r="DN17" s="135"/>
      <c r="EM17" s="135"/>
      <c r="EO17" s="135"/>
      <c r="EP17" s="135"/>
      <c r="ER17" s="135"/>
    </row>
    <row r="18" spans="1:168" ht="12.75" customHeight="1" x14ac:dyDescent="0.2">
      <c r="A18" s="132" t="s">
        <v>173</v>
      </c>
      <c r="B18" s="17" t="s">
        <v>886</v>
      </c>
      <c r="C18" s="133" t="s">
        <v>11971</v>
      </c>
      <c r="D18" s="135" t="s">
        <v>342</v>
      </c>
      <c r="E18" s="132" t="s">
        <v>11874</v>
      </c>
      <c r="F18" s="134">
        <v>3360</v>
      </c>
      <c r="G18" s="134">
        <f>F18*0.37</f>
        <v>1243.2</v>
      </c>
      <c r="H18" s="134" t="s">
        <v>177</v>
      </c>
      <c r="I18" s="132" t="s">
        <v>160</v>
      </c>
      <c r="J18" s="132" t="s">
        <v>161</v>
      </c>
      <c r="K18" s="20" t="s">
        <v>180</v>
      </c>
      <c r="L18" s="132" t="s">
        <v>15000</v>
      </c>
      <c r="M18" s="136"/>
      <c r="N18" s="17"/>
      <c r="O18" s="17"/>
      <c r="P18" s="134"/>
      <c r="Q18" s="134"/>
      <c r="R18" s="136" t="s">
        <v>343</v>
      </c>
      <c r="S18" s="136" t="s">
        <v>344</v>
      </c>
      <c r="T18" s="136">
        <v>2116</v>
      </c>
      <c r="U18" s="136" t="s">
        <v>346</v>
      </c>
      <c r="V18" s="138" t="s">
        <v>13042</v>
      </c>
      <c r="W18" s="136"/>
      <c r="X18" s="136"/>
      <c r="Y18" s="136"/>
      <c r="Z18" s="136"/>
      <c r="AA18" s="135" t="s">
        <v>163</v>
      </c>
      <c r="AB18" s="136">
        <v>3000</v>
      </c>
      <c r="AC18" s="3" t="s">
        <v>168</v>
      </c>
      <c r="AD18" s="3" t="s">
        <v>347</v>
      </c>
      <c r="AE18" s="3" t="s">
        <v>348</v>
      </c>
      <c r="AF18" s="3" t="s">
        <v>11677</v>
      </c>
      <c r="AG18" s="3" t="s">
        <v>349</v>
      </c>
      <c r="AH18" s="3" t="s">
        <v>163</v>
      </c>
      <c r="AI18" s="3" t="s">
        <v>350</v>
      </c>
      <c r="AJ18" s="3" t="s">
        <v>163</v>
      </c>
      <c r="AK18" s="3" t="s">
        <v>351</v>
      </c>
      <c r="AL18" s="3" t="s">
        <v>352</v>
      </c>
      <c r="AM18" s="3" t="s">
        <v>194</v>
      </c>
      <c r="AN18" s="3" t="s">
        <v>353</v>
      </c>
      <c r="AO18" s="3" t="s">
        <v>354</v>
      </c>
      <c r="AQ18" s="3" t="s">
        <v>355</v>
      </c>
      <c r="AR18" s="3" t="s">
        <v>356</v>
      </c>
      <c r="AS18" s="3" t="s">
        <v>357</v>
      </c>
      <c r="AT18" s="3" t="s">
        <v>13347</v>
      </c>
      <c r="AW18" s="3" t="s">
        <v>168</v>
      </c>
      <c r="AX18" s="3" t="s">
        <v>358</v>
      </c>
      <c r="AY18" s="3" t="s">
        <v>359</v>
      </c>
      <c r="AZ18" s="3" t="s">
        <v>360</v>
      </c>
      <c r="BA18" s="3" t="s">
        <v>361</v>
      </c>
      <c r="BB18" s="3" t="s">
        <v>163</v>
      </c>
      <c r="BC18" s="3" t="s">
        <v>362</v>
      </c>
      <c r="BD18" s="3" t="s">
        <v>363</v>
      </c>
      <c r="BE18" s="3" t="s">
        <v>364</v>
      </c>
      <c r="BF18" s="3" t="s">
        <v>365</v>
      </c>
      <c r="BG18" s="3" t="s">
        <v>168</v>
      </c>
      <c r="BH18" s="3" t="s">
        <v>366</v>
      </c>
      <c r="BI18" s="3" t="s">
        <v>367</v>
      </c>
      <c r="BJ18" s="3" t="s">
        <v>368</v>
      </c>
      <c r="BK18" s="3" t="s">
        <v>369</v>
      </c>
      <c r="BL18" s="3" t="s">
        <v>163</v>
      </c>
      <c r="BM18" s="3" t="s">
        <v>370</v>
      </c>
      <c r="BN18" s="3" t="s">
        <v>163</v>
      </c>
      <c r="BO18" s="3" t="s">
        <v>163</v>
      </c>
      <c r="BP18" s="135" t="s">
        <v>371</v>
      </c>
      <c r="BR18" s="3" t="s">
        <v>14502</v>
      </c>
      <c r="BS18" s="3" t="s">
        <v>14503</v>
      </c>
      <c r="BT18" s="3" t="s">
        <v>374</v>
      </c>
      <c r="BU18" s="176" t="s">
        <v>14504</v>
      </c>
      <c r="BV18" s="3" t="s">
        <v>376</v>
      </c>
      <c r="BW18" s="3" t="s">
        <v>377</v>
      </c>
      <c r="BX18" s="3" t="s">
        <v>163</v>
      </c>
      <c r="BY18" s="3" t="s">
        <v>352</v>
      </c>
      <c r="BZ18" s="3" t="s">
        <v>378</v>
      </c>
      <c r="CA18" s="3" t="s">
        <v>168</v>
      </c>
      <c r="CB18" s="3" t="s">
        <v>379</v>
      </c>
      <c r="CC18" s="3" t="s">
        <v>380</v>
      </c>
      <c r="CD18" s="3" t="s">
        <v>15482</v>
      </c>
      <c r="CE18" s="3" t="s">
        <v>382</v>
      </c>
      <c r="CF18" s="3" t="s">
        <v>163</v>
      </c>
      <c r="CG18" s="3" t="s">
        <v>383</v>
      </c>
      <c r="CK18" s="3" t="s">
        <v>168</v>
      </c>
      <c r="CL18" s="3" t="s">
        <v>384</v>
      </c>
      <c r="CM18" s="3" t="s">
        <v>385</v>
      </c>
      <c r="CN18" s="3" t="s">
        <v>386</v>
      </c>
      <c r="CO18" s="3" t="s">
        <v>387</v>
      </c>
      <c r="CP18" s="3" t="s">
        <v>163</v>
      </c>
      <c r="CQ18" s="3" t="s">
        <v>388</v>
      </c>
      <c r="CR18" s="3" t="s">
        <v>163</v>
      </c>
      <c r="CS18" s="3" t="s">
        <v>389</v>
      </c>
      <c r="CT18" s="3" t="s">
        <v>390</v>
      </c>
      <c r="CU18" s="3" t="s">
        <v>168</v>
      </c>
      <c r="CV18" s="3" t="s">
        <v>391</v>
      </c>
      <c r="CW18" s="3" t="s">
        <v>392</v>
      </c>
      <c r="CX18" s="3" t="s">
        <v>393</v>
      </c>
      <c r="CY18" s="3" t="s">
        <v>394</v>
      </c>
      <c r="CZ18" s="3" t="s">
        <v>163</v>
      </c>
      <c r="DA18" s="3" t="s">
        <v>163</v>
      </c>
      <c r="DB18" s="3" t="s">
        <v>163</v>
      </c>
      <c r="DC18" s="3" t="s">
        <v>163</v>
      </c>
      <c r="DD18" s="3" t="s">
        <v>395</v>
      </c>
      <c r="DE18" s="3" t="s">
        <v>168</v>
      </c>
      <c r="DF18" s="3" t="s">
        <v>396</v>
      </c>
      <c r="DG18" s="3" t="s">
        <v>397</v>
      </c>
      <c r="DH18" s="3" t="s">
        <v>398</v>
      </c>
      <c r="DI18" s="3" t="s">
        <v>399</v>
      </c>
      <c r="DO18" s="3" t="s">
        <v>194</v>
      </c>
      <c r="DP18" s="3" t="s">
        <v>400</v>
      </c>
      <c r="DQ18" s="3" t="s">
        <v>401</v>
      </c>
      <c r="DR18" s="3" t="s">
        <v>402</v>
      </c>
      <c r="DS18" s="3" t="s">
        <v>403</v>
      </c>
      <c r="DT18" s="3" t="s">
        <v>163</v>
      </c>
      <c r="DU18" s="3" t="s">
        <v>404</v>
      </c>
      <c r="DV18" s="3" t="s">
        <v>163</v>
      </c>
      <c r="DW18" s="3" t="s">
        <v>405</v>
      </c>
      <c r="DY18" s="3" t="s">
        <v>168</v>
      </c>
      <c r="DZ18" s="3" t="s">
        <v>406</v>
      </c>
      <c r="EA18" s="3" t="s">
        <v>407</v>
      </c>
      <c r="EB18" s="3" t="s">
        <v>408</v>
      </c>
      <c r="EC18" s="3" t="s">
        <v>409</v>
      </c>
      <c r="ED18" s="3" t="s">
        <v>163</v>
      </c>
      <c r="EE18" s="3" t="s">
        <v>363</v>
      </c>
      <c r="EF18" s="3" t="s">
        <v>163</v>
      </c>
      <c r="EG18" s="3" t="s">
        <v>405</v>
      </c>
      <c r="EI18" s="3" t="s">
        <v>168</v>
      </c>
      <c r="EJ18" s="3" t="s">
        <v>410</v>
      </c>
      <c r="EK18" s="3" t="s">
        <v>411</v>
      </c>
      <c r="EL18" s="3" t="s">
        <v>412</v>
      </c>
      <c r="EM18" s="135" t="s">
        <v>413</v>
      </c>
      <c r="EN18" s="3" t="s">
        <v>163</v>
      </c>
      <c r="EO18" s="135" t="s">
        <v>414</v>
      </c>
      <c r="EP18" s="135" t="s">
        <v>163</v>
      </c>
      <c r="EQ18" s="3" t="s">
        <v>163</v>
      </c>
      <c r="ER18" s="135" t="s">
        <v>415</v>
      </c>
      <c r="ES18" s="3" t="s">
        <v>194</v>
      </c>
      <c r="ET18" s="3" t="s">
        <v>416</v>
      </c>
      <c r="EU18" s="3" t="s">
        <v>417</v>
      </c>
      <c r="EV18" s="3" t="s">
        <v>418</v>
      </c>
      <c r="EW18" s="82" t="s">
        <v>13041</v>
      </c>
      <c r="EY18" s="141" t="s">
        <v>13042</v>
      </c>
      <c r="EZ18" s="141" t="s">
        <v>13043</v>
      </c>
    </row>
    <row r="19" spans="1:168" ht="12.75" customHeight="1" x14ac:dyDescent="0.2">
      <c r="A19" s="133" t="s">
        <v>299</v>
      </c>
      <c r="B19" s="17" t="s">
        <v>5571</v>
      </c>
      <c r="C19" s="132"/>
      <c r="D19" s="132" t="s">
        <v>5573</v>
      </c>
      <c r="E19" s="136" t="s">
        <v>14525</v>
      </c>
      <c r="F19" s="7">
        <v>3220</v>
      </c>
      <c r="G19" s="7"/>
      <c r="H19" s="17">
        <v>2022</v>
      </c>
      <c r="I19" s="16" t="s">
        <v>326</v>
      </c>
      <c r="J19" s="16" t="s">
        <v>179</v>
      </c>
      <c r="K19" s="134" t="s">
        <v>162</v>
      </c>
      <c r="L19" s="16" t="s">
        <v>14513</v>
      </c>
      <c r="M19" s="133" t="s">
        <v>14514</v>
      </c>
      <c r="N19" s="17" t="s">
        <v>14507</v>
      </c>
      <c r="O19" s="135"/>
      <c r="P19" s="135"/>
      <c r="Q19" s="135"/>
      <c r="R19" s="18"/>
      <c r="S19" s="135"/>
      <c r="T19" s="135"/>
      <c r="U19" s="18" t="s">
        <v>14539</v>
      </c>
      <c r="V19" s="135"/>
      <c r="W19" s="135"/>
      <c r="X19" s="135"/>
      <c r="Y19" s="135"/>
      <c r="Z19" s="135"/>
      <c r="AB19" s="135"/>
      <c r="AC19" s="130"/>
      <c r="AD19" s="130"/>
      <c r="AE19" s="130"/>
      <c r="AF19" s="130"/>
      <c r="AG19" s="130"/>
      <c r="AH19" s="130"/>
      <c r="AI19" s="130"/>
      <c r="BU19" s="135"/>
      <c r="EW19" s="135"/>
      <c r="EY19" s="135"/>
      <c r="EZ19" s="135"/>
    </row>
    <row r="20" spans="1:168" ht="12.75" customHeight="1" x14ac:dyDescent="0.2">
      <c r="A20" s="8" t="s">
        <v>299</v>
      </c>
      <c r="B20" s="127" t="s">
        <v>5571</v>
      </c>
      <c r="C20" s="16" t="s">
        <v>473</v>
      </c>
      <c r="D20" s="16" t="s">
        <v>5573</v>
      </c>
      <c r="E20" s="132" t="s">
        <v>5572</v>
      </c>
      <c r="F20" s="7">
        <v>3000</v>
      </c>
      <c r="G20" s="7"/>
      <c r="H20" s="134" t="s">
        <v>177</v>
      </c>
      <c r="I20" s="16" t="s">
        <v>722</v>
      </c>
      <c r="J20" s="16" t="s">
        <v>179</v>
      </c>
      <c r="K20" s="7" t="s">
        <v>162</v>
      </c>
      <c r="L20" s="16" t="s">
        <v>5574</v>
      </c>
      <c r="M20" s="136"/>
      <c r="N20" s="17"/>
      <c r="O20" s="17"/>
      <c r="P20" s="25"/>
      <c r="Q20" s="134"/>
      <c r="R20" s="132"/>
      <c r="S20" s="132"/>
      <c r="T20" s="132"/>
      <c r="U20" s="132"/>
      <c r="V20" s="138"/>
      <c r="W20" s="132"/>
      <c r="X20" s="132"/>
      <c r="Y20" s="132"/>
      <c r="Z20" s="132"/>
      <c r="AA20" s="132"/>
      <c r="AB20" s="132"/>
      <c r="AC20" s="136"/>
      <c r="AD20" s="136"/>
      <c r="AE20" s="136"/>
      <c r="AF20" s="136"/>
      <c r="AG20" s="136"/>
      <c r="AH20" s="136"/>
      <c r="AI20" s="136"/>
      <c r="AJ20" s="136"/>
      <c r="AK20" s="136"/>
      <c r="AL20" s="136"/>
      <c r="AM20" s="134"/>
      <c r="AN20" s="134"/>
      <c r="AO20" s="134"/>
      <c r="AP20" s="134"/>
      <c r="AQ20" s="134"/>
      <c r="AR20" s="134"/>
      <c r="AS20" s="134"/>
      <c r="AT20" s="134"/>
      <c r="AU20" s="134"/>
      <c r="AV20" s="134"/>
      <c r="AW20" s="134"/>
    </row>
    <row r="21" spans="1:168" ht="12.75" customHeight="1" x14ac:dyDescent="0.2">
      <c r="A21" s="132" t="s">
        <v>299</v>
      </c>
      <c r="B21" s="127" t="s">
        <v>5571</v>
      </c>
      <c r="C21" s="16" t="s">
        <v>12023</v>
      </c>
      <c r="D21" s="16" t="s">
        <v>12022</v>
      </c>
      <c r="E21" s="16" t="s">
        <v>12022</v>
      </c>
      <c r="F21" s="12">
        <v>3000</v>
      </c>
      <c r="G21" s="12"/>
      <c r="H21" s="7" t="s">
        <v>177</v>
      </c>
      <c r="I21" s="133" t="s">
        <v>722</v>
      </c>
      <c r="J21" s="133" t="s">
        <v>179</v>
      </c>
      <c r="K21" s="124" t="s">
        <v>162</v>
      </c>
      <c r="L21" s="133" t="s">
        <v>12025</v>
      </c>
      <c r="M21" s="133"/>
      <c r="N21" s="124"/>
      <c r="O21" s="124"/>
      <c r="P21" s="124"/>
      <c r="Q21" s="124"/>
      <c r="R21" s="133"/>
      <c r="S21" s="133"/>
      <c r="T21" s="133"/>
      <c r="U21" s="133" t="s">
        <v>11878</v>
      </c>
      <c r="V21" s="24"/>
      <c r="W21" s="133"/>
      <c r="X21" s="133"/>
      <c r="Y21" s="133"/>
      <c r="Z21" s="133"/>
      <c r="AA21" s="133"/>
      <c r="AB21" s="133"/>
      <c r="AC21" s="133"/>
      <c r="AD21" s="133"/>
      <c r="AE21" s="133"/>
      <c r="AF21" s="137"/>
      <c r="AG21" s="135" t="s">
        <v>10556</v>
      </c>
      <c r="AH21" s="135"/>
      <c r="AI21" s="133"/>
      <c r="AJ21" s="133"/>
      <c r="AK21" s="133"/>
      <c r="AL21" s="133"/>
      <c r="AM21" s="124"/>
      <c r="AN21" s="124"/>
      <c r="AO21" s="124"/>
      <c r="AP21" s="124"/>
      <c r="AQ21" s="124"/>
      <c r="AR21" s="124"/>
      <c r="AS21" s="124"/>
      <c r="AT21" s="124"/>
      <c r="AU21" s="124"/>
      <c r="AV21" s="124"/>
      <c r="AW21" s="124"/>
    </row>
    <row r="22" spans="1:168" ht="12.75" customHeight="1" x14ac:dyDescent="0.2">
      <c r="A22" s="132" t="s">
        <v>173</v>
      </c>
      <c r="B22" s="17" t="s">
        <v>886</v>
      </c>
      <c r="C22" s="132" t="s">
        <v>11972</v>
      </c>
      <c r="D22" s="133" t="s">
        <v>5121</v>
      </c>
      <c r="E22" s="135" t="s">
        <v>5117</v>
      </c>
      <c r="F22" s="134">
        <v>3000</v>
      </c>
      <c r="G22" s="134">
        <f>F22*0.38</f>
        <v>1140</v>
      </c>
      <c r="H22" s="17" t="s">
        <v>177</v>
      </c>
      <c r="I22" s="132" t="s">
        <v>160</v>
      </c>
      <c r="J22" s="132" t="s">
        <v>161</v>
      </c>
      <c r="K22" s="20" t="s">
        <v>180</v>
      </c>
      <c r="L22" s="132" t="s">
        <v>11254</v>
      </c>
      <c r="M22" s="136" t="s">
        <v>11256</v>
      </c>
      <c r="N22" s="17"/>
      <c r="O22" s="17"/>
      <c r="P22" s="134"/>
      <c r="Q22" s="134"/>
      <c r="R22" s="136"/>
      <c r="S22" s="136"/>
      <c r="T22" s="136">
        <v>8490</v>
      </c>
      <c r="U22" s="136" t="s">
        <v>11255</v>
      </c>
      <c r="V22" s="138"/>
      <c r="W22" s="136"/>
      <c r="X22" s="136"/>
      <c r="Y22" s="136"/>
      <c r="Z22" s="136"/>
      <c r="AA22" s="135" t="s">
        <v>163</v>
      </c>
      <c r="AB22" s="136">
        <v>107</v>
      </c>
      <c r="AC22" s="135" t="s">
        <v>168</v>
      </c>
      <c r="AD22" s="135" t="s">
        <v>2144</v>
      </c>
      <c r="AE22" s="135" t="s">
        <v>2145</v>
      </c>
      <c r="AF22" s="135" t="s">
        <v>2146</v>
      </c>
      <c r="AG22" s="135" t="s">
        <v>2147</v>
      </c>
      <c r="AH22" s="135" t="s">
        <v>163</v>
      </c>
      <c r="AI22" s="135" t="s">
        <v>2159</v>
      </c>
      <c r="AJ22" s="135" t="s">
        <v>2160</v>
      </c>
      <c r="AK22" s="135" t="s">
        <v>163</v>
      </c>
      <c r="AL22" s="135" t="s">
        <v>2161</v>
      </c>
      <c r="AM22" s="135" t="s">
        <v>194</v>
      </c>
      <c r="AN22" s="135" t="s">
        <v>2148</v>
      </c>
      <c r="AO22" s="135" t="s">
        <v>2149</v>
      </c>
      <c r="AP22" s="135"/>
      <c r="AQ22" s="135" t="s">
        <v>2150</v>
      </c>
      <c r="AR22" s="135"/>
      <c r="AS22" s="135" t="s">
        <v>2151</v>
      </c>
      <c r="AT22" s="135"/>
      <c r="AU22" s="135"/>
      <c r="AV22" s="135"/>
      <c r="AW22" s="135" t="s">
        <v>168</v>
      </c>
      <c r="AX22" s="135" t="s">
        <v>2152</v>
      </c>
      <c r="AY22" s="135" t="s">
        <v>2153</v>
      </c>
      <c r="AZ22" s="135" t="s">
        <v>2154</v>
      </c>
      <c r="BA22" s="135" t="s">
        <v>2155</v>
      </c>
      <c r="BB22" s="135" t="s">
        <v>163</v>
      </c>
      <c r="BC22" s="135" t="s">
        <v>2156</v>
      </c>
      <c r="BD22" s="135" t="s">
        <v>163</v>
      </c>
      <c r="BE22" s="135" t="s">
        <v>2157</v>
      </c>
      <c r="BF22" s="135" t="s">
        <v>2158</v>
      </c>
      <c r="BG22" s="135" t="s">
        <v>168</v>
      </c>
      <c r="BH22" s="135" t="s">
        <v>11729</v>
      </c>
      <c r="BI22" s="135" t="s">
        <v>11730</v>
      </c>
      <c r="BJ22" s="135" t="s">
        <v>600</v>
      </c>
      <c r="BK22" s="135" t="s">
        <v>13472</v>
      </c>
      <c r="BL22" s="135" t="s">
        <v>163</v>
      </c>
      <c r="BM22" s="135"/>
      <c r="BN22" s="135"/>
      <c r="BO22" s="135"/>
      <c r="BP22" s="15" t="s">
        <v>13473</v>
      </c>
      <c r="BQ22" s="135" t="s">
        <v>194</v>
      </c>
      <c r="BR22" s="135" t="s">
        <v>2162</v>
      </c>
      <c r="BS22" s="135" t="s">
        <v>2163</v>
      </c>
      <c r="BT22" s="135" t="s">
        <v>2164</v>
      </c>
      <c r="BU22" s="135" t="s">
        <v>2165</v>
      </c>
      <c r="BV22" s="135" t="s">
        <v>163</v>
      </c>
      <c r="BW22" s="135" t="s">
        <v>2156</v>
      </c>
      <c r="BX22" s="135" t="s">
        <v>163</v>
      </c>
      <c r="BY22" s="135" t="s">
        <v>2157</v>
      </c>
      <c r="BZ22" s="135" t="s">
        <v>2166</v>
      </c>
      <c r="CA22" s="135" t="s">
        <v>168</v>
      </c>
      <c r="CB22" s="135" t="s">
        <v>2167</v>
      </c>
      <c r="CC22" s="135" t="s">
        <v>2168</v>
      </c>
      <c r="CD22" s="135" t="s">
        <v>2169</v>
      </c>
      <c r="CE22" s="135" t="s">
        <v>2170</v>
      </c>
      <c r="CF22" s="135" t="s">
        <v>163</v>
      </c>
      <c r="CG22" s="135" t="s">
        <v>2151</v>
      </c>
      <c r="CH22" s="135"/>
      <c r="CI22" s="135"/>
      <c r="CJ22" s="135"/>
      <c r="CK22" s="135" t="s">
        <v>194</v>
      </c>
      <c r="CL22" s="135" t="s">
        <v>663</v>
      </c>
      <c r="CM22" s="135" t="s">
        <v>2171</v>
      </c>
      <c r="CN22" s="135" t="s">
        <v>2172</v>
      </c>
      <c r="CO22" s="135" t="s">
        <v>2173</v>
      </c>
      <c r="CP22" s="135" t="s">
        <v>163</v>
      </c>
      <c r="CQ22" s="135" t="s">
        <v>2174</v>
      </c>
      <c r="CR22" s="135" t="s">
        <v>163</v>
      </c>
      <c r="CS22" s="135" t="s">
        <v>163</v>
      </c>
      <c r="CT22" s="135" t="s">
        <v>2175</v>
      </c>
      <c r="CU22" s="135" t="s">
        <v>194</v>
      </c>
      <c r="CV22" s="135" t="s">
        <v>2176</v>
      </c>
      <c r="CW22" s="135" t="s">
        <v>2177</v>
      </c>
      <c r="CX22" s="135" t="s">
        <v>1637</v>
      </c>
      <c r="CY22" s="135" t="s">
        <v>2178</v>
      </c>
      <c r="CZ22" s="135" t="s">
        <v>163</v>
      </c>
      <c r="DA22" s="135" t="s">
        <v>2179</v>
      </c>
      <c r="DB22" s="135" t="s">
        <v>163</v>
      </c>
      <c r="DC22" s="135" t="s">
        <v>163</v>
      </c>
      <c r="DD22" s="135" t="s">
        <v>2180</v>
      </c>
      <c r="DE22" s="135" t="s">
        <v>168</v>
      </c>
      <c r="DF22" s="135" t="s">
        <v>2181</v>
      </c>
      <c r="DG22" s="135" t="s">
        <v>2182</v>
      </c>
      <c r="DH22" s="135" t="s">
        <v>2183</v>
      </c>
      <c r="DI22" s="135" t="s">
        <v>2184</v>
      </c>
      <c r="DJ22" s="135" t="s">
        <v>163</v>
      </c>
      <c r="DK22" s="135" t="s">
        <v>2151</v>
      </c>
      <c r="DL22" s="135" t="s">
        <v>163</v>
      </c>
      <c r="DM22" s="135" t="s">
        <v>163</v>
      </c>
      <c r="DN22" s="135" t="s">
        <v>2185</v>
      </c>
      <c r="DO22" s="135" t="s">
        <v>168</v>
      </c>
      <c r="DP22" s="135" t="s">
        <v>2186</v>
      </c>
      <c r="DQ22" s="135" t="s">
        <v>2187</v>
      </c>
      <c r="DR22" s="135" t="s">
        <v>2188</v>
      </c>
      <c r="DS22" s="135" t="s">
        <v>2189</v>
      </c>
      <c r="DT22" s="135" t="s">
        <v>163</v>
      </c>
      <c r="DU22" s="135" t="s">
        <v>2190</v>
      </c>
      <c r="DV22" s="135" t="s">
        <v>163</v>
      </c>
      <c r="DW22" s="135" t="s">
        <v>163</v>
      </c>
      <c r="DX22" s="135" t="s">
        <v>2191</v>
      </c>
      <c r="DY22" s="135" t="s">
        <v>194</v>
      </c>
      <c r="DZ22" s="135" t="s">
        <v>2192</v>
      </c>
      <c r="EA22" s="135" t="s">
        <v>2193</v>
      </c>
      <c r="EB22" s="135" t="s">
        <v>2194</v>
      </c>
      <c r="EC22" s="135" t="s">
        <v>2195</v>
      </c>
      <c r="ED22" s="135" t="s">
        <v>163</v>
      </c>
      <c r="EE22" s="135" t="s">
        <v>2196</v>
      </c>
      <c r="EF22" s="135" t="s">
        <v>163</v>
      </c>
      <c r="EG22" s="135" t="s">
        <v>2197</v>
      </c>
      <c r="EH22" s="135"/>
      <c r="EI22" s="135" t="s">
        <v>168</v>
      </c>
      <c r="EJ22" s="135" t="s">
        <v>2198</v>
      </c>
      <c r="EK22" s="135" t="s">
        <v>2199</v>
      </c>
      <c r="EL22" s="135" t="s">
        <v>2200</v>
      </c>
      <c r="EM22" s="135" t="s">
        <v>2201</v>
      </c>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row>
    <row r="23" spans="1:168" ht="12.75" customHeight="1" x14ac:dyDescent="0.2">
      <c r="A23" s="16" t="s">
        <v>240</v>
      </c>
      <c r="B23" s="17" t="s">
        <v>886</v>
      </c>
      <c r="C23" s="133"/>
      <c r="D23" s="133" t="s">
        <v>9012</v>
      </c>
      <c r="E23" s="133" t="s">
        <v>9012</v>
      </c>
      <c r="F23" s="12">
        <v>2900</v>
      </c>
      <c r="G23" s="12"/>
      <c r="H23" s="124" t="s">
        <v>1227</v>
      </c>
      <c r="I23" s="133" t="s">
        <v>9013</v>
      </c>
      <c r="J23" s="133" t="s">
        <v>161</v>
      </c>
      <c r="K23" s="124" t="s">
        <v>162</v>
      </c>
      <c r="L23" s="133" t="s">
        <v>9014</v>
      </c>
      <c r="M23" s="133"/>
      <c r="N23" s="124" t="s">
        <v>247</v>
      </c>
      <c r="O23" s="124"/>
      <c r="P23" s="124"/>
      <c r="Q23" s="124"/>
      <c r="R23" s="133"/>
      <c r="S23" s="133"/>
      <c r="T23" s="133"/>
      <c r="U23" s="133"/>
      <c r="V23" s="24"/>
      <c r="W23" s="133"/>
      <c r="X23" s="133"/>
      <c r="Y23" s="133"/>
      <c r="Z23" s="133"/>
      <c r="AA23" s="133"/>
      <c r="AB23" s="133"/>
      <c r="AC23" s="133"/>
      <c r="AD23" s="133"/>
      <c r="AE23" s="133"/>
      <c r="AF23" s="133"/>
      <c r="AG23" s="133"/>
      <c r="AH23" s="133"/>
      <c r="AI23" s="133"/>
      <c r="AJ23" s="133"/>
      <c r="AK23" s="133"/>
      <c r="AL23" s="133"/>
      <c r="AM23" s="124"/>
      <c r="AN23" s="124"/>
      <c r="AO23" s="124"/>
      <c r="AP23" s="124"/>
      <c r="AQ23" s="124"/>
      <c r="AR23" s="124"/>
      <c r="AS23" s="124"/>
      <c r="AT23" s="124"/>
      <c r="AU23" s="124"/>
      <c r="AV23" s="124"/>
      <c r="AW23" s="124"/>
      <c r="BP23" s="135"/>
      <c r="EM23" s="135"/>
      <c r="EO23" s="135"/>
      <c r="EP23" s="135"/>
      <c r="ER23" s="135"/>
    </row>
    <row r="24" spans="1:168" ht="12.75" customHeight="1" x14ac:dyDescent="0.2">
      <c r="A24" s="16" t="s">
        <v>173</v>
      </c>
      <c r="B24" s="17" t="s">
        <v>886</v>
      </c>
      <c r="C24" s="132" t="s">
        <v>11973</v>
      </c>
      <c r="D24" s="132" t="s">
        <v>915</v>
      </c>
      <c r="E24" s="135" t="s">
        <v>14912</v>
      </c>
      <c r="F24" s="134">
        <v>2500</v>
      </c>
      <c r="G24" s="134">
        <f>F24*0.37</f>
        <v>925</v>
      </c>
      <c r="H24" s="134" t="s">
        <v>177</v>
      </c>
      <c r="I24" s="132" t="s">
        <v>160</v>
      </c>
      <c r="J24" s="132" t="s">
        <v>161</v>
      </c>
      <c r="K24" s="20" t="s">
        <v>180</v>
      </c>
      <c r="L24" s="132"/>
      <c r="M24" s="132" t="s">
        <v>14461</v>
      </c>
      <c r="N24" s="17"/>
      <c r="O24" s="17"/>
      <c r="P24" s="134"/>
      <c r="Q24" s="134"/>
      <c r="R24" s="133" t="s">
        <v>11114</v>
      </c>
      <c r="S24" s="133"/>
      <c r="T24" s="133"/>
      <c r="U24" s="133" t="s">
        <v>11115</v>
      </c>
      <c r="V24" s="138"/>
      <c r="W24" s="136"/>
      <c r="X24" s="136"/>
      <c r="Y24" s="136"/>
      <c r="Z24" s="136"/>
      <c r="AA24" s="136"/>
      <c r="AB24" s="133">
        <v>502</v>
      </c>
      <c r="AC24" s="135" t="s">
        <v>168</v>
      </c>
      <c r="AD24" s="135" t="s">
        <v>5332</v>
      </c>
      <c r="AE24" s="135" t="s">
        <v>5333</v>
      </c>
      <c r="AF24" s="135" t="s">
        <v>5334</v>
      </c>
      <c r="AG24" s="135" t="s">
        <v>5335</v>
      </c>
      <c r="AH24" s="135" t="s">
        <v>163</v>
      </c>
      <c r="AI24" s="135" t="s">
        <v>5336</v>
      </c>
      <c r="AJ24" s="135" t="s">
        <v>163</v>
      </c>
      <c r="AK24" s="135" t="s">
        <v>5337</v>
      </c>
      <c r="AL24" s="135" t="s">
        <v>5338</v>
      </c>
      <c r="AM24" s="135" t="s">
        <v>194</v>
      </c>
      <c r="AN24" s="135" t="s">
        <v>14455</v>
      </c>
      <c r="AO24" s="135" t="s">
        <v>14456</v>
      </c>
      <c r="AP24" s="130" t="s">
        <v>14458</v>
      </c>
      <c r="AQ24" s="147" t="s">
        <v>14457</v>
      </c>
      <c r="AR24" s="130"/>
      <c r="AS24" s="141" t="s">
        <v>14459</v>
      </c>
      <c r="AT24" s="135"/>
      <c r="AU24" s="141" t="s">
        <v>14460</v>
      </c>
      <c r="AV24" s="135"/>
      <c r="AW24" s="135" t="s">
        <v>168</v>
      </c>
      <c r="AX24" s="135" t="s">
        <v>14452</v>
      </c>
      <c r="AY24" s="135" t="s">
        <v>14453</v>
      </c>
      <c r="AZ24" s="130" t="s">
        <v>14466</v>
      </c>
      <c r="BA24" s="176" t="s">
        <v>14454</v>
      </c>
      <c r="BC24" s="135" t="s">
        <v>14468</v>
      </c>
      <c r="BF24" s="3" t="s">
        <v>14467</v>
      </c>
      <c r="BG24" s="3" t="s">
        <v>168</v>
      </c>
      <c r="BH24" s="3" t="s">
        <v>5342</v>
      </c>
      <c r="BI24" s="3" t="s">
        <v>5343</v>
      </c>
      <c r="BJ24" s="3" t="s">
        <v>5344</v>
      </c>
      <c r="BK24" s="3" t="s">
        <v>5345</v>
      </c>
      <c r="BL24" s="3" t="s">
        <v>163</v>
      </c>
      <c r="BM24" s="135" t="s">
        <v>5336</v>
      </c>
      <c r="BN24" s="3" t="s">
        <v>163</v>
      </c>
      <c r="BO24" s="3" t="s">
        <v>5338</v>
      </c>
      <c r="BP24" s="3" t="s">
        <v>5350</v>
      </c>
      <c r="BQ24" s="3" t="s">
        <v>194</v>
      </c>
      <c r="BR24" s="3" t="s">
        <v>2261</v>
      </c>
      <c r="BS24" s="3" t="s">
        <v>5351</v>
      </c>
      <c r="BT24" s="3" t="s">
        <v>5352</v>
      </c>
      <c r="BU24" s="3" t="s">
        <v>5353</v>
      </c>
      <c r="BW24" s="3" t="s">
        <v>5354</v>
      </c>
      <c r="CA24" s="3" t="s">
        <v>168</v>
      </c>
      <c r="CB24" s="3" t="s">
        <v>5355</v>
      </c>
      <c r="CC24" s="3" t="s">
        <v>5356</v>
      </c>
      <c r="CD24" s="3" t="s">
        <v>250</v>
      </c>
      <c r="CE24" s="3" t="s">
        <v>5357</v>
      </c>
      <c r="CK24" s="3" t="s">
        <v>168</v>
      </c>
      <c r="CL24" s="3" t="s">
        <v>5358</v>
      </c>
      <c r="CM24" s="3" t="s">
        <v>5359</v>
      </c>
      <c r="CN24" s="3" t="s">
        <v>600</v>
      </c>
      <c r="CO24" s="3" t="s">
        <v>5360</v>
      </c>
      <c r="CP24" s="3" t="s">
        <v>163</v>
      </c>
      <c r="CQ24" s="3" t="s">
        <v>5361</v>
      </c>
      <c r="CR24" s="3" t="s">
        <v>163</v>
      </c>
      <c r="CS24" s="3" t="s">
        <v>5362</v>
      </c>
      <c r="CT24" s="3" t="s">
        <v>5363</v>
      </c>
      <c r="CV24" s="3" t="s">
        <v>14462</v>
      </c>
      <c r="CW24" s="3" t="s">
        <v>14463</v>
      </c>
      <c r="CX24" s="3" t="s">
        <v>14464</v>
      </c>
      <c r="CY24" s="3" t="s">
        <v>14465</v>
      </c>
      <c r="DE24" s="3" t="s">
        <v>194</v>
      </c>
      <c r="DF24" s="3" t="s">
        <v>13698</v>
      </c>
      <c r="DG24" s="3" t="s">
        <v>13699</v>
      </c>
      <c r="DH24" s="3" t="s">
        <v>13700</v>
      </c>
      <c r="DI24" s="3" t="s">
        <v>13701</v>
      </c>
      <c r="DK24" s="141" t="s">
        <v>13702</v>
      </c>
    </row>
    <row r="25" spans="1:168" ht="12.75" customHeight="1" x14ac:dyDescent="0.2">
      <c r="A25" s="132" t="s">
        <v>173</v>
      </c>
      <c r="B25" s="17" t="s">
        <v>886</v>
      </c>
      <c r="C25" s="132" t="s">
        <v>11727</v>
      </c>
      <c r="D25" s="133" t="s">
        <v>5121</v>
      </c>
      <c r="E25" s="135" t="s">
        <v>5117</v>
      </c>
      <c r="F25" s="134">
        <v>2400</v>
      </c>
      <c r="G25" s="134"/>
      <c r="H25" s="134" t="s">
        <v>177</v>
      </c>
      <c r="I25" s="132" t="s">
        <v>160</v>
      </c>
      <c r="J25" s="132" t="s">
        <v>161</v>
      </c>
      <c r="K25" s="20" t="s">
        <v>180</v>
      </c>
      <c r="L25" s="132" t="s">
        <v>11728</v>
      </c>
      <c r="M25" s="136" t="s">
        <v>11256</v>
      </c>
      <c r="N25" s="17"/>
      <c r="O25" s="17"/>
      <c r="P25" s="134"/>
      <c r="Q25" s="134"/>
      <c r="R25" s="135"/>
      <c r="S25" s="136"/>
      <c r="T25" s="136">
        <v>8490</v>
      </c>
      <c r="U25" s="136" t="s">
        <v>11255</v>
      </c>
      <c r="V25" s="138"/>
      <c r="W25" s="136"/>
      <c r="X25" s="136"/>
      <c r="Y25" s="136"/>
      <c r="Z25" s="136"/>
      <c r="AA25" s="135" t="s">
        <v>163</v>
      </c>
      <c r="AB25" s="136"/>
      <c r="AC25" s="135" t="s">
        <v>168</v>
      </c>
      <c r="AD25" s="135" t="s">
        <v>2144</v>
      </c>
      <c r="AE25" s="135" t="s">
        <v>2145</v>
      </c>
      <c r="AF25" s="135" t="s">
        <v>2146</v>
      </c>
      <c r="AG25" s="135" t="s">
        <v>2147</v>
      </c>
      <c r="AH25" s="135" t="s">
        <v>163</v>
      </c>
      <c r="AI25" s="135" t="s">
        <v>2159</v>
      </c>
      <c r="AJ25" s="135" t="s">
        <v>2160</v>
      </c>
      <c r="AK25" s="135" t="s">
        <v>163</v>
      </c>
      <c r="AL25" s="135" t="s">
        <v>2161</v>
      </c>
      <c r="AM25" s="135" t="s">
        <v>194</v>
      </c>
      <c r="AN25" s="135" t="s">
        <v>2148</v>
      </c>
      <c r="AO25" s="135" t="s">
        <v>2149</v>
      </c>
      <c r="AP25" s="135"/>
      <c r="AQ25" s="135" t="s">
        <v>2150</v>
      </c>
      <c r="AR25" s="135"/>
      <c r="AS25" s="135" t="s">
        <v>2151</v>
      </c>
      <c r="AT25" s="135"/>
      <c r="AU25" s="135"/>
      <c r="AV25" s="135"/>
      <c r="AW25" s="135" t="s">
        <v>168</v>
      </c>
      <c r="AX25" s="135" t="s">
        <v>2152</v>
      </c>
      <c r="AY25" s="135" t="s">
        <v>2153</v>
      </c>
      <c r="AZ25" s="135" t="s">
        <v>2154</v>
      </c>
      <c r="BA25" s="135" t="s">
        <v>2155</v>
      </c>
      <c r="BB25" s="135" t="s">
        <v>163</v>
      </c>
      <c r="BC25" s="135" t="s">
        <v>2156</v>
      </c>
      <c r="BD25" s="135" t="s">
        <v>163</v>
      </c>
      <c r="BE25" s="135" t="s">
        <v>2157</v>
      </c>
      <c r="BF25" s="135" t="s">
        <v>2158</v>
      </c>
      <c r="BG25" s="135" t="s">
        <v>168</v>
      </c>
      <c r="BH25" s="135" t="s">
        <v>11729</v>
      </c>
      <c r="BI25" s="135" t="s">
        <v>11730</v>
      </c>
      <c r="BJ25" s="135" t="s">
        <v>600</v>
      </c>
      <c r="BK25" s="135" t="s">
        <v>13472</v>
      </c>
      <c r="BL25" s="135" t="s">
        <v>163</v>
      </c>
      <c r="BM25" s="135"/>
      <c r="BN25" s="135"/>
      <c r="BO25" s="135"/>
      <c r="BP25" s="15" t="s">
        <v>13473</v>
      </c>
      <c r="BQ25" s="135" t="s">
        <v>194</v>
      </c>
      <c r="BR25" s="135" t="s">
        <v>2162</v>
      </c>
      <c r="BS25" s="135" t="s">
        <v>2163</v>
      </c>
      <c r="BT25" s="135" t="s">
        <v>2164</v>
      </c>
      <c r="BU25" s="135" t="s">
        <v>2165</v>
      </c>
      <c r="BV25" s="135" t="s">
        <v>163</v>
      </c>
      <c r="BW25" s="135" t="s">
        <v>2156</v>
      </c>
      <c r="BX25" s="135" t="s">
        <v>163</v>
      </c>
      <c r="BY25" s="135" t="s">
        <v>2157</v>
      </c>
      <c r="BZ25" s="135" t="s">
        <v>2166</v>
      </c>
      <c r="CA25" s="135" t="s">
        <v>168</v>
      </c>
      <c r="CB25" s="135" t="s">
        <v>2167</v>
      </c>
      <c r="CC25" s="135" t="s">
        <v>2168</v>
      </c>
      <c r="CD25" s="135" t="s">
        <v>2169</v>
      </c>
      <c r="CE25" s="135" t="s">
        <v>2170</v>
      </c>
      <c r="CF25" s="135" t="s">
        <v>163</v>
      </c>
      <c r="CG25" s="135" t="s">
        <v>2151</v>
      </c>
      <c r="CH25" s="135"/>
      <c r="CI25" s="135"/>
      <c r="CJ25" s="135"/>
      <c r="CK25" s="135" t="s">
        <v>194</v>
      </c>
      <c r="CL25" s="135" t="s">
        <v>663</v>
      </c>
      <c r="CM25" s="135" t="s">
        <v>2171</v>
      </c>
      <c r="CN25" s="135" t="s">
        <v>2172</v>
      </c>
      <c r="CO25" s="135" t="s">
        <v>2173</v>
      </c>
      <c r="CP25" s="135" t="s">
        <v>163</v>
      </c>
      <c r="CQ25" s="135" t="s">
        <v>2174</v>
      </c>
      <c r="CR25" s="135" t="s">
        <v>163</v>
      </c>
      <c r="CS25" s="135" t="s">
        <v>163</v>
      </c>
      <c r="CT25" s="135" t="s">
        <v>2175</v>
      </c>
      <c r="CU25" s="135" t="s">
        <v>194</v>
      </c>
      <c r="CV25" s="135" t="s">
        <v>2176</v>
      </c>
      <c r="CW25" s="135" t="s">
        <v>2177</v>
      </c>
      <c r="CX25" s="135" t="s">
        <v>1637</v>
      </c>
      <c r="CY25" s="135" t="s">
        <v>2178</v>
      </c>
      <c r="CZ25" s="135" t="s">
        <v>163</v>
      </c>
      <c r="DA25" s="135" t="s">
        <v>2179</v>
      </c>
      <c r="DB25" s="135" t="s">
        <v>163</v>
      </c>
      <c r="DC25" s="135" t="s">
        <v>163</v>
      </c>
      <c r="DD25" s="135" t="s">
        <v>2180</v>
      </c>
      <c r="DE25" s="135" t="s">
        <v>168</v>
      </c>
      <c r="DF25" s="135" t="s">
        <v>2181</v>
      </c>
      <c r="DG25" s="135" t="s">
        <v>2182</v>
      </c>
      <c r="DH25" s="135" t="s">
        <v>2183</v>
      </c>
      <c r="DI25" s="135" t="s">
        <v>2184</v>
      </c>
      <c r="DJ25" s="135" t="s">
        <v>163</v>
      </c>
      <c r="DK25" s="135" t="s">
        <v>2151</v>
      </c>
      <c r="DL25" s="135" t="s">
        <v>163</v>
      </c>
      <c r="DM25" s="135" t="s">
        <v>163</v>
      </c>
      <c r="DN25" s="135" t="s">
        <v>2185</v>
      </c>
      <c r="DO25" s="135" t="s">
        <v>168</v>
      </c>
      <c r="DP25" s="135" t="s">
        <v>2186</v>
      </c>
      <c r="DQ25" s="135" t="s">
        <v>2187</v>
      </c>
      <c r="DR25" s="135" t="s">
        <v>2188</v>
      </c>
      <c r="DS25" s="135" t="s">
        <v>2189</v>
      </c>
      <c r="DT25" s="135" t="s">
        <v>163</v>
      </c>
      <c r="DU25" s="135" t="s">
        <v>2190</v>
      </c>
      <c r="DV25" s="135" t="s">
        <v>163</v>
      </c>
      <c r="DW25" s="135" t="s">
        <v>163</v>
      </c>
      <c r="DX25" s="135" t="s">
        <v>2191</v>
      </c>
      <c r="DY25" s="135" t="s">
        <v>194</v>
      </c>
      <c r="DZ25" s="135" t="s">
        <v>2192</v>
      </c>
      <c r="EA25" s="135" t="s">
        <v>2193</v>
      </c>
      <c r="EB25" s="135" t="s">
        <v>2194</v>
      </c>
      <c r="EC25" s="135" t="s">
        <v>2195</v>
      </c>
      <c r="ED25" s="135" t="s">
        <v>163</v>
      </c>
      <c r="EE25" s="135" t="s">
        <v>2196</v>
      </c>
      <c r="EF25" s="135" t="s">
        <v>163</v>
      </c>
      <c r="EG25" s="135" t="s">
        <v>2197</v>
      </c>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row>
    <row r="26" spans="1:168" ht="12.75" customHeight="1" x14ac:dyDescent="0.2">
      <c r="A26" s="133" t="s">
        <v>299</v>
      </c>
      <c r="B26" s="17" t="s">
        <v>5571</v>
      </c>
      <c r="C26" s="78"/>
      <c r="D26" s="130" t="s">
        <v>14526</v>
      </c>
      <c r="E26" s="130" t="s">
        <v>14527</v>
      </c>
      <c r="F26" s="7">
        <v>2400</v>
      </c>
      <c r="G26" s="130"/>
      <c r="H26" s="17">
        <v>2020</v>
      </c>
      <c r="I26" s="130" t="s">
        <v>13802</v>
      </c>
      <c r="J26" s="16" t="s">
        <v>179</v>
      </c>
      <c r="K26" s="134" t="s">
        <v>162</v>
      </c>
      <c r="L26" s="130" t="s">
        <v>14515</v>
      </c>
      <c r="M26" s="130"/>
      <c r="N26" s="17" t="s">
        <v>14507</v>
      </c>
      <c r="O26" s="135"/>
      <c r="P26" s="135"/>
      <c r="Q26" s="135"/>
      <c r="R26" s="130" t="s">
        <v>14535</v>
      </c>
      <c r="S26" s="135"/>
      <c r="T26" s="135"/>
      <c r="U26" s="130" t="s">
        <v>14199</v>
      </c>
      <c r="V26" s="135"/>
      <c r="W26" s="135"/>
      <c r="X26" s="135"/>
      <c r="Y26" s="135"/>
      <c r="Z26" s="135"/>
      <c r="AB26" s="135"/>
      <c r="AC26" s="130"/>
      <c r="AD26" s="130"/>
      <c r="AE26" s="130"/>
      <c r="AF26" s="130"/>
      <c r="AG26" s="132" t="s">
        <v>14544</v>
      </c>
      <c r="AH26" s="130"/>
      <c r="AI26" s="130">
        <v>15588908765</v>
      </c>
      <c r="BP26" s="135"/>
    </row>
    <row r="27" spans="1:168" ht="12.75" customHeight="1" x14ac:dyDescent="0.2">
      <c r="A27" s="132" t="s">
        <v>173</v>
      </c>
      <c r="B27" s="17" t="s">
        <v>886</v>
      </c>
      <c r="C27" s="133" t="s">
        <v>12607</v>
      </c>
      <c r="D27" s="132" t="s">
        <v>5224</v>
      </c>
      <c r="E27" s="132" t="s">
        <v>5225</v>
      </c>
      <c r="F27" s="7">
        <v>2200</v>
      </c>
      <c r="G27" s="134">
        <f>F27*0.33</f>
        <v>726</v>
      </c>
      <c r="H27" s="134" t="s">
        <v>177</v>
      </c>
      <c r="I27" s="132" t="s">
        <v>481</v>
      </c>
      <c r="J27" s="16" t="s">
        <v>482</v>
      </c>
      <c r="K27" s="134" t="s">
        <v>162</v>
      </c>
      <c r="L27" s="132" t="s">
        <v>5226</v>
      </c>
      <c r="M27" s="136"/>
      <c r="N27" s="17"/>
      <c r="O27" s="17"/>
      <c r="P27" s="134"/>
      <c r="Q27" s="134"/>
      <c r="R27" s="136" t="s">
        <v>5227</v>
      </c>
      <c r="S27" s="136"/>
      <c r="T27" s="136"/>
      <c r="U27" s="136"/>
      <c r="V27" s="138"/>
      <c r="W27" s="136"/>
      <c r="X27" s="136"/>
      <c r="Y27" s="136"/>
      <c r="Z27" s="136"/>
      <c r="AA27" s="136"/>
      <c r="AB27" s="136"/>
      <c r="AC27" s="136"/>
      <c r="AD27" s="136"/>
      <c r="AE27" s="136"/>
      <c r="AF27" s="132"/>
      <c r="AG27" s="132"/>
      <c r="AH27" s="132"/>
      <c r="AI27" s="136"/>
      <c r="AJ27" s="136"/>
      <c r="AK27" s="136"/>
      <c r="AL27" s="136"/>
      <c r="AM27" s="134"/>
      <c r="AN27" s="134"/>
      <c r="AO27" s="134"/>
      <c r="AP27" s="134"/>
      <c r="AQ27" s="134"/>
      <c r="AR27" s="134"/>
      <c r="AS27" s="134"/>
      <c r="AT27" s="134"/>
      <c r="AU27" s="134"/>
      <c r="AV27" s="134"/>
      <c r="AW27" s="134"/>
      <c r="BC27" s="135"/>
      <c r="BD27" s="135"/>
      <c r="BE27" s="135"/>
    </row>
    <row r="28" spans="1:168" ht="12.75" customHeight="1" x14ac:dyDescent="0.2">
      <c r="A28" s="16" t="s">
        <v>240</v>
      </c>
      <c r="B28" s="17" t="s">
        <v>886</v>
      </c>
      <c r="C28" s="132" t="s">
        <v>11966</v>
      </c>
      <c r="D28" s="133" t="s">
        <v>9930</v>
      </c>
      <c r="E28" s="133" t="s">
        <v>9931</v>
      </c>
      <c r="F28" s="12">
        <v>2000</v>
      </c>
      <c r="G28" s="12"/>
      <c r="H28" s="124" t="s">
        <v>243</v>
      </c>
      <c r="I28" s="132" t="s">
        <v>2475</v>
      </c>
      <c r="J28" s="133" t="s">
        <v>179</v>
      </c>
      <c r="K28" s="124" t="s">
        <v>162</v>
      </c>
      <c r="L28" s="133" t="s">
        <v>9932</v>
      </c>
      <c r="M28" s="133"/>
      <c r="N28" s="124" t="s">
        <v>676</v>
      </c>
      <c r="O28" s="124"/>
      <c r="P28" s="124"/>
      <c r="Q28" s="124"/>
      <c r="R28" s="133"/>
      <c r="S28" s="133"/>
      <c r="T28" s="133"/>
      <c r="U28" s="133"/>
      <c r="V28" s="24"/>
      <c r="W28" s="133"/>
      <c r="X28" s="133"/>
      <c r="Y28" s="133"/>
      <c r="Z28" s="133"/>
      <c r="AA28" s="133"/>
      <c r="AB28" s="133"/>
      <c r="AC28" s="133"/>
      <c r="AD28" s="133"/>
      <c r="AE28" s="133"/>
      <c r="AF28" s="133"/>
      <c r="AG28" s="133"/>
      <c r="AH28" s="133"/>
      <c r="AI28" s="133"/>
      <c r="AJ28" s="133"/>
      <c r="AK28" s="133"/>
      <c r="AL28" s="133"/>
      <c r="AM28" s="124"/>
      <c r="AN28" s="124"/>
      <c r="AO28" s="124"/>
      <c r="AP28" s="124"/>
      <c r="AQ28" s="124"/>
      <c r="AR28" s="124"/>
      <c r="AS28" s="124"/>
      <c r="AT28" s="124"/>
      <c r="AU28" s="124"/>
      <c r="AV28" s="124"/>
      <c r="AW28" s="124"/>
      <c r="AX28" s="135"/>
      <c r="AY28" s="135"/>
      <c r="AZ28" s="135"/>
      <c r="BA28" s="135"/>
    </row>
    <row r="29" spans="1:168" ht="12.75" customHeight="1" x14ac:dyDescent="0.2">
      <c r="A29" s="16" t="s">
        <v>173</v>
      </c>
      <c r="B29" s="17" t="s">
        <v>886</v>
      </c>
      <c r="C29" s="132" t="s">
        <v>12432</v>
      </c>
      <c r="D29" s="135" t="s">
        <v>12124</v>
      </c>
      <c r="E29" s="135" t="s">
        <v>15348</v>
      </c>
      <c r="F29" s="134">
        <v>1900</v>
      </c>
      <c r="G29" s="134"/>
      <c r="H29" s="124"/>
      <c r="I29" s="16" t="s">
        <v>1219</v>
      </c>
      <c r="J29" s="132" t="s">
        <v>161</v>
      </c>
      <c r="K29" s="20" t="s">
        <v>162</v>
      </c>
      <c r="L29" s="168" t="s">
        <v>15351</v>
      </c>
      <c r="M29" s="135"/>
      <c r="N29" s="17"/>
      <c r="O29" s="17" t="s">
        <v>694</v>
      </c>
      <c r="P29" s="134"/>
      <c r="Q29" s="134"/>
      <c r="R29" s="136"/>
      <c r="S29" s="133"/>
      <c r="T29" s="133"/>
      <c r="U29" s="135" t="s">
        <v>15350</v>
      </c>
      <c r="V29" s="138"/>
      <c r="W29" s="136"/>
      <c r="X29" s="136"/>
      <c r="Y29" s="136"/>
      <c r="Z29" s="136"/>
      <c r="AA29" s="136"/>
      <c r="AB29" s="136"/>
      <c r="AC29" s="135" t="s">
        <v>168</v>
      </c>
      <c r="AD29" s="135" t="s">
        <v>13341</v>
      </c>
      <c r="AE29" s="135" t="s">
        <v>13342</v>
      </c>
      <c r="AF29" s="135" t="s">
        <v>13340</v>
      </c>
      <c r="AG29" s="135" t="s">
        <v>13339</v>
      </c>
      <c r="AH29" s="135"/>
      <c r="AI29" s="135"/>
      <c r="AJ29" s="135"/>
      <c r="AK29" s="135"/>
      <c r="AL29" s="135"/>
      <c r="AM29" s="135"/>
      <c r="AN29" s="135"/>
      <c r="AO29" s="135"/>
      <c r="AP29" s="135"/>
      <c r="AQ29" s="135"/>
      <c r="AR29" s="135"/>
      <c r="AS29" s="135"/>
      <c r="AT29" s="135"/>
      <c r="AU29" s="135"/>
      <c r="AV29" s="135"/>
      <c r="AW29" s="135"/>
    </row>
    <row r="30" spans="1:168" ht="12.75" customHeight="1" x14ac:dyDescent="0.2">
      <c r="A30" s="132" t="s">
        <v>173</v>
      </c>
      <c r="B30" s="17" t="s">
        <v>886</v>
      </c>
      <c r="C30" s="132" t="s">
        <v>12739</v>
      </c>
      <c r="D30" s="3" t="s">
        <v>1076</v>
      </c>
      <c r="E30" s="133" t="s">
        <v>6086</v>
      </c>
      <c r="F30" s="134">
        <v>1727</v>
      </c>
      <c r="G30" s="134">
        <f>F30*0.44</f>
        <v>759.88</v>
      </c>
      <c r="H30" s="134" t="s">
        <v>177</v>
      </c>
      <c r="I30" s="132" t="s">
        <v>244</v>
      </c>
      <c r="J30" s="132" t="s">
        <v>245</v>
      </c>
      <c r="K30" s="20" t="s">
        <v>180</v>
      </c>
      <c r="L30" s="135"/>
      <c r="M30" s="136"/>
      <c r="N30" s="17"/>
      <c r="O30" s="17"/>
      <c r="P30" s="134"/>
      <c r="Q30" s="134"/>
      <c r="R30" s="21" t="s">
        <v>6087</v>
      </c>
      <c r="S30" s="21"/>
      <c r="T30" s="21"/>
      <c r="U30" s="21"/>
      <c r="V30" s="22"/>
      <c r="W30" s="21"/>
      <c r="X30" s="21"/>
      <c r="Y30" s="21"/>
      <c r="Z30" s="21"/>
      <c r="AA30" s="21"/>
      <c r="AB30" s="21">
        <v>374</v>
      </c>
      <c r="AC30" s="3" t="s">
        <v>194</v>
      </c>
      <c r="AD30" s="3" t="s">
        <v>1080</v>
      </c>
      <c r="AE30" s="3" t="s">
        <v>1081</v>
      </c>
      <c r="AF30" s="3" t="s">
        <v>1082</v>
      </c>
      <c r="AG30" s="82" t="s">
        <v>1083</v>
      </c>
      <c r="AI30" s="136"/>
      <c r="AJ30" s="136"/>
      <c r="AK30" s="136"/>
      <c r="AL30" s="136"/>
      <c r="AM30" s="136" t="s">
        <v>194</v>
      </c>
      <c r="AN30" s="136" t="s">
        <v>14346</v>
      </c>
      <c r="AO30" s="95" t="s">
        <v>14347</v>
      </c>
      <c r="AP30" s="96" t="s">
        <v>14348</v>
      </c>
      <c r="AQ30" s="97" t="s">
        <v>11948</v>
      </c>
      <c r="AR30" s="134"/>
      <c r="AS30" s="138" t="s">
        <v>14349</v>
      </c>
      <c r="AT30" s="134"/>
      <c r="AU30" s="134"/>
      <c r="AV30" s="134"/>
      <c r="AW30" s="134"/>
      <c r="BC30" s="135"/>
      <c r="BD30" s="135"/>
      <c r="BE30" s="135"/>
      <c r="CB30" s="135"/>
      <c r="CC30" s="135"/>
      <c r="CD30" s="135"/>
      <c r="CE30" s="135"/>
      <c r="CF30" s="135"/>
    </row>
    <row r="31" spans="1:168" ht="12.75" customHeight="1" x14ac:dyDescent="0.2">
      <c r="A31" s="135" t="s">
        <v>299</v>
      </c>
      <c r="B31" s="127" t="s">
        <v>11959</v>
      </c>
      <c r="C31" s="128"/>
      <c r="D31" s="135" t="s">
        <v>13332</v>
      </c>
      <c r="E31" s="135" t="s">
        <v>13332</v>
      </c>
      <c r="F31" s="6">
        <v>1700</v>
      </c>
      <c r="G31" s="6"/>
      <c r="H31" s="7" t="s">
        <v>177</v>
      </c>
      <c r="I31" s="135" t="s">
        <v>523</v>
      </c>
      <c r="J31" s="133" t="s">
        <v>482</v>
      </c>
      <c r="K31" s="124" t="s">
        <v>162</v>
      </c>
      <c r="L31" s="26" t="s">
        <v>13333</v>
      </c>
      <c r="M31" s="135" t="s">
        <v>13674</v>
      </c>
      <c r="N31" s="135"/>
      <c r="O31" s="135"/>
      <c r="P31" s="135"/>
      <c r="Q31" s="135"/>
      <c r="R31" s="26"/>
      <c r="S31" s="135"/>
      <c r="T31" s="135"/>
      <c r="U31" s="135" t="s">
        <v>1485</v>
      </c>
      <c r="V31" s="141"/>
      <c r="W31" s="127" t="s">
        <v>215</v>
      </c>
      <c r="X31" s="135"/>
      <c r="Y31" s="135"/>
      <c r="Z31" s="135"/>
      <c r="AA31" s="135"/>
      <c r="AB31" s="10"/>
      <c r="AC31" s="3" t="s">
        <v>194</v>
      </c>
      <c r="AD31" s="3" t="s">
        <v>13675</v>
      </c>
      <c r="AE31" s="3" t="s">
        <v>13676</v>
      </c>
      <c r="AF31" s="3" t="s">
        <v>13677</v>
      </c>
      <c r="AG31" s="135" t="s">
        <v>13673</v>
      </c>
      <c r="AI31" s="39" t="s">
        <v>13678</v>
      </c>
      <c r="AJ31" s="135"/>
      <c r="AK31" s="15" t="s">
        <v>13679</v>
      </c>
      <c r="AL31" s="135"/>
      <c r="AM31" s="135"/>
      <c r="AN31" s="135"/>
      <c r="AO31" s="135"/>
      <c r="AP31" s="135"/>
      <c r="AQ31" s="135"/>
      <c r="AR31" s="135"/>
      <c r="AS31" s="135"/>
      <c r="AT31" s="135"/>
      <c r="AU31" s="135"/>
      <c r="AV31" s="135"/>
      <c r="AW31" s="135"/>
      <c r="BC31" s="141"/>
      <c r="BD31" s="141"/>
      <c r="BE31" s="141"/>
      <c r="BK31" s="135"/>
      <c r="CB31" s="133"/>
      <c r="CC31" s="133"/>
      <c r="CD31" s="133"/>
      <c r="CE31" s="133"/>
      <c r="CF31" s="133"/>
      <c r="CO31" s="135"/>
      <c r="CQ31" s="135"/>
    </row>
    <row r="32" spans="1:168" ht="12.75" customHeight="1" x14ac:dyDescent="0.2">
      <c r="A32" s="132" t="s">
        <v>173</v>
      </c>
      <c r="B32" s="17" t="s">
        <v>886</v>
      </c>
      <c r="C32" s="132" t="s">
        <v>11974</v>
      </c>
      <c r="D32" s="135" t="s">
        <v>2253</v>
      </c>
      <c r="E32" s="132" t="s">
        <v>2254</v>
      </c>
      <c r="F32" s="134">
        <v>1600</v>
      </c>
      <c r="G32" s="134">
        <f>F32*0.41</f>
        <v>656</v>
      </c>
      <c r="H32" s="7" t="s">
        <v>177</v>
      </c>
      <c r="I32" s="132" t="s">
        <v>809</v>
      </c>
      <c r="J32" s="132" t="s">
        <v>810</v>
      </c>
      <c r="K32" s="134" t="s">
        <v>180</v>
      </c>
      <c r="L32" s="132" t="s">
        <v>11173</v>
      </c>
      <c r="M32" s="133" t="s">
        <v>11172</v>
      </c>
      <c r="N32" s="17"/>
      <c r="O32" s="17"/>
      <c r="P32" s="134"/>
      <c r="Q32" s="134"/>
      <c r="R32" s="135" t="s">
        <v>11174</v>
      </c>
      <c r="S32" s="135" t="s">
        <v>163</v>
      </c>
      <c r="T32" s="135" t="s">
        <v>11175</v>
      </c>
      <c r="U32" s="135" t="s">
        <v>1423</v>
      </c>
      <c r="V32" s="22" t="s">
        <v>11176</v>
      </c>
      <c r="W32" s="21"/>
      <c r="X32" s="21"/>
      <c r="Y32" s="21"/>
      <c r="Z32" s="21"/>
      <c r="AA32" s="21"/>
      <c r="AB32" s="21">
        <v>1030</v>
      </c>
      <c r="AC32" s="135" t="s">
        <v>168</v>
      </c>
      <c r="AD32" s="135" t="s">
        <v>2256</v>
      </c>
      <c r="AE32" s="135" t="s">
        <v>2257</v>
      </c>
      <c r="AF32" s="135" t="s">
        <v>600</v>
      </c>
      <c r="AG32" s="3" t="s">
        <v>2258</v>
      </c>
      <c r="AH32" s="3" t="s">
        <v>163</v>
      </c>
      <c r="AI32" s="135" t="s">
        <v>2259</v>
      </c>
      <c r="AJ32" s="135" t="s">
        <v>163</v>
      </c>
      <c r="AK32" s="135" t="s">
        <v>2260</v>
      </c>
      <c r="AL32" s="135" t="s">
        <v>163</v>
      </c>
      <c r="AM32" s="135" t="s">
        <v>194</v>
      </c>
      <c r="AN32" s="135" t="s">
        <v>2261</v>
      </c>
      <c r="AO32" s="135" t="s">
        <v>2262</v>
      </c>
      <c r="AP32" s="135" t="s">
        <v>2263</v>
      </c>
      <c r="AQ32" s="135" t="s">
        <v>2264</v>
      </c>
      <c r="AR32" s="135"/>
      <c r="AS32" s="141" t="s">
        <v>2265</v>
      </c>
      <c r="AT32" s="141" t="s">
        <v>2266</v>
      </c>
      <c r="AU32" s="141" t="s">
        <v>2267</v>
      </c>
      <c r="AV32" s="141"/>
      <c r="AW32" s="3" t="s">
        <v>168</v>
      </c>
      <c r="AX32" s="3" t="s">
        <v>1438</v>
      </c>
      <c r="AY32" s="3" t="s">
        <v>2268</v>
      </c>
      <c r="AZ32" s="3" t="s">
        <v>2269</v>
      </c>
      <c r="BA32" s="3" t="s">
        <v>2270</v>
      </c>
      <c r="BB32" s="3" t="s">
        <v>163</v>
      </c>
      <c r="BC32" s="141" t="s">
        <v>2271</v>
      </c>
      <c r="BD32" s="141" t="s">
        <v>163</v>
      </c>
      <c r="BE32" s="141" t="s">
        <v>2272</v>
      </c>
      <c r="BF32" s="3" t="s">
        <v>2273</v>
      </c>
      <c r="CB32" s="135"/>
      <c r="CC32" s="135"/>
      <c r="CD32" s="135"/>
      <c r="CE32" s="135"/>
      <c r="CF32" s="135"/>
    </row>
    <row r="33" spans="1:168" ht="12.75" customHeight="1" x14ac:dyDescent="0.2">
      <c r="A33" s="132" t="s">
        <v>173</v>
      </c>
      <c r="B33" s="17" t="s">
        <v>886</v>
      </c>
      <c r="C33" s="132" t="s">
        <v>11975</v>
      </c>
      <c r="D33" s="132" t="s">
        <v>521</v>
      </c>
      <c r="E33" s="132" t="s">
        <v>7133</v>
      </c>
      <c r="F33" s="134">
        <v>1600</v>
      </c>
      <c r="G33" s="7">
        <f>F33*0.39</f>
        <v>624</v>
      </c>
      <c r="H33" s="7" t="s">
        <v>177</v>
      </c>
      <c r="I33" s="132" t="s">
        <v>1407</v>
      </c>
      <c r="J33" s="132" t="s">
        <v>482</v>
      </c>
      <c r="K33" s="20" t="s">
        <v>180</v>
      </c>
      <c r="L33" s="132" t="s">
        <v>7134</v>
      </c>
      <c r="M33" s="136"/>
      <c r="N33" s="17"/>
      <c r="O33" s="17"/>
      <c r="P33" s="134"/>
      <c r="Q33" s="134"/>
      <c r="R33" s="136" t="s">
        <v>7133</v>
      </c>
      <c r="S33" s="136"/>
      <c r="T33" s="136"/>
      <c r="U33" s="136"/>
      <c r="V33" s="138"/>
      <c r="W33" s="136"/>
      <c r="X33" s="136"/>
      <c r="Y33" s="136"/>
      <c r="Z33" s="136"/>
      <c r="AA33" s="136"/>
      <c r="AB33" s="136"/>
      <c r="AC33" s="135" t="s">
        <v>168</v>
      </c>
      <c r="AD33" s="135" t="s">
        <v>7302</v>
      </c>
      <c r="AE33" s="135" t="s">
        <v>7303</v>
      </c>
      <c r="AF33" s="135" t="s">
        <v>7304</v>
      </c>
      <c r="AG33" s="135" t="s">
        <v>7305</v>
      </c>
      <c r="AH33" s="135" t="s">
        <v>163</v>
      </c>
      <c r="AI33" s="135" t="s">
        <v>163</v>
      </c>
      <c r="AJ33" s="135" t="s">
        <v>163</v>
      </c>
      <c r="AK33" s="135" t="s">
        <v>7306</v>
      </c>
      <c r="AL33" s="135" t="s">
        <v>163</v>
      </c>
      <c r="AM33" s="135" t="s">
        <v>168</v>
      </c>
      <c r="AN33" s="135" t="s">
        <v>7307</v>
      </c>
      <c r="AO33" s="135" t="s">
        <v>7308</v>
      </c>
      <c r="AP33" s="135" t="s">
        <v>7309</v>
      </c>
      <c r="AQ33" s="135" t="s">
        <v>7310</v>
      </c>
      <c r="AR33" s="135" t="s">
        <v>163</v>
      </c>
      <c r="AS33" s="135" t="s">
        <v>163</v>
      </c>
      <c r="AT33" s="135" t="s">
        <v>163</v>
      </c>
      <c r="AU33" s="135" t="s">
        <v>163</v>
      </c>
      <c r="AV33" s="135" t="s">
        <v>7311</v>
      </c>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row>
    <row r="34" spans="1:168" ht="12.75" customHeight="1" x14ac:dyDescent="0.2">
      <c r="A34" s="81" t="s">
        <v>173</v>
      </c>
      <c r="B34" s="86" t="s">
        <v>886</v>
      </c>
      <c r="C34" s="81" t="s">
        <v>12656</v>
      </c>
      <c r="D34" s="81" t="s">
        <v>1949</v>
      </c>
      <c r="E34" s="81" t="s">
        <v>2512</v>
      </c>
      <c r="F34" s="85">
        <v>1600</v>
      </c>
      <c r="G34" s="134">
        <f>F34*0.16</f>
        <v>256</v>
      </c>
      <c r="H34" s="134" t="s">
        <v>1311</v>
      </c>
      <c r="I34" s="81" t="s">
        <v>979</v>
      </c>
      <c r="J34" s="81" t="s">
        <v>179</v>
      </c>
      <c r="K34" s="89" t="s">
        <v>180</v>
      </c>
      <c r="L34" s="81" t="s">
        <v>12710</v>
      </c>
      <c r="M34" s="87" t="s">
        <v>11167</v>
      </c>
      <c r="N34" s="86"/>
      <c r="O34" s="86"/>
      <c r="P34" s="85"/>
      <c r="Q34" s="85"/>
      <c r="R34" s="87" t="s">
        <v>12715</v>
      </c>
      <c r="S34" s="87"/>
      <c r="T34" s="87"/>
      <c r="U34" s="87" t="s">
        <v>3964</v>
      </c>
      <c r="V34" s="88"/>
      <c r="W34" s="90" t="s">
        <v>11168</v>
      </c>
      <c r="X34" s="90" t="s">
        <v>11169</v>
      </c>
      <c r="Y34" s="90" t="s">
        <v>11170</v>
      </c>
      <c r="Z34" s="90" t="s">
        <v>11171</v>
      </c>
      <c r="AA34" s="87"/>
      <c r="AB34" s="90">
        <v>8000</v>
      </c>
      <c r="AC34" s="130" t="s">
        <v>168</v>
      </c>
      <c r="AD34" s="130" t="s">
        <v>1951</v>
      </c>
      <c r="AE34" s="130" t="s">
        <v>1952</v>
      </c>
      <c r="AF34" s="130" t="s">
        <v>1953</v>
      </c>
      <c r="AG34" s="130" t="s">
        <v>1954</v>
      </c>
      <c r="AH34" s="130" t="s">
        <v>163</v>
      </c>
      <c r="AI34" s="130" t="s">
        <v>1955</v>
      </c>
      <c r="AJ34" s="130" t="s">
        <v>163</v>
      </c>
      <c r="AK34" s="130" t="s">
        <v>1956</v>
      </c>
      <c r="AL34" s="130" t="s">
        <v>1957</v>
      </c>
      <c r="AM34" s="130" t="s">
        <v>194</v>
      </c>
      <c r="AN34" s="130" t="s">
        <v>1958</v>
      </c>
      <c r="AO34" s="130" t="s">
        <v>1959</v>
      </c>
      <c r="AP34" s="130" t="s">
        <v>1240</v>
      </c>
      <c r="AQ34" s="149" t="s">
        <v>1987</v>
      </c>
      <c r="AR34" s="130"/>
      <c r="AS34" s="130"/>
      <c r="AT34" s="130"/>
      <c r="AU34" s="130"/>
      <c r="AV34" s="130"/>
      <c r="AW34" s="130" t="s">
        <v>168</v>
      </c>
      <c r="AX34" s="130" t="s">
        <v>856</v>
      </c>
      <c r="AY34" s="130" t="s">
        <v>1960</v>
      </c>
      <c r="AZ34" s="130" t="s">
        <v>1961</v>
      </c>
      <c r="BA34" s="130" t="s">
        <v>1962</v>
      </c>
      <c r="BB34" s="130" t="s">
        <v>163</v>
      </c>
      <c r="BC34" s="131" t="s">
        <v>1963</v>
      </c>
      <c r="BD34" s="131" t="s">
        <v>163</v>
      </c>
      <c r="BE34" s="131" t="s">
        <v>1964</v>
      </c>
      <c r="BF34" s="130" t="s">
        <v>1965</v>
      </c>
      <c r="BG34" s="130" t="s">
        <v>168</v>
      </c>
      <c r="BH34" s="130" t="s">
        <v>1966</v>
      </c>
      <c r="BI34" s="130" t="s">
        <v>1967</v>
      </c>
      <c r="BJ34" s="130" t="s">
        <v>1045</v>
      </c>
      <c r="BK34" s="130" t="s">
        <v>1968</v>
      </c>
      <c r="BL34" s="130" t="s">
        <v>1969</v>
      </c>
      <c r="BM34" s="130" t="s">
        <v>1970</v>
      </c>
      <c r="BN34" s="130" t="s">
        <v>1971</v>
      </c>
      <c r="BO34" s="130" t="s">
        <v>1972</v>
      </c>
      <c r="BP34" s="130"/>
      <c r="BQ34" s="130" t="s">
        <v>1916</v>
      </c>
      <c r="BR34" s="130" t="s">
        <v>1973</v>
      </c>
      <c r="BS34" s="130" t="s">
        <v>1974</v>
      </c>
      <c r="BT34" s="130" t="s">
        <v>1975</v>
      </c>
      <c r="BU34" s="130" t="s">
        <v>1976</v>
      </c>
      <c r="BV34" s="130" t="s">
        <v>1977</v>
      </c>
      <c r="BW34" s="130" t="s">
        <v>1978</v>
      </c>
      <c r="BX34" s="130" t="s">
        <v>163</v>
      </c>
      <c r="BY34" s="130" t="s">
        <v>1979</v>
      </c>
      <c r="BZ34" s="130" t="s">
        <v>1956</v>
      </c>
      <c r="CA34" s="130" t="s">
        <v>168</v>
      </c>
      <c r="CB34" s="130" t="s">
        <v>1980</v>
      </c>
      <c r="CC34" s="130" t="s">
        <v>1981</v>
      </c>
      <c r="CD34" s="130" t="s">
        <v>843</v>
      </c>
      <c r="CE34" s="130" t="s">
        <v>1982</v>
      </c>
      <c r="CF34" s="130" t="s">
        <v>163</v>
      </c>
      <c r="CG34" s="130" t="s">
        <v>1963</v>
      </c>
      <c r="CH34" s="130" t="s">
        <v>163</v>
      </c>
      <c r="CI34" s="130" t="s">
        <v>1964</v>
      </c>
      <c r="CJ34" s="130" t="s">
        <v>1983</v>
      </c>
      <c r="CK34" s="130" t="s">
        <v>168</v>
      </c>
      <c r="CL34" s="130" t="s">
        <v>1984</v>
      </c>
      <c r="CM34" s="130" t="s">
        <v>1985</v>
      </c>
      <c r="CN34" s="130" t="s">
        <v>1986</v>
      </c>
      <c r="CO34" s="130" t="s">
        <v>1987</v>
      </c>
      <c r="CP34" s="130" t="s">
        <v>163</v>
      </c>
      <c r="CQ34" s="130" t="s">
        <v>1988</v>
      </c>
      <c r="CR34" s="130" t="s">
        <v>163</v>
      </c>
      <c r="CS34" s="130" t="s">
        <v>1989</v>
      </c>
      <c r="CT34" s="130" t="s">
        <v>1990</v>
      </c>
      <c r="CU34" s="130" t="s">
        <v>168</v>
      </c>
      <c r="CV34" s="130" t="s">
        <v>1778</v>
      </c>
      <c r="CW34" s="130" t="s">
        <v>1991</v>
      </c>
      <c r="CX34" s="130" t="s">
        <v>1992</v>
      </c>
      <c r="CY34" s="130" t="s">
        <v>1993</v>
      </c>
      <c r="CZ34" s="130" t="s">
        <v>163</v>
      </c>
      <c r="DA34" s="130" t="s">
        <v>1994</v>
      </c>
      <c r="DB34" s="130" t="s">
        <v>163</v>
      </c>
      <c r="DC34" s="130" t="s">
        <v>1971</v>
      </c>
      <c r="DD34" s="130" t="s">
        <v>1995</v>
      </c>
      <c r="DE34" s="130" t="s">
        <v>168</v>
      </c>
      <c r="DF34" s="130" t="s">
        <v>1996</v>
      </c>
      <c r="DG34" s="130" t="s">
        <v>1997</v>
      </c>
      <c r="DH34" s="130" t="s">
        <v>1998</v>
      </c>
      <c r="DI34" s="130" t="s">
        <v>1999</v>
      </c>
      <c r="DJ34" s="130" t="s">
        <v>163</v>
      </c>
      <c r="DK34" s="130" t="s">
        <v>2000</v>
      </c>
      <c r="DL34" s="130" t="s">
        <v>163</v>
      </c>
      <c r="DM34" s="130" t="s">
        <v>1979</v>
      </c>
      <c r="DN34" s="130" t="s">
        <v>2001</v>
      </c>
      <c r="DO34" s="130" t="s">
        <v>168</v>
      </c>
      <c r="DP34" s="130" t="s">
        <v>2002</v>
      </c>
      <c r="DQ34" s="130" t="s">
        <v>2003</v>
      </c>
      <c r="DR34" s="130" t="s">
        <v>2004</v>
      </c>
      <c r="DS34" s="130" t="s">
        <v>1982</v>
      </c>
      <c r="DT34" s="130" t="s">
        <v>163</v>
      </c>
      <c r="DU34" s="130" t="s">
        <v>1988</v>
      </c>
      <c r="DV34" s="130" t="s">
        <v>163</v>
      </c>
      <c r="DW34" s="130" t="s">
        <v>2005</v>
      </c>
      <c r="DX34" s="130" t="s">
        <v>2006</v>
      </c>
      <c r="DY34" s="130" t="s">
        <v>168</v>
      </c>
      <c r="DZ34" s="130" t="s">
        <v>2007</v>
      </c>
      <c r="EA34" s="130" t="s">
        <v>2008</v>
      </c>
      <c r="EB34" s="130" t="s">
        <v>2009</v>
      </c>
      <c r="EC34" s="130" t="s">
        <v>2010</v>
      </c>
      <c r="ED34" s="130" t="s">
        <v>163</v>
      </c>
      <c r="EE34" s="130" t="s">
        <v>2011</v>
      </c>
      <c r="EF34" s="130" t="s">
        <v>163</v>
      </c>
      <c r="EG34" s="130" t="s">
        <v>163</v>
      </c>
      <c r="EH34" s="130" t="s">
        <v>2012</v>
      </c>
      <c r="EI34" s="130"/>
      <c r="EJ34" s="130"/>
      <c r="EK34" s="130"/>
      <c r="EL34" s="130"/>
      <c r="EM34" s="130" t="s">
        <v>2013</v>
      </c>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row>
    <row r="35" spans="1:168" ht="12.75" customHeight="1" x14ac:dyDescent="0.2">
      <c r="A35" s="132" t="s">
        <v>173</v>
      </c>
      <c r="B35" s="17" t="s">
        <v>13490</v>
      </c>
      <c r="C35" s="132"/>
      <c r="D35" s="132" t="s">
        <v>9065</v>
      </c>
      <c r="E35" s="135" t="s">
        <v>6723</v>
      </c>
      <c r="F35" s="134">
        <v>1500</v>
      </c>
      <c r="G35" s="134"/>
      <c r="H35" s="7" t="s">
        <v>177</v>
      </c>
      <c r="I35" s="132" t="s">
        <v>1710</v>
      </c>
      <c r="J35" s="132" t="s">
        <v>179</v>
      </c>
      <c r="K35" s="20" t="s">
        <v>180</v>
      </c>
      <c r="L35" s="132" t="s">
        <v>13491</v>
      </c>
      <c r="M35" s="135" t="s">
        <v>6724</v>
      </c>
      <c r="N35" s="17"/>
      <c r="O35" s="17"/>
      <c r="P35" s="134"/>
      <c r="Q35" s="134"/>
      <c r="R35" s="135" t="s">
        <v>6736</v>
      </c>
      <c r="S35" s="135" t="s">
        <v>6737</v>
      </c>
      <c r="T35" s="135" t="s">
        <v>6738</v>
      </c>
      <c r="U35" s="135" t="s">
        <v>6739</v>
      </c>
      <c r="V35" s="138"/>
      <c r="W35" s="136"/>
      <c r="X35" s="136"/>
      <c r="Y35" s="136"/>
      <c r="Z35" s="136"/>
      <c r="AA35" s="136"/>
      <c r="AB35" s="136"/>
      <c r="AC35" s="135" t="s">
        <v>194</v>
      </c>
      <c r="AD35" s="135" t="s">
        <v>6740</v>
      </c>
      <c r="AE35" s="135" t="s">
        <v>1025</v>
      </c>
      <c r="AF35" s="135" t="s">
        <v>6741</v>
      </c>
      <c r="AG35" s="135" t="s">
        <v>6731</v>
      </c>
      <c r="AH35" s="135" t="s">
        <v>163</v>
      </c>
      <c r="AI35" s="135" t="s">
        <v>6742</v>
      </c>
      <c r="AJ35" s="136"/>
      <c r="AK35" s="136"/>
      <c r="AL35" s="136"/>
      <c r="AM35" s="135" t="s">
        <v>168</v>
      </c>
      <c r="AN35" s="135" t="s">
        <v>4342</v>
      </c>
      <c r="AO35" s="135" t="s">
        <v>6743</v>
      </c>
      <c r="AP35" s="135" t="s">
        <v>1045</v>
      </c>
      <c r="AQ35" s="135" t="s">
        <v>6744</v>
      </c>
      <c r="AR35" s="135"/>
      <c r="AS35" s="135" t="s">
        <v>6745</v>
      </c>
      <c r="AT35" s="134"/>
      <c r="AU35" s="134"/>
      <c r="AV35" s="134"/>
      <c r="AW35" s="135" t="s">
        <v>168</v>
      </c>
      <c r="AX35" s="135" t="s">
        <v>6729</v>
      </c>
      <c r="AY35" s="135" t="s">
        <v>6730</v>
      </c>
      <c r="AZ35" s="135" t="s">
        <v>581</v>
      </c>
      <c r="BA35" s="135" t="s">
        <v>6731</v>
      </c>
      <c r="BB35" s="135" t="s">
        <v>163</v>
      </c>
      <c r="BC35" s="135" t="s">
        <v>6732</v>
      </c>
      <c r="BD35" s="135"/>
      <c r="BE35" s="135"/>
      <c r="BF35" s="135"/>
      <c r="BG35" s="135" t="s">
        <v>168</v>
      </c>
      <c r="BH35" s="135" t="s">
        <v>1690</v>
      </c>
      <c r="BI35" s="135" t="s">
        <v>4076</v>
      </c>
      <c r="BJ35" s="135" t="s">
        <v>319</v>
      </c>
      <c r="BK35" s="135" t="s">
        <v>6731</v>
      </c>
      <c r="BL35" s="135" t="s">
        <v>6733</v>
      </c>
      <c r="BM35" s="135" t="s">
        <v>6734</v>
      </c>
      <c r="BN35" s="135" t="s">
        <v>163</v>
      </c>
      <c r="BO35" s="135" t="s">
        <v>163</v>
      </c>
      <c r="BP35" s="135" t="s">
        <v>6735</v>
      </c>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row>
    <row r="36" spans="1:168" ht="12.75" customHeight="1" x14ac:dyDescent="0.2">
      <c r="A36" s="16" t="s">
        <v>173</v>
      </c>
      <c r="B36" s="17" t="s">
        <v>886</v>
      </c>
      <c r="C36" s="128" t="s">
        <v>14604</v>
      </c>
      <c r="D36" s="135" t="s">
        <v>3709</v>
      </c>
      <c r="E36" s="135" t="s">
        <v>14605</v>
      </c>
      <c r="F36" s="12">
        <v>1500</v>
      </c>
      <c r="G36" s="135"/>
      <c r="H36" s="134" t="s">
        <v>177</v>
      </c>
      <c r="I36" s="135" t="s">
        <v>160</v>
      </c>
      <c r="J36" s="135" t="s">
        <v>161</v>
      </c>
      <c r="K36" s="127" t="s">
        <v>180</v>
      </c>
      <c r="L36" s="135" t="s">
        <v>163</v>
      </c>
      <c r="M36" s="135" t="s">
        <v>11245</v>
      </c>
      <c r="N36" s="17" t="s">
        <v>1269</v>
      </c>
      <c r="O36" s="135"/>
      <c r="P36" s="135"/>
      <c r="Q36" s="135"/>
      <c r="R36" s="135" t="s">
        <v>3723</v>
      </c>
      <c r="S36" s="135" t="s">
        <v>3724</v>
      </c>
      <c r="T36" s="135" t="s">
        <v>3725</v>
      </c>
      <c r="U36" s="135" t="s">
        <v>3726</v>
      </c>
      <c r="V36" s="141" t="s">
        <v>163</v>
      </c>
      <c r="W36" s="135"/>
      <c r="X36" s="135"/>
      <c r="Y36" s="135"/>
      <c r="Z36" s="135"/>
      <c r="AA36" s="135" t="s">
        <v>163</v>
      </c>
      <c r="AB36" s="135"/>
      <c r="AC36" s="135" t="s">
        <v>168</v>
      </c>
      <c r="AD36" s="135" t="s">
        <v>3727</v>
      </c>
      <c r="AE36" s="135" t="s">
        <v>3728</v>
      </c>
      <c r="AF36" s="135" t="s">
        <v>866</v>
      </c>
      <c r="AG36" s="3" t="s">
        <v>3729</v>
      </c>
      <c r="AH36" s="3" t="s">
        <v>163</v>
      </c>
      <c r="AI36" s="141" t="s">
        <v>3743</v>
      </c>
      <c r="AJ36" s="135" t="s">
        <v>163</v>
      </c>
      <c r="AK36" s="135" t="s">
        <v>3714</v>
      </c>
      <c r="AL36" s="135" t="s">
        <v>3715</v>
      </c>
      <c r="AM36" s="135" t="s">
        <v>194</v>
      </c>
      <c r="AN36" s="135" t="s">
        <v>3733</v>
      </c>
      <c r="AO36" s="135" t="s">
        <v>3734</v>
      </c>
      <c r="AP36" s="135"/>
      <c r="AQ36" s="82" t="s">
        <v>3735</v>
      </c>
      <c r="AR36" s="135"/>
      <c r="AS36" s="141" t="s">
        <v>3736</v>
      </c>
      <c r="AT36" s="135"/>
      <c r="AU36" s="135"/>
      <c r="AV36" s="135"/>
      <c r="AW36" s="135" t="s">
        <v>168</v>
      </c>
      <c r="AX36" s="135" t="s">
        <v>1091</v>
      </c>
      <c r="AY36" s="135" t="s">
        <v>727</v>
      </c>
      <c r="AZ36" s="135" t="s">
        <v>163</v>
      </c>
      <c r="BA36" s="135" t="s">
        <v>3713</v>
      </c>
      <c r="BB36" s="3" t="s">
        <v>163</v>
      </c>
      <c r="BC36" s="3" t="s">
        <v>3730</v>
      </c>
      <c r="BD36" s="3" t="s">
        <v>163</v>
      </c>
      <c r="BE36" s="3" t="s">
        <v>3731</v>
      </c>
      <c r="BF36" s="3" t="s">
        <v>3732</v>
      </c>
      <c r="BG36" s="3" t="s">
        <v>168</v>
      </c>
      <c r="BH36" s="3" t="s">
        <v>3719</v>
      </c>
      <c r="BI36" s="3" t="s">
        <v>3720</v>
      </c>
      <c r="BJ36" s="3" t="s">
        <v>3721</v>
      </c>
      <c r="BK36" s="3" t="s">
        <v>3722</v>
      </c>
      <c r="BQ36" s="3" t="s">
        <v>168</v>
      </c>
      <c r="BR36" s="3" t="s">
        <v>3744</v>
      </c>
      <c r="BS36" s="3" t="s">
        <v>3745</v>
      </c>
      <c r="BT36" s="3" t="s">
        <v>866</v>
      </c>
      <c r="BU36" s="3" t="s">
        <v>3746</v>
      </c>
      <c r="BV36" s="3" t="s">
        <v>163</v>
      </c>
      <c r="BW36" s="3" t="s">
        <v>3741</v>
      </c>
      <c r="BX36" s="3" t="s">
        <v>163</v>
      </c>
      <c r="BY36" s="3" t="s">
        <v>3747</v>
      </c>
      <c r="CA36" s="3" t="s">
        <v>168</v>
      </c>
      <c r="CB36" s="3" t="s">
        <v>3748</v>
      </c>
      <c r="CC36" s="3" t="s">
        <v>3749</v>
      </c>
      <c r="CD36" s="3" t="s">
        <v>866</v>
      </c>
      <c r="CE36" s="3" t="s">
        <v>3750</v>
      </c>
      <c r="CF36" s="3" t="s">
        <v>163</v>
      </c>
      <c r="CG36" s="3" t="s">
        <v>3741</v>
      </c>
      <c r="CH36" s="3" t="s">
        <v>163</v>
      </c>
      <c r="CI36" s="3" t="s">
        <v>3751</v>
      </c>
      <c r="CJ36" s="3" t="s">
        <v>3752</v>
      </c>
      <c r="CK36" s="3" t="s">
        <v>168</v>
      </c>
      <c r="CL36" s="3" t="s">
        <v>3753</v>
      </c>
      <c r="CM36" s="3" t="s">
        <v>3754</v>
      </c>
      <c r="CN36" s="3" t="s">
        <v>3755</v>
      </c>
      <c r="CU36" s="3" t="s">
        <v>168</v>
      </c>
      <c r="CV36" s="3" t="s">
        <v>3756</v>
      </c>
      <c r="CW36" s="3" t="s">
        <v>3757</v>
      </c>
      <c r="CX36" s="3" t="s">
        <v>439</v>
      </c>
      <c r="CY36" s="3" t="s">
        <v>3758</v>
      </c>
      <c r="CZ36" s="3" t="s">
        <v>163</v>
      </c>
      <c r="DA36" s="3" t="s">
        <v>3759</v>
      </c>
      <c r="DB36" s="3" t="s">
        <v>163</v>
      </c>
      <c r="DC36" s="3" t="s">
        <v>3760</v>
      </c>
      <c r="DE36" s="3" t="s">
        <v>168</v>
      </c>
      <c r="DF36" s="3" t="s">
        <v>3761</v>
      </c>
      <c r="DG36" s="3" t="s">
        <v>3762</v>
      </c>
      <c r="DH36" s="3" t="s">
        <v>163</v>
      </c>
      <c r="DI36" s="3" t="s">
        <v>3763</v>
      </c>
      <c r="DO36" s="3" t="s">
        <v>168</v>
      </c>
      <c r="DP36" s="3" t="s">
        <v>3764</v>
      </c>
      <c r="DQ36" s="3" t="s">
        <v>3765</v>
      </c>
      <c r="DR36" s="3" t="s">
        <v>163</v>
      </c>
      <c r="DS36" s="3" t="s">
        <v>3766</v>
      </c>
      <c r="DT36" s="3" t="s">
        <v>163</v>
      </c>
      <c r="DU36" s="3" t="s">
        <v>3767</v>
      </c>
      <c r="DV36" s="3" t="s">
        <v>3768</v>
      </c>
      <c r="DW36" s="3" t="s">
        <v>3769</v>
      </c>
      <c r="DX36" s="3" t="s">
        <v>3770</v>
      </c>
      <c r="DY36" s="3" t="s">
        <v>168</v>
      </c>
      <c r="DZ36" s="3" t="s">
        <v>3771</v>
      </c>
      <c r="EA36" s="3" t="s">
        <v>3772</v>
      </c>
      <c r="EB36" s="3" t="s">
        <v>163</v>
      </c>
      <c r="EC36" s="3" t="s">
        <v>3773</v>
      </c>
      <c r="ED36" s="3" t="s">
        <v>163</v>
      </c>
      <c r="EE36" s="3" t="s">
        <v>3774</v>
      </c>
      <c r="EF36" s="3" t="s">
        <v>163</v>
      </c>
      <c r="EG36" s="3" t="s">
        <v>3751</v>
      </c>
      <c r="EH36" s="3" t="s">
        <v>3775</v>
      </c>
      <c r="EI36" s="3" t="s">
        <v>168</v>
      </c>
      <c r="EJ36" s="3" t="s">
        <v>3776</v>
      </c>
      <c r="EK36" s="3" t="s">
        <v>3777</v>
      </c>
      <c r="EL36" s="3" t="s">
        <v>3778</v>
      </c>
      <c r="EM36" s="3" t="s">
        <v>3779</v>
      </c>
      <c r="EN36" s="3" t="s">
        <v>163</v>
      </c>
      <c r="EO36" s="3" t="s">
        <v>3780</v>
      </c>
      <c r="EP36" s="3" t="s">
        <v>163</v>
      </c>
      <c r="EQ36" s="3" t="s">
        <v>163</v>
      </c>
      <c r="ER36" s="3" t="s">
        <v>3781</v>
      </c>
    </row>
    <row r="37" spans="1:168" ht="12.75" customHeight="1" x14ac:dyDescent="0.2">
      <c r="A37" s="16" t="s">
        <v>240</v>
      </c>
      <c r="B37" s="17" t="s">
        <v>886</v>
      </c>
      <c r="C37" s="133"/>
      <c r="D37" s="135" t="s">
        <v>1031</v>
      </c>
      <c r="E37" s="133" t="s">
        <v>750</v>
      </c>
      <c r="F37" s="12">
        <v>1500</v>
      </c>
      <c r="G37" s="12"/>
      <c r="H37" s="124">
        <v>2021</v>
      </c>
      <c r="I37" s="133" t="s">
        <v>160</v>
      </c>
      <c r="J37" s="133" t="s">
        <v>161</v>
      </c>
      <c r="K37" s="124" t="s">
        <v>162</v>
      </c>
      <c r="L37" s="133" t="s">
        <v>12021</v>
      </c>
      <c r="M37" s="133" t="s">
        <v>12002</v>
      </c>
      <c r="N37" s="124" t="s">
        <v>676</v>
      </c>
      <c r="O37" s="124"/>
      <c r="P37" s="124"/>
      <c r="Q37" s="124"/>
      <c r="R37" s="133" t="s">
        <v>12003</v>
      </c>
      <c r="S37" s="133"/>
      <c r="T37" s="133"/>
      <c r="U37" s="133"/>
      <c r="V37" s="24" t="s">
        <v>12004</v>
      </c>
      <c r="W37" s="133"/>
      <c r="X37" s="133"/>
      <c r="Y37" s="133"/>
      <c r="Z37" s="133"/>
      <c r="AA37" s="133"/>
      <c r="AB37" s="133"/>
      <c r="AC37" s="133" t="s">
        <v>168</v>
      </c>
      <c r="AD37" s="133" t="s">
        <v>12005</v>
      </c>
      <c r="AE37" s="133" t="s">
        <v>1025</v>
      </c>
      <c r="AF37" s="133" t="s">
        <v>12006</v>
      </c>
      <c r="AG37" s="135" t="s">
        <v>751</v>
      </c>
      <c r="AH37" s="135"/>
      <c r="AI37" s="133"/>
      <c r="AJ37" s="133"/>
      <c r="AK37" s="133"/>
      <c r="AL37" s="133"/>
      <c r="AM37" s="124"/>
      <c r="AN37" s="124"/>
      <c r="AO37" s="124"/>
      <c r="AP37" s="124"/>
      <c r="AQ37" s="124"/>
      <c r="AR37" s="124"/>
      <c r="AS37" s="124"/>
      <c r="AT37" s="124"/>
      <c r="AU37" s="124"/>
      <c r="AV37" s="124"/>
      <c r="AW37" s="135" t="s">
        <v>168</v>
      </c>
      <c r="AX37" s="3" t="s">
        <v>1668</v>
      </c>
      <c r="AY37" s="3" t="s">
        <v>1805</v>
      </c>
      <c r="AZ37" s="3" t="s">
        <v>12007</v>
      </c>
      <c r="BG37" s="3" t="s">
        <v>168</v>
      </c>
      <c r="BH37" s="3" t="s">
        <v>12008</v>
      </c>
      <c r="BI37" s="3" t="s">
        <v>4075</v>
      </c>
      <c r="BJ37" s="3" t="s">
        <v>9607</v>
      </c>
      <c r="BQ37" s="3" t="s">
        <v>168</v>
      </c>
      <c r="BR37" s="3" t="s">
        <v>1097</v>
      </c>
      <c r="BS37" s="3" t="s">
        <v>12009</v>
      </c>
      <c r="BT37" s="3" t="s">
        <v>12010</v>
      </c>
      <c r="CA37" s="3" t="s">
        <v>1916</v>
      </c>
      <c r="CB37" s="3" t="s">
        <v>12011</v>
      </c>
      <c r="CC37" s="3" t="s">
        <v>3830</v>
      </c>
      <c r="CD37" s="3" t="s">
        <v>9607</v>
      </c>
      <c r="CK37" s="3" t="s">
        <v>168</v>
      </c>
      <c r="CL37" s="3" t="s">
        <v>917</v>
      </c>
      <c r="CM37" s="3" t="s">
        <v>12012</v>
      </c>
      <c r="CN37" s="3" t="s">
        <v>9607</v>
      </c>
    </row>
    <row r="38" spans="1:168" ht="12.75" customHeight="1" x14ac:dyDescent="0.2">
      <c r="A38" s="16" t="s">
        <v>240</v>
      </c>
      <c r="B38" s="17" t="s">
        <v>886</v>
      </c>
      <c r="C38" s="133"/>
      <c r="D38" s="133" t="s">
        <v>10357</v>
      </c>
      <c r="E38" s="8" t="s">
        <v>10357</v>
      </c>
      <c r="F38" s="12">
        <v>1500</v>
      </c>
      <c r="G38" s="12"/>
      <c r="H38" s="14" t="s">
        <v>243</v>
      </c>
      <c r="I38" s="133" t="s">
        <v>10358</v>
      </c>
      <c r="J38" s="8" t="s">
        <v>161</v>
      </c>
      <c r="K38" s="14" t="s">
        <v>162</v>
      </c>
      <c r="L38" s="8" t="s">
        <v>10359</v>
      </c>
      <c r="M38" s="8" t="s">
        <v>10360</v>
      </c>
      <c r="N38" s="14" t="s">
        <v>247</v>
      </c>
      <c r="O38" s="14"/>
      <c r="P38" s="14"/>
      <c r="Q38" s="14"/>
      <c r="R38" s="137"/>
      <c r="S38" s="137"/>
      <c r="T38" s="137"/>
      <c r="U38" s="137"/>
      <c r="V38" s="135"/>
      <c r="W38" s="137"/>
      <c r="X38" s="137"/>
      <c r="Y38" s="137"/>
      <c r="Z38" s="137"/>
      <c r="AA38" s="137"/>
      <c r="AB38" s="137"/>
      <c r="AC38" s="8" t="s">
        <v>168</v>
      </c>
      <c r="AD38" s="133" t="s">
        <v>10361</v>
      </c>
      <c r="AE38" s="133" t="s">
        <v>10362</v>
      </c>
      <c r="AF38" s="133" t="s">
        <v>600</v>
      </c>
      <c r="AG38" s="135" t="s">
        <v>10363</v>
      </c>
      <c r="AH38" s="135"/>
      <c r="AI38" s="8"/>
      <c r="AJ38" s="8"/>
      <c r="AK38" s="8"/>
      <c r="AL38" s="8"/>
      <c r="AM38" s="14"/>
      <c r="AN38" s="14"/>
      <c r="AO38" s="14"/>
      <c r="AP38" s="14"/>
      <c r="AQ38" s="14"/>
      <c r="AR38" s="14"/>
      <c r="AS38" s="14"/>
      <c r="AT38" s="14"/>
      <c r="AU38" s="14"/>
      <c r="AV38" s="14"/>
      <c r="AW38" s="124"/>
      <c r="AX38" s="135"/>
      <c r="AY38" s="135"/>
      <c r="AZ38" s="135"/>
      <c r="BA38" s="135"/>
    </row>
    <row r="39" spans="1:168" ht="12.75" customHeight="1" x14ac:dyDescent="0.2">
      <c r="A39" s="16" t="s">
        <v>240</v>
      </c>
      <c r="B39" s="17" t="s">
        <v>886</v>
      </c>
      <c r="C39" s="133" t="s">
        <v>11979</v>
      </c>
      <c r="D39" s="135" t="s">
        <v>342</v>
      </c>
      <c r="E39" s="132" t="s">
        <v>11875</v>
      </c>
      <c r="F39" s="12">
        <v>1400</v>
      </c>
      <c r="G39" s="12"/>
      <c r="H39" s="14">
        <v>2021</v>
      </c>
      <c r="I39" s="133" t="s">
        <v>160</v>
      </c>
      <c r="J39" s="133" t="s">
        <v>161</v>
      </c>
      <c r="K39" s="14" t="s">
        <v>180</v>
      </c>
      <c r="L39" s="133" t="s">
        <v>1268</v>
      </c>
      <c r="M39" s="136"/>
      <c r="N39" s="14" t="s">
        <v>1269</v>
      </c>
      <c r="O39" s="14" t="s">
        <v>694</v>
      </c>
      <c r="P39" s="14"/>
      <c r="Q39" s="14"/>
      <c r="R39" s="133"/>
      <c r="S39" s="133"/>
      <c r="T39" s="133"/>
      <c r="U39" s="133"/>
      <c r="V39" s="135"/>
      <c r="W39" s="133"/>
      <c r="X39" s="133"/>
      <c r="Y39" s="133"/>
      <c r="Z39" s="133"/>
      <c r="AA39" s="135" t="s">
        <v>163</v>
      </c>
      <c r="AB39" s="133"/>
      <c r="AC39" s="135" t="s">
        <v>168</v>
      </c>
      <c r="AD39" s="135" t="s">
        <v>347</v>
      </c>
      <c r="AE39" s="135" t="s">
        <v>348</v>
      </c>
      <c r="AF39" s="135" t="s">
        <v>11677</v>
      </c>
      <c r="AG39" s="3" t="s">
        <v>349</v>
      </c>
      <c r="AH39" s="135" t="s">
        <v>163</v>
      </c>
      <c r="AI39" s="135" t="s">
        <v>350</v>
      </c>
      <c r="AJ39" s="135" t="s">
        <v>163</v>
      </c>
      <c r="AK39" s="135" t="s">
        <v>351</v>
      </c>
      <c r="AL39" s="135" t="s">
        <v>352</v>
      </c>
      <c r="AM39" s="135" t="s">
        <v>194</v>
      </c>
      <c r="AN39" s="135" t="s">
        <v>353</v>
      </c>
      <c r="AO39" s="135" t="s">
        <v>354</v>
      </c>
      <c r="AP39" s="135"/>
      <c r="AQ39" s="135" t="s">
        <v>355</v>
      </c>
      <c r="AR39" s="135" t="s">
        <v>356</v>
      </c>
      <c r="AS39" s="135" t="s">
        <v>357</v>
      </c>
      <c r="AT39" s="135"/>
      <c r="AU39" s="135"/>
      <c r="AV39" s="135"/>
      <c r="AW39" s="135" t="s">
        <v>168</v>
      </c>
      <c r="AX39" s="135" t="s">
        <v>358</v>
      </c>
      <c r="AY39" s="135" t="s">
        <v>359</v>
      </c>
      <c r="AZ39" s="135" t="s">
        <v>360</v>
      </c>
      <c r="BA39" s="135" t="s">
        <v>361</v>
      </c>
      <c r="BB39" s="3" t="s">
        <v>163</v>
      </c>
      <c r="BC39" s="135" t="s">
        <v>362</v>
      </c>
      <c r="BD39" s="3" t="s">
        <v>363</v>
      </c>
      <c r="BE39" s="3" t="s">
        <v>364</v>
      </c>
      <c r="BF39" s="135" t="s">
        <v>365</v>
      </c>
      <c r="BG39" s="3" t="s">
        <v>168</v>
      </c>
      <c r="BH39" s="3" t="s">
        <v>366</v>
      </c>
      <c r="BI39" s="3" t="s">
        <v>367</v>
      </c>
      <c r="BJ39" s="3" t="s">
        <v>368</v>
      </c>
      <c r="BK39" s="3" t="s">
        <v>369</v>
      </c>
      <c r="BL39" s="3" t="s">
        <v>163</v>
      </c>
      <c r="BM39" s="3" t="s">
        <v>370</v>
      </c>
      <c r="BN39" s="3" t="s">
        <v>163</v>
      </c>
      <c r="BO39" s="3" t="s">
        <v>163</v>
      </c>
      <c r="BP39" s="3" t="s">
        <v>371</v>
      </c>
      <c r="BQ39" s="3" t="s">
        <v>194</v>
      </c>
      <c r="BR39" s="3" t="s">
        <v>372</v>
      </c>
      <c r="BS39" s="3" t="s">
        <v>373</v>
      </c>
      <c r="BT39" s="3" t="s">
        <v>374</v>
      </c>
      <c r="BU39" s="3" t="s">
        <v>375</v>
      </c>
      <c r="BV39" s="3" t="s">
        <v>376</v>
      </c>
      <c r="BW39" s="3" t="s">
        <v>377</v>
      </c>
      <c r="BX39" s="3" t="s">
        <v>163</v>
      </c>
      <c r="BY39" s="3" t="s">
        <v>352</v>
      </c>
      <c r="BZ39" s="3" t="s">
        <v>378</v>
      </c>
      <c r="CA39" s="3" t="s">
        <v>168</v>
      </c>
      <c r="CB39" s="3" t="s">
        <v>379</v>
      </c>
      <c r="CC39" s="3" t="s">
        <v>380</v>
      </c>
      <c r="CD39" s="3" t="s">
        <v>381</v>
      </c>
      <c r="CE39" s="3" t="s">
        <v>382</v>
      </c>
      <c r="CF39" s="3" t="s">
        <v>163</v>
      </c>
      <c r="CG39" s="3" t="s">
        <v>383</v>
      </c>
      <c r="CK39" s="3" t="s">
        <v>168</v>
      </c>
      <c r="CL39" s="3" t="s">
        <v>384</v>
      </c>
      <c r="CM39" s="3" t="s">
        <v>385</v>
      </c>
      <c r="CN39" s="3" t="s">
        <v>386</v>
      </c>
      <c r="CO39" s="3" t="s">
        <v>387</v>
      </c>
      <c r="CP39" s="3" t="s">
        <v>163</v>
      </c>
      <c r="CQ39" s="3" t="s">
        <v>388</v>
      </c>
      <c r="CR39" s="3" t="s">
        <v>163</v>
      </c>
      <c r="CS39" s="3" t="s">
        <v>389</v>
      </c>
      <c r="CT39" s="3" t="s">
        <v>390</v>
      </c>
      <c r="CU39" s="3" t="s">
        <v>168</v>
      </c>
      <c r="CV39" s="3" t="s">
        <v>391</v>
      </c>
      <c r="CW39" s="3" t="s">
        <v>392</v>
      </c>
      <c r="CX39" s="3" t="s">
        <v>393</v>
      </c>
      <c r="CY39" s="3" t="s">
        <v>394</v>
      </c>
      <c r="CZ39" s="3" t="s">
        <v>163</v>
      </c>
      <c r="DA39" s="3" t="s">
        <v>163</v>
      </c>
      <c r="DB39" s="3" t="s">
        <v>163</v>
      </c>
      <c r="DC39" s="3" t="s">
        <v>163</v>
      </c>
      <c r="DD39" s="3" t="s">
        <v>395</v>
      </c>
      <c r="DE39" s="3" t="s">
        <v>168</v>
      </c>
      <c r="DF39" s="3" t="s">
        <v>396</v>
      </c>
      <c r="DG39" s="3" t="s">
        <v>397</v>
      </c>
      <c r="DH39" s="3" t="s">
        <v>398</v>
      </c>
      <c r="DI39" s="3" t="s">
        <v>399</v>
      </c>
      <c r="DK39" s="135"/>
      <c r="DN39" s="135"/>
      <c r="DO39" s="3" t="s">
        <v>194</v>
      </c>
      <c r="DP39" s="3" t="s">
        <v>400</v>
      </c>
      <c r="DQ39" s="3" t="s">
        <v>401</v>
      </c>
      <c r="DR39" s="3" t="s">
        <v>402</v>
      </c>
      <c r="DS39" s="3" t="s">
        <v>403</v>
      </c>
      <c r="DT39" s="3" t="s">
        <v>163</v>
      </c>
      <c r="DU39" s="3" t="s">
        <v>404</v>
      </c>
      <c r="DV39" s="3" t="s">
        <v>163</v>
      </c>
      <c r="DW39" s="3" t="s">
        <v>405</v>
      </c>
      <c r="DY39" s="3" t="s">
        <v>168</v>
      </c>
      <c r="DZ39" s="3" t="s">
        <v>406</v>
      </c>
      <c r="EA39" s="3" t="s">
        <v>407</v>
      </c>
      <c r="EB39" s="3" t="s">
        <v>408</v>
      </c>
      <c r="EC39" s="3" t="s">
        <v>409</v>
      </c>
      <c r="ED39" s="3" t="s">
        <v>163</v>
      </c>
      <c r="EE39" s="3" t="s">
        <v>363</v>
      </c>
      <c r="EF39" s="3" t="s">
        <v>163</v>
      </c>
      <c r="EG39" s="3" t="s">
        <v>405</v>
      </c>
      <c r="EI39" s="3" t="s">
        <v>168</v>
      </c>
      <c r="EJ39" s="3" t="s">
        <v>410</v>
      </c>
      <c r="EK39" s="3" t="s">
        <v>411</v>
      </c>
      <c r="EL39" s="3" t="s">
        <v>412</v>
      </c>
      <c r="EM39" s="135" t="s">
        <v>413</v>
      </c>
      <c r="EN39" s="3" t="s">
        <v>163</v>
      </c>
      <c r="EO39" s="135" t="s">
        <v>414</v>
      </c>
      <c r="EP39" s="3" t="s">
        <v>163</v>
      </c>
      <c r="EQ39" s="3" t="s">
        <v>163</v>
      </c>
      <c r="ER39" s="135" t="s">
        <v>415</v>
      </c>
      <c r="ES39" s="3" t="s">
        <v>194</v>
      </c>
      <c r="ET39" s="3" t="s">
        <v>416</v>
      </c>
      <c r="EU39" s="3" t="s">
        <v>417</v>
      </c>
      <c r="EV39" s="3" t="s">
        <v>418</v>
      </c>
    </row>
    <row r="40" spans="1:168" ht="12.75" customHeight="1" x14ac:dyDescent="0.2">
      <c r="A40" s="16" t="s">
        <v>240</v>
      </c>
      <c r="B40" s="17" t="s">
        <v>886</v>
      </c>
      <c r="C40" s="133"/>
      <c r="D40" s="133" t="s">
        <v>1676</v>
      </c>
      <c r="E40" s="133" t="s">
        <v>1676</v>
      </c>
      <c r="F40" s="134">
        <v>1400</v>
      </c>
      <c r="G40" s="134"/>
      <c r="H40" s="124" t="s">
        <v>243</v>
      </c>
      <c r="I40" s="133" t="s">
        <v>523</v>
      </c>
      <c r="J40" s="133" t="s">
        <v>482</v>
      </c>
      <c r="K40" s="124" t="s">
        <v>162</v>
      </c>
      <c r="L40" s="133" t="s">
        <v>1677</v>
      </c>
      <c r="M40" s="133"/>
      <c r="N40" s="124" t="s">
        <v>247</v>
      </c>
      <c r="O40" s="124"/>
      <c r="P40" s="124"/>
      <c r="Q40" s="124"/>
      <c r="R40" s="133"/>
      <c r="S40" s="133"/>
      <c r="T40" s="133"/>
      <c r="U40" s="133"/>
      <c r="V40" s="24"/>
      <c r="W40" s="133"/>
      <c r="X40" s="133"/>
      <c r="Y40" s="133"/>
      <c r="Z40" s="133"/>
      <c r="AA40" s="133"/>
      <c r="AB40" s="133"/>
      <c r="AC40" s="133"/>
      <c r="AD40" s="135"/>
      <c r="AE40" s="135"/>
      <c r="AF40" s="135"/>
      <c r="AH40" s="133"/>
      <c r="AI40" s="133"/>
      <c r="AJ40" s="133"/>
      <c r="AK40" s="133"/>
      <c r="AL40" s="133"/>
      <c r="AM40" s="124"/>
      <c r="AN40" s="124"/>
      <c r="AO40" s="124"/>
      <c r="AP40" s="124"/>
      <c r="AQ40" s="124"/>
      <c r="AR40" s="124"/>
      <c r="AS40" s="124"/>
      <c r="AT40" s="124"/>
      <c r="AU40" s="124"/>
      <c r="AV40" s="124"/>
      <c r="AW40" s="124"/>
      <c r="AX40" s="133"/>
      <c r="AY40" s="133"/>
      <c r="AZ40" s="133"/>
      <c r="BA40" s="133"/>
    </row>
    <row r="41" spans="1:168" ht="12.75" customHeight="1" x14ac:dyDescent="0.2">
      <c r="A41" s="16" t="s">
        <v>173</v>
      </c>
      <c r="B41" s="17" t="s">
        <v>886</v>
      </c>
      <c r="C41" s="132" t="s">
        <v>11976</v>
      </c>
      <c r="D41" s="135" t="s">
        <v>1308</v>
      </c>
      <c r="E41" s="132" t="s">
        <v>1309</v>
      </c>
      <c r="F41" s="134">
        <v>1280</v>
      </c>
      <c r="G41" s="134">
        <f>F41*0.34</f>
        <v>435.20000000000005</v>
      </c>
      <c r="H41" s="134" t="s">
        <v>177</v>
      </c>
      <c r="I41" s="132" t="s">
        <v>809</v>
      </c>
      <c r="J41" s="132" t="s">
        <v>810</v>
      </c>
      <c r="K41" s="20" t="s">
        <v>180</v>
      </c>
      <c r="L41" s="132"/>
      <c r="M41" s="136"/>
      <c r="N41" s="17"/>
      <c r="O41" s="17"/>
      <c r="P41" s="17"/>
      <c r="Q41" s="134"/>
      <c r="R41" s="21" t="s">
        <v>1312</v>
      </c>
      <c r="S41" s="21"/>
      <c r="T41" s="21"/>
      <c r="U41" s="21"/>
      <c r="V41" s="22"/>
      <c r="W41" s="21"/>
      <c r="X41" s="21"/>
      <c r="Y41" s="21"/>
      <c r="Z41" s="21"/>
      <c r="AA41" s="21"/>
      <c r="AB41" s="21">
        <v>1000</v>
      </c>
      <c r="AC41" s="136" t="s">
        <v>168</v>
      </c>
      <c r="AD41" s="136" t="s">
        <v>12575</v>
      </c>
      <c r="AE41" s="136" t="s">
        <v>7322</v>
      </c>
      <c r="AF41" s="58"/>
      <c r="AG41" s="135" t="s">
        <v>12577</v>
      </c>
      <c r="AH41" s="135"/>
      <c r="AI41" s="136"/>
      <c r="AJ41" s="136"/>
      <c r="AK41" s="139" t="s">
        <v>12576</v>
      </c>
      <c r="AL41" s="136"/>
      <c r="AM41" s="134"/>
      <c r="AN41" s="134"/>
      <c r="AO41" s="134"/>
      <c r="AP41" s="134"/>
      <c r="AQ41" s="134"/>
      <c r="AR41" s="134"/>
      <c r="AS41" s="134"/>
      <c r="AT41" s="134"/>
      <c r="AU41" s="134"/>
      <c r="AV41" s="134"/>
      <c r="AW41" s="135" t="s">
        <v>168</v>
      </c>
      <c r="AX41" s="135" t="s">
        <v>7055</v>
      </c>
      <c r="AY41" s="135" t="s">
        <v>744</v>
      </c>
      <c r="AZ41" s="135" t="s">
        <v>2485</v>
      </c>
      <c r="BA41" s="135" t="s">
        <v>7056</v>
      </c>
      <c r="BB41" s="3" t="s">
        <v>163</v>
      </c>
      <c r="BC41" s="3" t="s">
        <v>7057</v>
      </c>
      <c r="BD41" s="3" t="s">
        <v>163</v>
      </c>
      <c r="BE41" s="3" t="s">
        <v>7058</v>
      </c>
      <c r="BF41" s="3" t="s">
        <v>7059</v>
      </c>
      <c r="BG41" s="3" t="s">
        <v>1916</v>
      </c>
      <c r="BH41" s="3" t="s">
        <v>7060</v>
      </c>
      <c r="BI41" s="3" t="s">
        <v>7061</v>
      </c>
      <c r="BJ41" s="3" t="s">
        <v>7062</v>
      </c>
      <c r="BK41" s="135" t="s">
        <v>7063</v>
      </c>
      <c r="BL41" s="3" t="s">
        <v>163</v>
      </c>
      <c r="BM41" s="3" t="s">
        <v>7064</v>
      </c>
      <c r="BN41" s="3" t="s">
        <v>163</v>
      </c>
      <c r="BO41" s="3" t="s">
        <v>7065</v>
      </c>
      <c r="BP41" s="3" t="s">
        <v>7066</v>
      </c>
      <c r="BR41" s="3" t="s">
        <v>11376</v>
      </c>
      <c r="BS41" s="3" t="s">
        <v>1152</v>
      </c>
      <c r="BT41" s="3" t="s">
        <v>11333</v>
      </c>
      <c r="BU41" s="3" t="s">
        <v>11377</v>
      </c>
      <c r="CA41" s="3" t="s">
        <v>168</v>
      </c>
      <c r="CB41" s="3" t="s">
        <v>8437</v>
      </c>
      <c r="CC41" s="3" t="s">
        <v>7322</v>
      </c>
      <c r="CD41" s="3" t="s">
        <v>1164</v>
      </c>
      <c r="CE41" s="3" t="s">
        <v>8438</v>
      </c>
      <c r="CO41" s="135"/>
      <c r="CQ41" s="135"/>
    </row>
    <row r="42" spans="1:168" ht="12.75" customHeight="1" x14ac:dyDescent="0.25">
      <c r="A42" s="132" t="s">
        <v>173</v>
      </c>
      <c r="B42" s="17" t="s">
        <v>886</v>
      </c>
      <c r="C42" s="133" t="s">
        <v>11977</v>
      </c>
      <c r="D42" s="135" t="s">
        <v>6107</v>
      </c>
      <c r="E42" s="135" t="s">
        <v>6107</v>
      </c>
      <c r="F42" s="134">
        <v>1200</v>
      </c>
      <c r="G42" s="134">
        <f>F42*0.42</f>
        <v>504</v>
      </c>
      <c r="H42" s="134" t="s">
        <v>177</v>
      </c>
      <c r="I42" s="132" t="s">
        <v>244</v>
      </c>
      <c r="J42" s="132" t="s">
        <v>245</v>
      </c>
      <c r="K42" s="17" t="s">
        <v>180</v>
      </c>
      <c r="L42" s="132" t="s">
        <v>6105</v>
      </c>
      <c r="M42" s="136" t="s">
        <v>11286</v>
      </c>
      <c r="N42" s="17"/>
      <c r="O42" s="17"/>
      <c r="P42" s="134"/>
      <c r="Q42" s="134"/>
      <c r="R42" s="132" t="s">
        <v>11288</v>
      </c>
      <c r="S42" s="132"/>
      <c r="T42" s="132" t="s">
        <v>11289</v>
      </c>
      <c r="U42" s="132" t="s">
        <v>11290</v>
      </c>
      <c r="V42" s="138"/>
      <c r="W42" s="132"/>
      <c r="X42" s="132"/>
      <c r="Y42" s="132"/>
      <c r="Z42" s="132"/>
      <c r="AA42" s="135" t="s">
        <v>163</v>
      </c>
      <c r="AB42" s="132">
        <v>159</v>
      </c>
      <c r="AC42" s="135" t="s">
        <v>168</v>
      </c>
      <c r="AD42" s="135" t="s">
        <v>6115</v>
      </c>
      <c r="AE42" s="135" t="s">
        <v>6116</v>
      </c>
      <c r="AF42" s="135" t="s">
        <v>12884</v>
      </c>
      <c r="AG42" s="180" t="s">
        <v>6117</v>
      </c>
      <c r="AH42" s="135" t="s">
        <v>163</v>
      </c>
      <c r="AI42" s="135" t="s">
        <v>6118</v>
      </c>
      <c r="AJ42" s="135" t="s">
        <v>11287</v>
      </c>
      <c r="AK42" s="135" t="s">
        <v>6119</v>
      </c>
      <c r="AL42" s="135" t="s">
        <v>6120</v>
      </c>
      <c r="AM42" s="135" t="s">
        <v>194</v>
      </c>
      <c r="AN42" s="135" t="s">
        <v>6112</v>
      </c>
      <c r="AO42" s="135" t="s">
        <v>6113</v>
      </c>
      <c r="AP42" s="135"/>
      <c r="AQ42" s="180" t="s">
        <v>6114</v>
      </c>
      <c r="AR42" s="135"/>
      <c r="AS42" s="135"/>
      <c r="AT42" s="135"/>
      <c r="AU42" s="135"/>
      <c r="AV42" s="135"/>
      <c r="AW42" s="135" t="s">
        <v>194</v>
      </c>
      <c r="AX42" s="135" t="s">
        <v>6124</v>
      </c>
      <c r="AY42" s="135" t="s">
        <v>12696</v>
      </c>
      <c r="AZ42" s="135" t="s">
        <v>1082</v>
      </c>
      <c r="BA42" s="135" t="s">
        <v>6125</v>
      </c>
      <c r="BB42" s="135" t="s">
        <v>163</v>
      </c>
      <c r="BC42" s="135" t="s">
        <v>6126</v>
      </c>
      <c r="BD42" s="135" t="s">
        <v>163</v>
      </c>
      <c r="BE42" s="135" t="s">
        <v>6127</v>
      </c>
      <c r="BF42" s="135"/>
      <c r="BG42" s="135" t="s">
        <v>168</v>
      </c>
      <c r="BH42" s="135" t="s">
        <v>12885</v>
      </c>
      <c r="BI42" s="135" t="s">
        <v>12886</v>
      </c>
      <c r="BJ42" s="135" t="s">
        <v>14329</v>
      </c>
      <c r="BK42" s="82" t="s">
        <v>12887</v>
      </c>
      <c r="BL42" s="135" t="s">
        <v>163</v>
      </c>
      <c r="BM42" s="135" t="s">
        <v>6123</v>
      </c>
      <c r="BN42" s="135" t="s">
        <v>163</v>
      </c>
      <c r="BO42" s="135" t="s">
        <v>6119</v>
      </c>
      <c r="BP42" s="135"/>
      <c r="BQ42" s="135"/>
      <c r="BR42" s="135"/>
      <c r="BS42" s="135"/>
      <c r="BT42" s="135"/>
      <c r="BU42" s="135"/>
      <c r="BV42" s="135"/>
      <c r="BW42" s="135"/>
      <c r="BX42" s="135"/>
      <c r="BY42" s="135"/>
      <c r="BZ42" s="135"/>
      <c r="CA42" s="135" t="s">
        <v>168</v>
      </c>
      <c r="CB42" s="135" t="s">
        <v>6115</v>
      </c>
      <c r="CC42" s="135" t="s">
        <v>6116</v>
      </c>
      <c r="CD42" s="135" t="s">
        <v>4843</v>
      </c>
      <c r="CE42" s="135" t="s">
        <v>6117</v>
      </c>
      <c r="CF42" s="135" t="s">
        <v>163</v>
      </c>
      <c r="CG42" s="135" t="s">
        <v>6118</v>
      </c>
      <c r="CH42" s="135" t="s">
        <v>11287</v>
      </c>
      <c r="CI42" s="135" t="s">
        <v>6119</v>
      </c>
      <c r="CJ42" s="135" t="s">
        <v>6120</v>
      </c>
      <c r="CK42" s="135" t="s">
        <v>168</v>
      </c>
      <c r="CL42" s="135" t="s">
        <v>12697</v>
      </c>
      <c r="CM42" s="135" t="s">
        <v>12698</v>
      </c>
      <c r="CN42" s="135" t="s">
        <v>12699</v>
      </c>
      <c r="CO42" s="82" t="s">
        <v>12700</v>
      </c>
      <c r="CP42" s="135" t="s">
        <v>163</v>
      </c>
      <c r="CQ42" s="141" t="s">
        <v>11287</v>
      </c>
      <c r="CR42" s="135" t="s">
        <v>163</v>
      </c>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row>
    <row r="43" spans="1:168" ht="12.75" customHeight="1" x14ac:dyDescent="0.2">
      <c r="A43" s="16" t="s">
        <v>173</v>
      </c>
      <c r="B43" s="17" t="s">
        <v>886</v>
      </c>
      <c r="C43" s="132" t="s">
        <v>11966</v>
      </c>
      <c r="D43" s="132" t="s">
        <v>474</v>
      </c>
      <c r="E43" s="135" t="s">
        <v>13757</v>
      </c>
      <c r="F43" s="134">
        <v>1200</v>
      </c>
      <c r="G43" s="134">
        <f>F43*0.15</f>
        <v>180</v>
      </c>
      <c r="H43" s="134" t="s">
        <v>177</v>
      </c>
      <c r="I43" s="132" t="s">
        <v>475</v>
      </c>
      <c r="J43" s="132" t="s">
        <v>179</v>
      </c>
      <c r="K43" s="134" t="s">
        <v>162</v>
      </c>
      <c r="L43" s="132"/>
      <c r="M43" s="136"/>
      <c r="N43" s="17"/>
      <c r="O43" s="17"/>
      <c r="P43" s="134"/>
      <c r="Q43" s="134"/>
      <c r="R43" s="136" t="s">
        <v>10963</v>
      </c>
      <c r="S43" s="136"/>
      <c r="T43" s="136"/>
      <c r="U43" s="136"/>
      <c r="V43" s="138"/>
      <c r="W43" s="136"/>
      <c r="X43" s="136"/>
      <c r="Y43" s="136"/>
      <c r="Z43" s="136"/>
      <c r="AA43" s="136"/>
      <c r="AB43" s="136">
        <v>675</v>
      </c>
      <c r="AC43" s="133" t="s">
        <v>168</v>
      </c>
      <c r="AD43" s="135" t="s">
        <v>11407</v>
      </c>
      <c r="AE43" s="135" t="s">
        <v>1025</v>
      </c>
      <c r="AF43" s="135" t="s">
        <v>11319</v>
      </c>
      <c r="AG43" s="135" t="s">
        <v>11408</v>
      </c>
      <c r="AH43" s="3" t="s">
        <v>478</v>
      </c>
      <c r="AI43" s="136"/>
      <c r="AJ43" s="136"/>
      <c r="AK43" s="136"/>
      <c r="AL43" s="136"/>
      <c r="AM43" s="134"/>
      <c r="AN43" s="134"/>
      <c r="AO43" s="134"/>
      <c r="AP43" s="134"/>
      <c r="AQ43" s="134"/>
      <c r="AR43" s="134"/>
      <c r="AS43" s="134"/>
      <c r="AT43" s="134"/>
      <c r="AU43" s="134"/>
      <c r="AV43" s="134"/>
      <c r="AW43" s="134"/>
      <c r="BK43" s="135"/>
      <c r="CO43" s="135"/>
      <c r="CQ43" s="135"/>
    </row>
    <row r="44" spans="1:168" ht="12.75" customHeight="1" x14ac:dyDescent="0.2">
      <c r="A44" s="16" t="s">
        <v>240</v>
      </c>
      <c r="B44" s="17" t="s">
        <v>886</v>
      </c>
      <c r="C44" s="133"/>
      <c r="D44" s="133" t="s">
        <v>892</v>
      </c>
      <c r="E44" s="133" t="s">
        <v>893</v>
      </c>
      <c r="F44" s="12">
        <v>1200</v>
      </c>
      <c r="G44" s="12"/>
      <c r="H44" s="124" t="s">
        <v>243</v>
      </c>
      <c r="I44" s="133" t="s">
        <v>443</v>
      </c>
      <c r="J44" s="133" t="s">
        <v>444</v>
      </c>
      <c r="K44" s="124" t="s">
        <v>162</v>
      </c>
      <c r="L44" s="133" t="s">
        <v>894</v>
      </c>
      <c r="M44" s="133"/>
      <c r="N44" s="124" t="s">
        <v>676</v>
      </c>
      <c r="O44" s="124"/>
      <c r="P44" s="124"/>
      <c r="Q44" s="124"/>
      <c r="R44" s="133"/>
      <c r="S44" s="133"/>
      <c r="T44" s="133"/>
      <c r="U44" s="133"/>
      <c r="V44" s="24"/>
      <c r="W44" s="133"/>
      <c r="X44" s="133"/>
      <c r="Y44" s="133"/>
      <c r="Z44" s="133"/>
      <c r="AA44" s="133"/>
      <c r="AB44" s="133"/>
      <c r="AC44" s="133" t="s">
        <v>168</v>
      </c>
      <c r="AD44" s="133" t="s">
        <v>895</v>
      </c>
      <c r="AE44" s="133" t="s">
        <v>896</v>
      </c>
      <c r="AF44" s="133" t="s">
        <v>897</v>
      </c>
      <c r="AG44" s="3" t="s">
        <v>898</v>
      </c>
      <c r="AI44" s="133"/>
      <c r="AJ44" s="133"/>
      <c r="AK44" s="133"/>
      <c r="AL44" s="133"/>
      <c r="AM44" s="124"/>
      <c r="AN44" s="124"/>
      <c r="AO44" s="124"/>
      <c r="AP44" s="124"/>
      <c r="AQ44" s="124"/>
      <c r="AR44" s="124"/>
      <c r="AS44" s="124"/>
      <c r="AT44" s="124"/>
      <c r="AU44" s="124"/>
      <c r="AV44" s="124"/>
      <c r="AW44" s="124"/>
    </row>
    <row r="45" spans="1:168" ht="12.75" customHeight="1" x14ac:dyDescent="0.2">
      <c r="A45" s="16" t="s">
        <v>173</v>
      </c>
      <c r="B45" s="17" t="s">
        <v>11446</v>
      </c>
      <c r="C45" s="132"/>
      <c r="D45" s="132" t="s">
        <v>9065</v>
      </c>
      <c r="E45" s="135" t="s">
        <v>6723</v>
      </c>
      <c r="F45" s="134">
        <v>1100</v>
      </c>
      <c r="G45" s="134"/>
      <c r="H45" s="134" t="s">
        <v>177</v>
      </c>
      <c r="I45" s="132" t="s">
        <v>1710</v>
      </c>
      <c r="J45" s="132" t="s">
        <v>179</v>
      </c>
      <c r="K45" s="20" t="s">
        <v>180</v>
      </c>
      <c r="L45" s="132" t="s">
        <v>13494</v>
      </c>
      <c r="M45" s="135" t="s">
        <v>6724</v>
      </c>
      <c r="N45" s="17"/>
      <c r="O45" s="17"/>
      <c r="P45" s="134"/>
      <c r="Q45" s="134"/>
      <c r="R45" s="135" t="s">
        <v>6736</v>
      </c>
      <c r="S45" s="135" t="s">
        <v>6737</v>
      </c>
      <c r="T45" s="135" t="s">
        <v>6738</v>
      </c>
      <c r="U45" s="135" t="s">
        <v>6739</v>
      </c>
      <c r="V45" s="138"/>
      <c r="W45" s="136"/>
      <c r="X45" s="136"/>
      <c r="Y45" s="136"/>
      <c r="Z45" s="136"/>
      <c r="AA45" s="136"/>
      <c r="AB45" s="136"/>
      <c r="AC45" s="135" t="s">
        <v>194</v>
      </c>
      <c r="AD45" s="135" t="s">
        <v>6740</v>
      </c>
      <c r="AE45" s="135" t="s">
        <v>1025</v>
      </c>
      <c r="AF45" s="135" t="s">
        <v>6741</v>
      </c>
      <c r="AG45" s="3" t="s">
        <v>6731</v>
      </c>
      <c r="AH45" s="3" t="s">
        <v>163</v>
      </c>
      <c r="AI45" s="135" t="s">
        <v>6742</v>
      </c>
      <c r="AJ45" s="136"/>
      <c r="AK45" s="136"/>
      <c r="AL45" s="136"/>
      <c r="AM45" s="135" t="s">
        <v>168</v>
      </c>
      <c r="AN45" s="135" t="s">
        <v>4342</v>
      </c>
      <c r="AO45" s="135" t="s">
        <v>6743</v>
      </c>
      <c r="AP45" s="135" t="s">
        <v>1045</v>
      </c>
      <c r="AQ45" s="135" t="s">
        <v>6744</v>
      </c>
      <c r="AR45" s="135"/>
      <c r="AS45" s="135" t="s">
        <v>6745</v>
      </c>
      <c r="AT45" s="134"/>
      <c r="AU45" s="134"/>
      <c r="AV45" s="134"/>
      <c r="AW45" s="135" t="s">
        <v>168</v>
      </c>
      <c r="AX45" s="3" t="s">
        <v>6729</v>
      </c>
      <c r="AY45" s="3" t="s">
        <v>6730</v>
      </c>
      <c r="AZ45" s="3" t="s">
        <v>581</v>
      </c>
      <c r="BA45" s="3" t="s">
        <v>6731</v>
      </c>
      <c r="BB45" s="3" t="s">
        <v>163</v>
      </c>
      <c r="BC45" s="3" t="s">
        <v>6732</v>
      </c>
      <c r="BG45" s="3" t="s">
        <v>168</v>
      </c>
      <c r="BH45" s="3" t="s">
        <v>1690</v>
      </c>
      <c r="BI45" s="3" t="s">
        <v>4076</v>
      </c>
      <c r="BJ45" s="3" t="s">
        <v>319</v>
      </c>
      <c r="BK45" s="3" t="s">
        <v>6731</v>
      </c>
      <c r="BL45" s="3" t="s">
        <v>6733</v>
      </c>
      <c r="BM45" s="3" t="s">
        <v>6734</v>
      </c>
      <c r="BN45" s="3" t="s">
        <v>163</v>
      </c>
      <c r="BO45" s="3" t="s">
        <v>163</v>
      </c>
      <c r="BP45" s="3" t="s">
        <v>6735</v>
      </c>
    </row>
    <row r="46" spans="1:168" ht="12.75" customHeight="1" x14ac:dyDescent="0.2">
      <c r="A46" s="16" t="s">
        <v>240</v>
      </c>
      <c r="B46" s="17" t="s">
        <v>886</v>
      </c>
      <c r="C46" s="133"/>
      <c r="D46" s="133" t="s">
        <v>7173</v>
      </c>
      <c r="E46" s="133" t="s">
        <v>7173</v>
      </c>
      <c r="F46" s="27">
        <v>1100</v>
      </c>
      <c r="G46" s="27"/>
      <c r="H46" s="124">
        <v>2022</v>
      </c>
      <c r="I46" s="133" t="s">
        <v>212</v>
      </c>
      <c r="J46" s="133" t="s">
        <v>179</v>
      </c>
      <c r="K46" s="124" t="s">
        <v>162</v>
      </c>
      <c r="L46" s="133" t="s">
        <v>7174</v>
      </c>
      <c r="M46" s="133" t="s">
        <v>7175</v>
      </c>
      <c r="N46" s="124" t="s">
        <v>247</v>
      </c>
      <c r="O46" s="124" t="s">
        <v>812</v>
      </c>
      <c r="P46" s="124"/>
      <c r="Q46" s="124"/>
      <c r="R46" s="133"/>
      <c r="S46" s="133"/>
      <c r="T46" s="133"/>
      <c r="U46" s="133"/>
      <c r="V46" s="24"/>
      <c r="W46" s="133"/>
      <c r="X46" s="133"/>
      <c r="Y46" s="133"/>
      <c r="Z46" s="133"/>
      <c r="AA46" s="133"/>
      <c r="AB46" s="133"/>
      <c r="AC46" s="133" t="s">
        <v>168</v>
      </c>
      <c r="AD46" s="133" t="s">
        <v>7176</v>
      </c>
      <c r="AE46" s="133" t="s">
        <v>7177</v>
      </c>
      <c r="AF46" s="133" t="s">
        <v>368</v>
      </c>
      <c r="AG46" s="3" t="s">
        <v>7178</v>
      </c>
      <c r="AH46" s="135"/>
      <c r="AI46" s="133"/>
      <c r="AJ46" s="133"/>
      <c r="AK46" s="133"/>
      <c r="AL46" s="133"/>
      <c r="AM46" s="124"/>
      <c r="AN46" s="124"/>
      <c r="AO46" s="124"/>
      <c r="AP46" s="124"/>
      <c r="AQ46" s="124"/>
      <c r="AR46" s="124"/>
      <c r="AS46" s="124"/>
      <c r="AT46" s="124"/>
      <c r="AU46" s="124"/>
      <c r="AV46" s="124"/>
      <c r="AW46" s="124"/>
      <c r="AX46" s="135"/>
      <c r="AY46" s="135"/>
      <c r="AZ46" s="135"/>
      <c r="BA46" s="135"/>
      <c r="BC46" s="135"/>
      <c r="BD46" s="135"/>
      <c r="BE46" s="135"/>
      <c r="ES46" s="135"/>
    </row>
    <row r="47" spans="1:168" ht="12.75" customHeight="1" x14ac:dyDescent="0.2">
      <c r="A47" s="16" t="s">
        <v>173</v>
      </c>
      <c r="B47" s="17" t="s">
        <v>886</v>
      </c>
      <c r="C47" s="132" t="s">
        <v>11972</v>
      </c>
      <c r="D47" s="132" t="s">
        <v>521</v>
      </c>
      <c r="E47" s="132" t="s">
        <v>5728</v>
      </c>
      <c r="F47" s="134">
        <v>1000</v>
      </c>
      <c r="G47" s="134">
        <f>F47*0.38</f>
        <v>380</v>
      </c>
      <c r="H47" s="134" t="s">
        <v>177</v>
      </c>
      <c r="I47" s="132" t="s">
        <v>1407</v>
      </c>
      <c r="J47" s="132" t="s">
        <v>482</v>
      </c>
      <c r="K47" s="20" t="s">
        <v>180</v>
      </c>
      <c r="L47" s="132" t="s">
        <v>5729</v>
      </c>
      <c r="M47" s="136"/>
      <c r="N47" s="17"/>
      <c r="O47" s="17"/>
      <c r="P47" s="134"/>
      <c r="Q47" s="134"/>
      <c r="R47" s="136" t="s">
        <v>5730</v>
      </c>
      <c r="S47" s="136"/>
      <c r="T47" s="136"/>
      <c r="U47" s="136"/>
      <c r="V47" s="138"/>
      <c r="W47" s="136"/>
      <c r="X47" s="136"/>
      <c r="Y47" s="136"/>
      <c r="Z47" s="136"/>
      <c r="AA47" s="136"/>
      <c r="AB47" s="136"/>
      <c r="AC47" s="135" t="s">
        <v>168</v>
      </c>
      <c r="AD47" s="135" t="s">
        <v>7302</v>
      </c>
      <c r="AE47" s="135" t="s">
        <v>7303</v>
      </c>
      <c r="AF47" s="135" t="s">
        <v>7304</v>
      </c>
      <c r="AG47" s="135" t="s">
        <v>7305</v>
      </c>
      <c r="AH47" s="135" t="s">
        <v>163</v>
      </c>
      <c r="AI47" s="135" t="s">
        <v>163</v>
      </c>
      <c r="AJ47" s="135" t="s">
        <v>163</v>
      </c>
      <c r="AK47" s="135" t="s">
        <v>7306</v>
      </c>
      <c r="AL47" s="135" t="s">
        <v>163</v>
      </c>
      <c r="AM47" s="135" t="s">
        <v>168</v>
      </c>
      <c r="AN47" s="135" t="s">
        <v>7307</v>
      </c>
      <c r="AO47" s="135" t="s">
        <v>7308</v>
      </c>
      <c r="AP47" s="135" t="s">
        <v>7309</v>
      </c>
      <c r="AQ47" s="135" t="s">
        <v>7310</v>
      </c>
      <c r="AR47" s="135" t="s">
        <v>163</v>
      </c>
      <c r="AS47" s="135" t="s">
        <v>163</v>
      </c>
      <c r="AT47" s="135" t="s">
        <v>163</v>
      </c>
      <c r="AU47" s="135" t="s">
        <v>163</v>
      </c>
      <c r="AV47" s="135" t="s">
        <v>7311</v>
      </c>
      <c r="AW47" s="135"/>
      <c r="AX47" s="135"/>
      <c r="AY47" s="135"/>
      <c r="AZ47" s="135"/>
      <c r="BA47" s="135"/>
      <c r="BC47" s="135"/>
      <c r="BM47" s="135"/>
    </row>
    <row r="48" spans="1:168" ht="12.75" customHeight="1" x14ac:dyDescent="0.2">
      <c r="A48" s="132" t="s">
        <v>240</v>
      </c>
      <c r="B48" s="17" t="s">
        <v>886</v>
      </c>
      <c r="C48" s="133"/>
      <c r="D48" s="133" t="s">
        <v>5425</v>
      </c>
      <c r="E48" s="133" t="s">
        <v>5426</v>
      </c>
      <c r="F48" s="12">
        <v>1000</v>
      </c>
      <c r="G48" s="12"/>
      <c r="H48" s="124" t="s">
        <v>243</v>
      </c>
      <c r="I48" s="133" t="s">
        <v>160</v>
      </c>
      <c r="J48" s="133" t="s">
        <v>161</v>
      </c>
      <c r="K48" s="124" t="s">
        <v>180</v>
      </c>
      <c r="L48" s="133" t="s">
        <v>11941</v>
      </c>
      <c r="M48" s="135" t="s">
        <v>5223</v>
      </c>
      <c r="N48" s="124" t="s">
        <v>247</v>
      </c>
      <c r="O48" s="124"/>
      <c r="P48" s="124"/>
      <c r="Q48" s="124"/>
      <c r="R48" s="37" t="s">
        <v>14433</v>
      </c>
      <c r="S48" s="37" t="s">
        <v>14079</v>
      </c>
      <c r="T48" s="137"/>
      <c r="U48" s="135" t="s">
        <v>346</v>
      </c>
      <c r="V48" s="31"/>
      <c r="W48" s="137"/>
      <c r="X48" s="137"/>
      <c r="Y48" s="137"/>
      <c r="Z48" s="137"/>
      <c r="AA48" s="137"/>
      <c r="AB48" s="137"/>
      <c r="AC48" s="133" t="s">
        <v>168</v>
      </c>
      <c r="AD48" s="133" t="s">
        <v>3365</v>
      </c>
      <c r="AE48" s="133" t="s">
        <v>3366</v>
      </c>
      <c r="AF48" s="133" t="s">
        <v>368</v>
      </c>
      <c r="AG48" s="133" t="s">
        <v>3367</v>
      </c>
      <c r="AH48" s="133"/>
      <c r="AI48" s="136"/>
      <c r="AJ48" s="136"/>
      <c r="AK48" s="136"/>
      <c r="AL48" s="136"/>
      <c r="AM48" s="124"/>
      <c r="AN48" s="124"/>
      <c r="AO48" s="124"/>
      <c r="AP48" s="124"/>
      <c r="AQ48" s="124"/>
      <c r="AR48" s="124"/>
      <c r="AS48" s="124"/>
      <c r="AT48" s="124"/>
      <c r="AU48" s="124"/>
      <c r="AV48" s="124"/>
      <c r="AW48" s="133" t="s">
        <v>168</v>
      </c>
      <c r="AX48" s="133" t="s">
        <v>3368</v>
      </c>
      <c r="AY48" s="133" t="s">
        <v>3369</v>
      </c>
      <c r="AZ48" s="133" t="s">
        <v>600</v>
      </c>
      <c r="BA48" s="133" t="s">
        <v>3370</v>
      </c>
      <c r="BB48" s="135"/>
      <c r="BC48" s="141" t="s">
        <v>14432</v>
      </c>
      <c r="BD48" s="135"/>
      <c r="BE48" s="135"/>
      <c r="BF48" s="135"/>
      <c r="BG48" s="135" t="s">
        <v>168</v>
      </c>
      <c r="BH48" s="135" t="s">
        <v>14342</v>
      </c>
      <c r="BI48" s="135" t="s">
        <v>14343</v>
      </c>
      <c r="BJ48" s="135" t="s">
        <v>631</v>
      </c>
      <c r="BK48" s="135" t="s">
        <v>14344</v>
      </c>
      <c r="BL48" s="135"/>
      <c r="BM48" s="141" t="s">
        <v>14345</v>
      </c>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row>
    <row r="49" spans="1:176" ht="12.75" customHeight="1" x14ac:dyDescent="0.2">
      <c r="A49" s="16" t="s">
        <v>173</v>
      </c>
      <c r="B49" s="17" t="s">
        <v>886</v>
      </c>
      <c r="C49" s="132" t="s">
        <v>11972</v>
      </c>
      <c r="D49" s="132" t="s">
        <v>880</v>
      </c>
      <c r="E49" s="132" t="s">
        <v>10851</v>
      </c>
      <c r="F49" s="134">
        <v>1000</v>
      </c>
      <c r="G49" s="134">
        <f>F49*0.38</f>
        <v>380</v>
      </c>
      <c r="H49" s="134" t="s">
        <v>177</v>
      </c>
      <c r="I49" s="132" t="s">
        <v>160</v>
      </c>
      <c r="J49" s="132" t="s">
        <v>161</v>
      </c>
      <c r="K49" s="20" t="s">
        <v>180</v>
      </c>
      <c r="L49" s="132" t="s">
        <v>10853</v>
      </c>
      <c r="M49" s="136"/>
      <c r="N49" s="17"/>
      <c r="O49" s="17"/>
      <c r="P49" s="134"/>
      <c r="Q49" s="134"/>
      <c r="R49" s="21" t="s">
        <v>3867</v>
      </c>
      <c r="S49" s="21"/>
      <c r="T49" s="21"/>
      <c r="U49" s="21"/>
      <c r="V49" s="22"/>
      <c r="W49" s="21"/>
      <c r="X49" s="21"/>
      <c r="Y49" s="21"/>
      <c r="Z49" s="21"/>
      <c r="AA49" s="21"/>
      <c r="AB49" s="21">
        <v>3000</v>
      </c>
      <c r="AC49" s="135" t="s">
        <v>194</v>
      </c>
      <c r="AD49" s="135" t="s">
        <v>13468</v>
      </c>
      <c r="AE49" s="135" t="s">
        <v>13469</v>
      </c>
      <c r="AF49" s="135" t="s">
        <v>13470</v>
      </c>
      <c r="AG49" s="82" t="s">
        <v>13608</v>
      </c>
      <c r="AH49" s="135" t="s">
        <v>163</v>
      </c>
      <c r="AI49" s="15" t="s">
        <v>15003</v>
      </c>
      <c r="AJ49" s="135" t="s">
        <v>9497</v>
      </c>
      <c r="AK49" s="135" t="s">
        <v>9498</v>
      </c>
      <c r="AL49" s="135" t="s">
        <v>9499</v>
      </c>
      <c r="AM49" s="135" t="s">
        <v>194</v>
      </c>
      <c r="AN49" s="135" t="s">
        <v>9500</v>
      </c>
      <c r="AO49" s="135" t="s">
        <v>9501</v>
      </c>
      <c r="AP49" s="135"/>
      <c r="AQ49" s="135" t="s">
        <v>9502</v>
      </c>
      <c r="AR49" s="135"/>
      <c r="AS49" s="135"/>
      <c r="AT49" s="141"/>
      <c r="AU49" s="135"/>
      <c r="AV49" s="135"/>
      <c r="AW49" s="135" t="s">
        <v>194</v>
      </c>
      <c r="AX49" s="135" t="s">
        <v>15524</v>
      </c>
      <c r="AY49" s="135" t="s">
        <v>15525</v>
      </c>
      <c r="AZ49" s="130" t="s">
        <v>15526</v>
      </c>
      <c r="BA49" s="176"/>
      <c r="BB49" s="176" t="s">
        <v>15527</v>
      </c>
      <c r="BC49" s="99"/>
      <c r="BF49" s="39" t="s">
        <v>15528</v>
      </c>
      <c r="BG49" s="3" t="s">
        <v>168</v>
      </c>
      <c r="BH49" s="3" t="s">
        <v>9503</v>
      </c>
      <c r="BI49" s="3" t="s">
        <v>9504</v>
      </c>
      <c r="BJ49" s="3" t="s">
        <v>839</v>
      </c>
      <c r="BK49" s="3" t="s">
        <v>9505</v>
      </c>
      <c r="BL49" s="3" t="s">
        <v>163</v>
      </c>
      <c r="BM49" s="135" t="s">
        <v>9506</v>
      </c>
      <c r="BN49" s="3" t="s">
        <v>163</v>
      </c>
      <c r="BO49" s="3" t="s">
        <v>163</v>
      </c>
      <c r="BP49" s="3" t="s">
        <v>9507</v>
      </c>
      <c r="BQ49" s="3" t="s">
        <v>168</v>
      </c>
      <c r="BR49" s="3" t="s">
        <v>9508</v>
      </c>
      <c r="BS49" s="3" t="s">
        <v>9509</v>
      </c>
      <c r="BT49" s="3" t="s">
        <v>9510</v>
      </c>
      <c r="BU49" s="3" t="s">
        <v>9511</v>
      </c>
      <c r="BV49" s="3" t="s">
        <v>163</v>
      </c>
      <c r="BW49" s="3" t="s">
        <v>9512</v>
      </c>
      <c r="BX49" s="3" t="s">
        <v>163</v>
      </c>
      <c r="BY49" s="3" t="s">
        <v>9513</v>
      </c>
      <c r="BZ49" s="3" t="s">
        <v>9514</v>
      </c>
      <c r="CA49" s="3" t="s">
        <v>168</v>
      </c>
      <c r="CB49" s="3" t="s">
        <v>3727</v>
      </c>
      <c r="CC49" s="3" t="s">
        <v>9515</v>
      </c>
      <c r="CD49" s="3" t="s">
        <v>635</v>
      </c>
      <c r="CE49" s="3" t="s">
        <v>9516</v>
      </c>
      <c r="CK49" s="3" t="s">
        <v>168</v>
      </c>
      <c r="CL49" s="3" t="s">
        <v>9517</v>
      </c>
      <c r="CM49" s="3" t="s">
        <v>9518</v>
      </c>
      <c r="CN49" s="3" t="s">
        <v>9519</v>
      </c>
      <c r="CO49" s="3" t="s">
        <v>9520</v>
      </c>
      <c r="CP49" s="3" t="s">
        <v>163</v>
      </c>
      <c r="CQ49" s="3" t="s">
        <v>9521</v>
      </c>
      <c r="CR49" s="3" t="s">
        <v>163</v>
      </c>
      <c r="CS49" s="3" t="s">
        <v>163</v>
      </c>
      <c r="CT49" s="3" t="s">
        <v>9522</v>
      </c>
      <c r="CU49" s="3" t="s">
        <v>194</v>
      </c>
      <c r="CV49" s="3" t="s">
        <v>9366</v>
      </c>
      <c r="CW49" s="3" t="s">
        <v>9523</v>
      </c>
      <c r="CX49" s="3" t="s">
        <v>9524</v>
      </c>
      <c r="CY49" s="3" t="s">
        <v>9525</v>
      </c>
      <c r="CZ49" s="3" t="s">
        <v>163</v>
      </c>
      <c r="DA49" s="3" t="s">
        <v>9526</v>
      </c>
      <c r="DE49" s="3" t="s">
        <v>194</v>
      </c>
      <c r="DF49" s="3" t="s">
        <v>6482</v>
      </c>
      <c r="DG49" s="3" t="s">
        <v>11185</v>
      </c>
      <c r="DH49" s="3" t="s">
        <v>839</v>
      </c>
      <c r="DI49" s="3" t="s">
        <v>11186</v>
      </c>
      <c r="DK49" s="141" t="s">
        <v>13060</v>
      </c>
      <c r="DN49" s="141" t="s">
        <v>13061</v>
      </c>
      <c r="DO49" s="3" t="s">
        <v>168</v>
      </c>
      <c r="DP49" s="3" t="s">
        <v>9527</v>
      </c>
      <c r="DQ49" s="3" t="s">
        <v>3142</v>
      </c>
      <c r="DR49" s="3" t="s">
        <v>9528</v>
      </c>
      <c r="DS49" s="3" t="s">
        <v>9529</v>
      </c>
      <c r="DT49" s="3" t="s">
        <v>163</v>
      </c>
      <c r="DU49" s="3" t="s">
        <v>163</v>
      </c>
      <c r="DV49" s="3" t="s">
        <v>163</v>
      </c>
      <c r="DW49" s="3" t="s">
        <v>163</v>
      </c>
      <c r="DX49" s="3" t="s">
        <v>9530</v>
      </c>
      <c r="DY49" s="3" t="s">
        <v>194</v>
      </c>
      <c r="DZ49" s="3" t="s">
        <v>9531</v>
      </c>
      <c r="EA49" s="3" t="s">
        <v>9532</v>
      </c>
      <c r="EB49" s="3" t="s">
        <v>9510</v>
      </c>
      <c r="EC49" s="3" t="s">
        <v>9533</v>
      </c>
      <c r="ED49" s="3" t="s">
        <v>163</v>
      </c>
      <c r="EE49" s="3" t="s">
        <v>163</v>
      </c>
      <c r="EF49" s="3" t="s">
        <v>163</v>
      </c>
      <c r="EG49" s="3" t="s">
        <v>163</v>
      </c>
      <c r="EH49" s="3" t="s">
        <v>9534</v>
      </c>
      <c r="EI49" s="3" t="s">
        <v>168</v>
      </c>
      <c r="EJ49" s="3" t="s">
        <v>967</v>
      </c>
      <c r="EK49" s="3" t="s">
        <v>11593</v>
      </c>
      <c r="EL49" s="3" t="s">
        <v>13068</v>
      </c>
      <c r="EM49" s="82" t="s">
        <v>13069</v>
      </c>
      <c r="EO49" s="141" t="s">
        <v>13070</v>
      </c>
      <c r="ER49" s="141" t="s">
        <v>13071</v>
      </c>
    </row>
    <row r="50" spans="1:176" ht="12.75" customHeight="1" x14ac:dyDescent="0.2">
      <c r="A50" s="16" t="s">
        <v>240</v>
      </c>
      <c r="B50" s="17" t="s">
        <v>886</v>
      </c>
      <c r="C50" s="133"/>
      <c r="D50" s="133" t="s">
        <v>2802</v>
      </c>
      <c r="E50" s="133" t="s">
        <v>13354</v>
      </c>
      <c r="F50" s="12">
        <v>1000</v>
      </c>
      <c r="G50" s="12"/>
      <c r="H50" s="124" t="s">
        <v>243</v>
      </c>
      <c r="I50" s="133" t="s">
        <v>2669</v>
      </c>
      <c r="J50" s="133" t="s">
        <v>161</v>
      </c>
      <c r="K50" s="124" t="s">
        <v>162</v>
      </c>
      <c r="L50" s="133" t="s">
        <v>13353</v>
      </c>
      <c r="M50" s="133"/>
      <c r="N50" s="124" t="s">
        <v>247</v>
      </c>
      <c r="O50" s="124"/>
      <c r="P50" s="124"/>
      <c r="Q50" s="124"/>
      <c r="R50" s="133"/>
      <c r="S50" s="133"/>
      <c r="T50" s="133"/>
      <c r="U50" s="133"/>
      <c r="V50" s="24"/>
      <c r="W50" s="133"/>
      <c r="X50" s="133"/>
      <c r="Y50" s="133"/>
      <c r="Z50" s="133"/>
      <c r="AA50" s="133"/>
      <c r="AB50" s="133"/>
      <c r="AC50" s="136" t="s">
        <v>168</v>
      </c>
      <c r="AD50" s="135" t="s">
        <v>2803</v>
      </c>
      <c r="AE50" s="135" t="s">
        <v>2804</v>
      </c>
      <c r="AF50" s="135" t="s">
        <v>319</v>
      </c>
      <c r="AG50" s="135"/>
      <c r="AH50" s="133"/>
      <c r="AI50" s="133"/>
      <c r="AJ50" s="133"/>
      <c r="AK50" s="133"/>
      <c r="AL50" s="133"/>
      <c r="AM50" s="124"/>
      <c r="AN50" s="124"/>
      <c r="AO50" s="124"/>
      <c r="AP50" s="124"/>
      <c r="AQ50" s="124"/>
      <c r="AR50" s="124"/>
      <c r="AS50" s="124"/>
      <c r="AT50" s="124"/>
      <c r="AU50" s="124"/>
      <c r="AV50" s="124"/>
      <c r="AW50" s="135"/>
      <c r="AX50" s="133"/>
      <c r="AY50" s="133"/>
      <c r="AZ50" s="133"/>
      <c r="BA50" s="133"/>
      <c r="BB50" s="135"/>
      <c r="BC50" s="135"/>
      <c r="BF50" s="135"/>
      <c r="DK50" s="135"/>
      <c r="DN50" s="135"/>
      <c r="EM50" s="135"/>
      <c r="EO50" s="135"/>
      <c r="ER50" s="135"/>
    </row>
    <row r="51" spans="1:176" ht="12.75" customHeight="1" x14ac:dyDescent="0.2">
      <c r="A51" s="16" t="s">
        <v>240</v>
      </c>
      <c r="B51" s="124" t="s">
        <v>215</v>
      </c>
      <c r="C51" s="8"/>
      <c r="D51" s="133" t="s">
        <v>4977</v>
      </c>
      <c r="E51" s="133" t="s">
        <v>4977</v>
      </c>
      <c r="F51" s="27">
        <v>1000</v>
      </c>
      <c r="G51" s="27"/>
      <c r="H51" s="14" t="s">
        <v>243</v>
      </c>
      <c r="I51" s="8" t="s">
        <v>528</v>
      </c>
      <c r="J51" s="8" t="s">
        <v>179</v>
      </c>
      <c r="K51" s="14" t="s">
        <v>162</v>
      </c>
      <c r="L51" s="8" t="s">
        <v>4978</v>
      </c>
      <c r="M51" s="133"/>
      <c r="N51" s="14" t="s">
        <v>676</v>
      </c>
      <c r="O51" s="14" t="s">
        <v>812</v>
      </c>
      <c r="P51" s="14"/>
      <c r="Q51" s="14"/>
      <c r="R51" s="133"/>
      <c r="S51" s="133"/>
      <c r="T51" s="133"/>
      <c r="U51" s="133"/>
      <c r="V51" s="24"/>
      <c r="W51" s="133"/>
      <c r="X51" s="133"/>
      <c r="Y51" s="133"/>
      <c r="Z51" s="133"/>
      <c r="AA51" s="133"/>
      <c r="AB51" s="133"/>
      <c r="AC51" s="133"/>
      <c r="AD51" s="133"/>
      <c r="AE51" s="133"/>
      <c r="AF51" s="133"/>
      <c r="AG51" s="133"/>
      <c r="AH51" s="133"/>
      <c r="AI51" s="133"/>
      <c r="AJ51" s="133"/>
      <c r="AK51" s="133"/>
      <c r="AL51" s="133"/>
      <c r="AM51" s="124"/>
      <c r="AN51" s="124"/>
      <c r="AO51" s="124"/>
      <c r="AP51" s="124"/>
      <c r="AQ51" s="124"/>
      <c r="AR51" s="124"/>
      <c r="AS51" s="124"/>
      <c r="AT51" s="124"/>
      <c r="AU51" s="124"/>
      <c r="AV51" s="124"/>
      <c r="AW51" s="124"/>
      <c r="AX51" s="135"/>
      <c r="AY51" s="135"/>
      <c r="AZ51" s="135"/>
      <c r="BA51" s="135"/>
      <c r="BC51" s="135"/>
      <c r="BM51" s="135"/>
      <c r="CO51" s="135"/>
      <c r="CQ51" s="135"/>
    </row>
    <row r="52" spans="1:176" ht="12.75" customHeight="1" x14ac:dyDescent="0.2">
      <c r="A52" s="16" t="s">
        <v>240</v>
      </c>
      <c r="B52" s="17" t="s">
        <v>886</v>
      </c>
      <c r="C52" s="133" t="s">
        <v>11876</v>
      </c>
      <c r="D52" s="135" t="s">
        <v>6107</v>
      </c>
      <c r="E52" s="135" t="s">
        <v>6107</v>
      </c>
      <c r="F52" s="12">
        <v>1000</v>
      </c>
      <c r="G52" s="12"/>
      <c r="H52" s="124">
        <v>2021</v>
      </c>
      <c r="I52" s="133" t="s">
        <v>244</v>
      </c>
      <c r="J52" s="133" t="s">
        <v>245</v>
      </c>
      <c r="K52" s="124" t="s">
        <v>180</v>
      </c>
      <c r="L52" s="133"/>
      <c r="M52" s="133" t="s">
        <v>11286</v>
      </c>
      <c r="N52" s="124" t="s">
        <v>1269</v>
      </c>
      <c r="O52" s="124"/>
      <c r="P52" s="124"/>
      <c r="Q52" s="124"/>
      <c r="R52" s="132" t="s">
        <v>11288</v>
      </c>
      <c r="S52" s="132"/>
      <c r="T52" s="132" t="s">
        <v>11289</v>
      </c>
      <c r="U52" s="132" t="s">
        <v>11290</v>
      </c>
      <c r="V52" s="24"/>
      <c r="W52" s="133"/>
      <c r="X52" s="133"/>
      <c r="Y52" s="133"/>
      <c r="Z52" s="133"/>
      <c r="AA52" s="135" t="s">
        <v>163</v>
      </c>
      <c r="AB52" s="132">
        <v>159</v>
      </c>
      <c r="AC52" s="135" t="s">
        <v>168</v>
      </c>
      <c r="AD52" s="135" t="s">
        <v>6115</v>
      </c>
      <c r="AE52" s="135" t="s">
        <v>6116</v>
      </c>
      <c r="AF52" s="135" t="s">
        <v>12884</v>
      </c>
      <c r="AG52" s="135" t="s">
        <v>6117</v>
      </c>
      <c r="AH52" s="135" t="s">
        <v>163</v>
      </c>
      <c r="AI52" s="135" t="s">
        <v>6118</v>
      </c>
      <c r="AJ52" s="135" t="s">
        <v>11287</v>
      </c>
      <c r="AK52" s="135" t="s">
        <v>6119</v>
      </c>
      <c r="AL52" s="135" t="s">
        <v>6120</v>
      </c>
      <c r="AM52" s="135" t="s">
        <v>194</v>
      </c>
      <c r="AN52" s="135" t="s">
        <v>6112</v>
      </c>
      <c r="AO52" s="135" t="s">
        <v>6113</v>
      </c>
      <c r="AP52" s="135"/>
      <c r="AQ52" s="135" t="s">
        <v>6114</v>
      </c>
      <c r="AR52" s="135"/>
      <c r="AS52" s="135"/>
      <c r="AT52" s="135"/>
      <c r="AU52" s="135"/>
      <c r="AV52" s="135"/>
      <c r="AW52" s="135" t="s">
        <v>194</v>
      </c>
      <c r="AX52" s="3" t="s">
        <v>6124</v>
      </c>
      <c r="AY52" s="3" t="s">
        <v>12696</v>
      </c>
      <c r="AZ52" s="3" t="s">
        <v>1082</v>
      </c>
      <c r="BA52" s="3" t="s">
        <v>6125</v>
      </c>
      <c r="BB52" s="3" t="s">
        <v>163</v>
      </c>
      <c r="BC52" s="3" t="s">
        <v>6126</v>
      </c>
      <c r="BD52" s="3" t="s">
        <v>163</v>
      </c>
      <c r="BE52" s="3" t="s">
        <v>6127</v>
      </c>
      <c r="BG52" s="3" t="s">
        <v>168</v>
      </c>
      <c r="BH52" s="3" t="s">
        <v>6121</v>
      </c>
      <c r="BI52" s="3" t="s">
        <v>6116</v>
      </c>
      <c r="BJ52" s="3" t="s">
        <v>611</v>
      </c>
      <c r="BK52" s="3" t="s">
        <v>6122</v>
      </c>
      <c r="BL52" s="3" t="s">
        <v>163</v>
      </c>
      <c r="BM52" s="3" t="s">
        <v>6123</v>
      </c>
      <c r="BN52" s="3" t="s">
        <v>163</v>
      </c>
      <c r="BO52" s="3" t="s">
        <v>6119</v>
      </c>
      <c r="CA52" s="3" t="s">
        <v>168</v>
      </c>
      <c r="CB52" s="3" t="s">
        <v>6115</v>
      </c>
      <c r="CC52" s="3" t="s">
        <v>6116</v>
      </c>
      <c r="CD52" s="3" t="s">
        <v>4843</v>
      </c>
      <c r="CE52" s="3" t="s">
        <v>6117</v>
      </c>
      <c r="CF52" s="3" t="s">
        <v>163</v>
      </c>
      <c r="CG52" s="3" t="s">
        <v>6118</v>
      </c>
      <c r="CH52" s="3" t="s">
        <v>11287</v>
      </c>
      <c r="CI52" s="3" t="s">
        <v>6119</v>
      </c>
      <c r="CJ52" s="3" t="s">
        <v>6120</v>
      </c>
      <c r="CK52" s="3" t="s">
        <v>168</v>
      </c>
      <c r="CL52" s="3" t="s">
        <v>12697</v>
      </c>
      <c r="CM52" s="3" t="s">
        <v>12698</v>
      </c>
      <c r="CN52" s="3" t="s">
        <v>12699</v>
      </c>
      <c r="CO52" s="82" t="s">
        <v>12700</v>
      </c>
      <c r="CP52" s="3" t="s">
        <v>163</v>
      </c>
      <c r="CQ52" s="141" t="s">
        <v>11287</v>
      </c>
      <c r="CR52" s="3" t="s">
        <v>163</v>
      </c>
    </row>
    <row r="53" spans="1:176" ht="12.75" customHeight="1" x14ac:dyDescent="0.2">
      <c r="A53" s="132" t="s">
        <v>173</v>
      </c>
      <c r="B53" s="17" t="s">
        <v>886</v>
      </c>
      <c r="C53" s="132" t="s">
        <v>11978</v>
      </c>
      <c r="D53" s="132" t="s">
        <v>13312</v>
      </c>
      <c r="E53" s="132" t="s">
        <v>13346</v>
      </c>
      <c r="F53" s="134">
        <v>1000</v>
      </c>
      <c r="G53" s="134">
        <f>F53*0.34</f>
        <v>340</v>
      </c>
      <c r="H53" s="134" t="s">
        <v>177</v>
      </c>
      <c r="I53" s="132" t="s">
        <v>160</v>
      </c>
      <c r="J53" s="132" t="s">
        <v>161</v>
      </c>
      <c r="K53" s="20" t="s">
        <v>162</v>
      </c>
      <c r="L53" s="132" t="s">
        <v>7242</v>
      </c>
      <c r="M53" s="132"/>
      <c r="N53" s="17"/>
      <c r="O53" s="17"/>
      <c r="P53" s="134"/>
      <c r="Q53" s="134"/>
      <c r="R53" s="21" t="s">
        <v>7243</v>
      </c>
      <c r="S53" s="21"/>
      <c r="T53" s="21"/>
      <c r="U53" s="21"/>
      <c r="V53" s="22"/>
      <c r="W53" s="21"/>
      <c r="X53" s="21"/>
      <c r="Y53" s="21"/>
      <c r="Z53" s="21"/>
      <c r="AA53" s="21"/>
      <c r="AB53" s="21"/>
      <c r="AC53" s="3" t="s">
        <v>168</v>
      </c>
      <c r="AD53" s="3" t="s">
        <v>196</v>
      </c>
      <c r="AE53" s="3" t="s">
        <v>3958</v>
      </c>
      <c r="AF53" s="3" t="s">
        <v>3965</v>
      </c>
      <c r="AG53" s="3" t="s">
        <v>3960</v>
      </c>
      <c r="AI53" s="135" t="s">
        <v>163</v>
      </c>
      <c r="AJ53" s="3" t="s">
        <v>3966</v>
      </c>
      <c r="AK53" s="135" t="s">
        <v>3967</v>
      </c>
      <c r="AL53" s="3" t="s">
        <v>3968</v>
      </c>
      <c r="AM53" s="134"/>
      <c r="AN53" s="134"/>
      <c r="AO53" s="134"/>
      <c r="AP53" s="134"/>
      <c r="AQ53" s="134"/>
      <c r="AR53" s="134"/>
      <c r="AS53" s="134"/>
      <c r="AT53" s="134"/>
      <c r="AU53" s="134"/>
      <c r="AV53" s="134"/>
      <c r="AW53" s="3" t="s">
        <v>168</v>
      </c>
      <c r="AX53" s="3" t="s">
        <v>4076</v>
      </c>
      <c r="AY53" s="3" t="s">
        <v>13310</v>
      </c>
      <c r="AZ53" s="3" t="s">
        <v>13309</v>
      </c>
      <c r="BA53" s="3" t="s">
        <v>13311</v>
      </c>
      <c r="BC53" s="135"/>
      <c r="BD53" s="135"/>
      <c r="BE53" s="135"/>
      <c r="CB53" s="135"/>
      <c r="CC53" s="135"/>
      <c r="CD53" s="135"/>
      <c r="CE53" s="135"/>
      <c r="CF53" s="135"/>
      <c r="CO53" s="135"/>
      <c r="CQ53" s="135"/>
      <c r="CX53" s="135"/>
      <c r="CY53" s="135"/>
    </row>
    <row r="54" spans="1:176" ht="12.75" customHeight="1" x14ac:dyDescent="0.2">
      <c r="A54" s="135" t="s">
        <v>299</v>
      </c>
      <c r="B54" s="127" t="s">
        <v>11959</v>
      </c>
      <c r="C54" s="128"/>
      <c r="D54" s="135" t="s">
        <v>13708</v>
      </c>
      <c r="E54" s="135" t="s">
        <v>13622</v>
      </c>
      <c r="F54" s="6">
        <v>1000</v>
      </c>
      <c r="G54" s="6"/>
      <c r="H54" s="134" t="s">
        <v>177</v>
      </c>
      <c r="I54" s="135" t="s">
        <v>12764</v>
      </c>
      <c r="J54" s="133" t="s">
        <v>203</v>
      </c>
      <c r="K54" s="17" t="s">
        <v>162</v>
      </c>
      <c r="L54" s="135" t="s">
        <v>163</v>
      </c>
      <c r="M54" s="135"/>
      <c r="N54" s="135"/>
      <c r="O54" s="135"/>
      <c r="P54" s="135"/>
      <c r="Q54" s="135"/>
      <c r="R54" s="135"/>
      <c r="S54" s="135"/>
      <c r="T54" s="135"/>
      <c r="U54" s="135" t="s">
        <v>13621</v>
      </c>
      <c r="V54" s="141"/>
      <c r="W54" s="135"/>
      <c r="X54" s="135"/>
      <c r="Y54" s="135"/>
      <c r="Z54" s="135"/>
      <c r="AA54" s="135"/>
      <c r="AB54" s="10"/>
      <c r="AC54" s="135" t="s">
        <v>168</v>
      </c>
      <c r="AD54" s="135" t="s">
        <v>841</v>
      </c>
      <c r="AE54" s="135" t="s">
        <v>2083</v>
      </c>
      <c r="AF54" s="135" t="s">
        <v>13710</v>
      </c>
      <c r="AG54" s="135" t="s">
        <v>13625</v>
      </c>
      <c r="AH54" s="135"/>
      <c r="AI54" s="39" t="s">
        <v>13623</v>
      </c>
      <c r="AJ54" s="135" t="s">
        <v>163</v>
      </c>
      <c r="AK54" s="15" t="s">
        <v>13624</v>
      </c>
      <c r="AL54" s="135" t="s">
        <v>163</v>
      </c>
      <c r="AM54" s="135"/>
      <c r="AN54" s="135"/>
      <c r="AO54" s="135"/>
      <c r="AP54" s="135"/>
      <c r="AQ54" s="135"/>
      <c r="AR54" s="135"/>
      <c r="AS54" s="135"/>
      <c r="AT54" s="135"/>
      <c r="AU54" s="135"/>
      <c r="AV54" s="135"/>
      <c r="AZ54" s="135"/>
      <c r="BC54" s="141"/>
      <c r="BD54" s="141"/>
      <c r="BE54" s="141"/>
      <c r="CB54" s="133"/>
      <c r="CC54" s="133"/>
      <c r="CD54" s="133"/>
      <c r="CE54" s="133"/>
      <c r="CF54" s="133"/>
      <c r="CO54" s="135"/>
      <c r="CQ54" s="135"/>
      <c r="CX54" s="133"/>
      <c r="CY54" s="11"/>
    </row>
    <row r="55" spans="1:176" ht="12.75" customHeight="1" x14ac:dyDescent="0.2">
      <c r="A55" s="132" t="s">
        <v>240</v>
      </c>
      <c r="B55" s="17" t="s">
        <v>886</v>
      </c>
      <c r="C55" s="132" t="s">
        <v>8811</v>
      </c>
      <c r="D55" s="132" t="s">
        <v>8812</v>
      </c>
      <c r="E55" s="132" t="s">
        <v>8813</v>
      </c>
      <c r="F55" s="134">
        <v>1000</v>
      </c>
      <c r="G55" s="134"/>
      <c r="H55" s="7" t="s">
        <v>243</v>
      </c>
      <c r="I55" s="132" t="s">
        <v>244</v>
      </c>
      <c r="J55" s="132" t="s">
        <v>245</v>
      </c>
      <c r="K55" s="134" t="s">
        <v>162</v>
      </c>
      <c r="L55" s="136" t="s">
        <v>8814</v>
      </c>
      <c r="M55" s="133" t="s">
        <v>8815</v>
      </c>
      <c r="N55" s="124" t="s">
        <v>676</v>
      </c>
      <c r="O55" s="134"/>
      <c r="P55" s="124"/>
      <c r="Q55" s="124"/>
      <c r="R55" s="136" t="s">
        <v>8816</v>
      </c>
      <c r="S55" s="136"/>
      <c r="T55" s="136"/>
      <c r="U55" s="136"/>
      <c r="V55" s="138"/>
      <c r="W55" s="136"/>
      <c r="X55" s="136"/>
      <c r="Y55" s="136"/>
      <c r="Z55" s="136"/>
      <c r="AA55" s="136"/>
      <c r="AB55" s="136"/>
      <c r="AC55" s="136" t="s">
        <v>168</v>
      </c>
      <c r="AD55" s="136" t="s">
        <v>1611</v>
      </c>
      <c r="AE55" s="136" t="s">
        <v>8817</v>
      </c>
      <c r="AF55" s="133"/>
      <c r="AG55" s="137" t="s">
        <v>8818</v>
      </c>
      <c r="AH55" s="137"/>
      <c r="AI55" s="136"/>
      <c r="AJ55" s="136"/>
      <c r="AK55" s="136"/>
      <c r="AL55" s="136"/>
      <c r="AM55" s="124"/>
      <c r="AN55" s="124"/>
      <c r="AO55" s="124"/>
      <c r="AP55" s="124"/>
      <c r="AQ55" s="124"/>
      <c r="AR55" s="124"/>
      <c r="AS55" s="124"/>
      <c r="AT55" s="124"/>
      <c r="AU55" s="124"/>
      <c r="AV55" s="124"/>
      <c r="AW55" s="135" t="s">
        <v>168</v>
      </c>
      <c r="AX55" s="135" t="s">
        <v>8819</v>
      </c>
      <c r="AY55" s="135" t="s">
        <v>8820</v>
      </c>
      <c r="AZ55" s="133" t="s">
        <v>8821</v>
      </c>
      <c r="BA55" s="135" t="s">
        <v>8822</v>
      </c>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5"/>
      <c r="FC55" s="135"/>
      <c r="FD55" s="135"/>
      <c r="FE55" s="135"/>
      <c r="FF55" s="135"/>
      <c r="FG55" s="135"/>
      <c r="FH55" s="135"/>
      <c r="FI55" s="135"/>
      <c r="FJ55" s="135"/>
      <c r="FK55" s="135"/>
      <c r="FL55" s="135"/>
    </row>
    <row r="56" spans="1:176" ht="12.75" customHeight="1" x14ac:dyDescent="0.2">
      <c r="A56" s="81" t="s">
        <v>173</v>
      </c>
      <c r="B56" s="86" t="s">
        <v>886</v>
      </c>
      <c r="C56" s="81" t="s">
        <v>12702</v>
      </c>
      <c r="D56" s="81" t="s">
        <v>1949</v>
      </c>
      <c r="E56" s="81" t="s">
        <v>12750</v>
      </c>
      <c r="F56" s="85">
        <v>1000</v>
      </c>
      <c r="G56" s="134">
        <f>F56*0.32</f>
        <v>320</v>
      </c>
      <c r="H56" s="134" t="s">
        <v>177</v>
      </c>
      <c r="I56" s="81" t="s">
        <v>1219</v>
      </c>
      <c r="J56" s="81" t="s">
        <v>161</v>
      </c>
      <c r="K56" s="89" t="s">
        <v>180</v>
      </c>
      <c r="L56" s="81" t="s">
        <v>12751</v>
      </c>
      <c r="M56" s="87" t="s">
        <v>11167</v>
      </c>
      <c r="N56" s="86"/>
      <c r="O56" s="86"/>
      <c r="P56" s="85"/>
      <c r="Q56" s="85"/>
      <c r="R56" s="87" t="s">
        <v>2066</v>
      </c>
      <c r="S56" s="87"/>
      <c r="T56" s="87"/>
      <c r="U56" s="87"/>
      <c r="V56" s="88"/>
      <c r="W56" s="90" t="s">
        <v>11168</v>
      </c>
      <c r="X56" s="90" t="s">
        <v>11169</v>
      </c>
      <c r="Y56" s="90" t="s">
        <v>11170</v>
      </c>
      <c r="Z56" s="90" t="s">
        <v>11171</v>
      </c>
      <c r="AA56" s="87"/>
      <c r="AB56" s="90">
        <v>8000</v>
      </c>
      <c r="AC56" s="130" t="s">
        <v>168</v>
      </c>
      <c r="AD56" s="130" t="s">
        <v>856</v>
      </c>
      <c r="AE56" s="130" t="s">
        <v>1952</v>
      </c>
      <c r="AF56" s="130" t="s">
        <v>1953</v>
      </c>
      <c r="AG56" s="130" t="s">
        <v>1954</v>
      </c>
      <c r="AH56" s="130" t="s">
        <v>163</v>
      </c>
      <c r="AI56" s="130" t="s">
        <v>1955</v>
      </c>
      <c r="AJ56" s="130" t="s">
        <v>163</v>
      </c>
      <c r="AK56" s="130" t="s">
        <v>1956</v>
      </c>
      <c r="AL56" s="130" t="s">
        <v>1957</v>
      </c>
      <c r="AM56" s="130" t="s">
        <v>194</v>
      </c>
      <c r="AN56" s="130" t="s">
        <v>1958</v>
      </c>
      <c r="AO56" s="130" t="s">
        <v>1959</v>
      </c>
      <c r="AP56" s="130" t="s">
        <v>1240</v>
      </c>
      <c r="AQ56" s="147" t="s">
        <v>1987</v>
      </c>
      <c r="AR56" s="130"/>
      <c r="AS56" s="130"/>
      <c r="AT56" s="130"/>
      <c r="AU56" s="130"/>
      <c r="AV56" s="130"/>
      <c r="AW56" s="130" t="s">
        <v>168</v>
      </c>
      <c r="AX56" s="130" t="s">
        <v>856</v>
      </c>
      <c r="AY56" s="130" t="s">
        <v>1960</v>
      </c>
      <c r="AZ56" s="130" t="s">
        <v>1961</v>
      </c>
      <c r="BA56" s="130" t="s">
        <v>1962</v>
      </c>
      <c r="BB56" s="130" t="s">
        <v>163</v>
      </c>
      <c r="BC56" s="131" t="s">
        <v>1963</v>
      </c>
      <c r="BD56" s="131" t="s">
        <v>163</v>
      </c>
      <c r="BE56" s="131" t="s">
        <v>1964</v>
      </c>
      <c r="BF56" s="130" t="s">
        <v>1965</v>
      </c>
      <c r="BG56" s="130" t="s">
        <v>168</v>
      </c>
      <c r="BH56" s="130" t="s">
        <v>1966</v>
      </c>
      <c r="BI56" s="130" t="s">
        <v>1967</v>
      </c>
      <c r="BJ56" s="130" t="s">
        <v>1045</v>
      </c>
      <c r="BK56" s="130" t="s">
        <v>1968</v>
      </c>
      <c r="BL56" s="130" t="s">
        <v>1969</v>
      </c>
      <c r="BM56" s="130" t="s">
        <v>1970</v>
      </c>
      <c r="BN56" s="130" t="s">
        <v>1971</v>
      </c>
      <c r="BO56" s="130" t="s">
        <v>1972</v>
      </c>
      <c r="BP56" s="130"/>
      <c r="BQ56" s="130" t="s">
        <v>1916</v>
      </c>
      <c r="BR56" s="130" t="s">
        <v>1973</v>
      </c>
      <c r="BS56" s="130" t="s">
        <v>1974</v>
      </c>
      <c r="BT56" s="130" t="s">
        <v>1975</v>
      </c>
      <c r="BU56" s="130" t="s">
        <v>1976</v>
      </c>
      <c r="BV56" s="130" t="s">
        <v>1977</v>
      </c>
      <c r="BW56" s="130" t="s">
        <v>1978</v>
      </c>
      <c r="BX56" s="130" t="s">
        <v>163</v>
      </c>
      <c r="BY56" s="130" t="s">
        <v>1979</v>
      </c>
      <c r="BZ56" s="130" t="s">
        <v>1956</v>
      </c>
      <c r="CA56" s="130" t="s">
        <v>168</v>
      </c>
      <c r="CB56" s="130" t="s">
        <v>1980</v>
      </c>
      <c r="CC56" s="130" t="s">
        <v>1981</v>
      </c>
      <c r="CD56" s="130" t="s">
        <v>843</v>
      </c>
      <c r="CE56" s="130" t="s">
        <v>1982</v>
      </c>
      <c r="CF56" s="130" t="s">
        <v>163</v>
      </c>
      <c r="CG56" s="130" t="s">
        <v>1963</v>
      </c>
      <c r="CH56" s="130" t="s">
        <v>163</v>
      </c>
      <c r="CI56" s="130" t="s">
        <v>1964</v>
      </c>
      <c r="CJ56" s="130" t="s">
        <v>1983</v>
      </c>
      <c r="CK56" s="130" t="s">
        <v>168</v>
      </c>
      <c r="CL56" s="130" t="s">
        <v>1984</v>
      </c>
      <c r="CM56" s="130" t="s">
        <v>1985</v>
      </c>
      <c r="CN56" s="130" t="s">
        <v>1986</v>
      </c>
      <c r="CO56" s="130" t="s">
        <v>1987</v>
      </c>
      <c r="CP56" s="130" t="s">
        <v>163</v>
      </c>
      <c r="CQ56" s="130" t="s">
        <v>1988</v>
      </c>
      <c r="CR56" s="130" t="s">
        <v>163</v>
      </c>
      <c r="CS56" s="130" t="s">
        <v>1989</v>
      </c>
      <c r="CT56" s="130" t="s">
        <v>1990</v>
      </c>
      <c r="CU56" s="130" t="s">
        <v>168</v>
      </c>
      <c r="CV56" s="130" t="s">
        <v>1778</v>
      </c>
      <c r="CW56" s="130" t="s">
        <v>1991</v>
      </c>
      <c r="CX56" s="130" t="s">
        <v>1992</v>
      </c>
      <c r="CY56" s="130" t="s">
        <v>1993</v>
      </c>
      <c r="CZ56" s="130" t="s">
        <v>163</v>
      </c>
      <c r="DA56" s="130" t="s">
        <v>1994</v>
      </c>
      <c r="DB56" s="130" t="s">
        <v>163</v>
      </c>
      <c r="DC56" s="130" t="s">
        <v>1971</v>
      </c>
      <c r="DD56" s="130" t="s">
        <v>1995</v>
      </c>
      <c r="DE56" s="130" t="s">
        <v>168</v>
      </c>
      <c r="DF56" s="130" t="s">
        <v>1996</v>
      </c>
      <c r="DG56" s="130" t="s">
        <v>1997</v>
      </c>
      <c r="DH56" s="130" t="s">
        <v>1998</v>
      </c>
      <c r="DI56" s="130" t="s">
        <v>1999</v>
      </c>
      <c r="DJ56" s="130" t="s">
        <v>163</v>
      </c>
      <c r="DK56" s="130" t="s">
        <v>2000</v>
      </c>
      <c r="DL56" s="130" t="s">
        <v>163</v>
      </c>
      <c r="DM56" s="130" t="s">
        <v>1979</v>
      </c>
      <c r="DN56" s="130" t="s">
        <v>2001</v>
      </c>
      <c r="DO56" s="130" t="s">
        <v>168</v>
      </c>
      <c r="DP56" s="130" t="s">
        <v>2002</v>
      </c>
      <c r="DQ56" s="130" t="s">
        <v>2003</v>
      </c>
      <c r="DR56" s="130" t="s">
        <v>2004</v>
      </c>
      <c r="DS56" s="130" t="s">
        <v>1982</v>
      </c>
      <c r="DT56" s="130" t="s">
        <v>163</v>
      </c>
      <c r="DU56" s="130" t="s">
        <v>1988</v>
      </c>
      <c r="DV56" s="130" t="s">
        <v>163</v>
      </c>
      <c r="DW56" s="130" t="s">
        <v>2005</v>
      </c>
      <c r="DX56" s="130" t="s">
        <v>2006</v>
      </c>
      <c r="DY56" s="130" t="s">
        <v>168</v>
      </c>
      <c r="DZ56" s="130" t="s">
        <v>2007</v>
      </c>
      <c r="EA56" s="130" t="s">
        <v>2008</v>
      </c>
      <c r="EB56" s="130" t="s">
        <v>2009</v>
      </c>
      <c r="EC56" s="130" t="s">
        <v>2010</v>
      </c>
      <c r="ED56" s="130" t="s">
        <v>163</v>
      </c>
      <c r="EE56" s="130" t="s">
        <v>2011</v>
      </c>
      <c r="EF56" s="130" t="s">
        <v>163</v>
      </c>
      <c r="EG56" s="130" t="s">
        <v>163</v>
      </c>
      <c r="EH56" s="130" t="s">
        <v>2012</v>
      </c>
      <c r="EI56" s="130"/>
      <c r="EJ56" s="130"/>
      <c r="EK56" s="130"/>
      <c r="EL56" s="130"/>
      <c r="EM56" s="130" t="s">
        <v>2013</v>
      </c>
      <c r="EN56" s="130"/>
      <c r="EO56" s="130"/>
      <c r="EP56" s="130"/>
      <c r="EQ56" s="130"/>
      <c r="ER56" s="130"/>
      <c r="ES56" s="148" t="s">
        <v>14362</v>
      </c>
      <c r="ET56" s="130" t="s">
        <v>14363</v>
      </c>
      <c r="EU56" s="130"/>
      <c r="EV56" s="130" t="s">
        <v>14365</v>
      </c>
      <c r="EW56" s="130"/>
      <c r="EX56" s="130"/>
      <c r="EY56" s="130"/>
      <c r="EZ56" s="130"/>
      <c r="FA56" s="130"/>
      <c r="FB56" s="130" t="s">
        <v>14364</v>
      </c>
      <c r="FC56" s="130"/>
      <c r="FD56" s="130"/>
      <c r="FE56" s="130"/>
      <c r="FF56" s="130"/>
      <c r="FG56" s="130"/>
      <c r="FH56" s="130"/>
      <c r="FI56" s="130"/>
      <c r="FJ56" s="130"/>
      <c r="FK56" s="130"/>
      <c r="FL56" s="130"/>
    </row>
    <row r="57" spans="1:176" s="130" customFormat="1" ht="12.75" customHeight="1" x14ac:dyDescent="0.25">
      <c r="A57" s="132" t="s">
        <v>240</v>
      </c>
      <c r="B57" s="17" t="s">
        <v>886</v>
      </c>
      <c r="C57" s="133" t="s">
        <v>15614</v>
      </c>
      <c r="D57" s="133" t="s">
        <v>15613</v>
      </c>
      <c r="E57" s="133" t="s">
        <v>9904</v>
      </c>
      <c r="F57" s="12">
        <v>1000</v>
      </c>
      <c r="G57" s="12"/>
      <c r="H57" s="124" t="s">
        <v>243</v>
      </c>
      <c r="I57" s="133" t="s">
        <v>9905</v>
      </c>
      <c r="J57" s="133" t="s">
        <v>161</v>
      </c>
      <c r="K57" s="124" t="s">
        <v>162</v>
      </c>
      <c r="L57" s="44" t="s">
        <v>15615</v>
      </c>
      <c r="M57" s="133" t="s">
        <v>9906</v>
      </c>
      <c r="N57" s="124" t="s">
        <v>676</v>
      </c>
      <c r="O57" s="124"/>
      <c r="P57" s="124"/>
      <c r="Q57" s="124"/>
      <c r="R57" s="133"/>
      <c r="S57" s="133"/>
      <c r="T57" s="133"/>
      <c r="U57" s="133"/>
      <c r="V57" s="179" t="s">
        <v>15616</v>
      </c>
      <c r="W57" s="133"/>
      <c r="X57" s="133"/>
      <c r="Y57" s="133"/>
      <c r="Z57" s="133"/>
      <c r="AA57" s="133"/>
      <c r="AB57" s="133"/>
      <c r="AC57" s="133"/>
      <c r="AD57" s="133"/>
      <c r="AE57" s="133"/>
      <c r="AF57" s="133"/>
      <c r="AG57" s="180" t="s">
        <v>15617</v>
      </c>
      <c r="AH57" s="179"/>
      <c r="AI57" s="179" t="s">
        <v>15618</v>
      </c>
      <c r="AJ57" s="133"/>
      <c r="AK57" s="133"/>
      <c r="AL57" s="133"/>
      <c r="AM57" s="124"/>
      <c r="AN57" s="124"/>
      <c r="AO57" s="124"/>
      <c r="AP57" s="124"/>
      <c r="AQ57" s="124"/>
      <c r="AR57" s="124"/>
      <c r="AS57" s="124"/>
      <c r="AT57" s="124"/>
      <c r="AU57" s="124"/>
      <c r="AV57" s="124"/>
      <c r="AW57" s="124"/>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row>
    <row r="58" spans="1:176" ht="12.75" customHeight="1" x14ac:dyDescent="0.2">
      <c r="A58" s="16" t="s">
        <v>240</v>
      </c>
      <c r="B58" s="17" t="s">
        <v>886</v>
      </c>
      <c r="C58" s="8"/>
      <c r="D58" s="8" t="s">
        <v>14192</v>
      </c>
      <c r="E58" s="8" t="s">
        <v>10854</v>
      </c>
      <c r="F58" s="12">
        <v>1000</v>
      </c>
      <c r="G58" s="12"/>
      <c r="H58" s="14" t="s">
        <v>243</v>
      </c>
      <c r="I58" s="8" t="s">
        <v>809</v>
      </c>
      <c r="J58" s="8" t="s">
        <v>810</v>
      </c>
      <c r="K58" s="14" t="s">
        <v>162</v>
      </c>
      <c r="L58" s="133" t="s">
        <v>14203</v>
      </c>
      <c r="M58" s="135" t="s">
        <v>10855</v>
      </c>
      <c r="N58" s="14" t="s">
        <v>247</v>
      </c>
      <c r="O58" s="14"/>
      <c r="P58" s="14"/>
      <c r="Q58" s="124"/>
      <c r="R58" s="135" t="s">
        <v>10856</v>
      </c>
      <c r="S58" s="135" t="s">
        <v>163</v>
      </c>
      <c r="T58" s="135" t="s">
        <v>1422</v>
      </c>
      <c r="U58" s="135" t="s">
        <v>1423</v>
      </c>
      <c r="V58" s="141" t="s">
        <v>163</v>
      </c>
      <c r="W58" s="135"/>
      <c r="X58" s="135"/>
      <c r="Y58" s="135"/>
      <c r="Z58" s="135"/>
      <c r="AA58" s="135" t="s">
        <v>163</v>
      </c>
      <c r="AB58" s="135"/>
      <c r="AC58" s="135" t="s">
        <v>168</v>
      </c>
      <c r="AD58" s="135" t="s">
        <v>10857</v>
      </c>
      <c r="AE58" s="135" t="s">
        <v>6925</v>
      </c>
      <c r="AF58" s="135" t="s">
        <v>581</v>
      </c>
      <c r="AG58" s="135" t="s">
        <v>10858</v>
      </c>
      <c r="AH58" s="135" t="s">
        <v>163</v>
      </c>
      <c r="AI58" s="135" t="s">
        <v>10859</v>
      </c>
      <c r="AJ58" s="135" t="s">
        <v>163</v>
      </c>
      <c r="AK58" s="135" t="s">
        <v>10860</v>
      </c>
      <c r="AL58" s="135" t="s">
        <v>10861</v>
      </c>
      <c r="AM58" s="14"/>
      <c r="AN58" s="135"/>
      <c r="AO58" s="14"/>
      <c r="AP58" s="14"/>
      <c r="AQ58" s="14"/>
      <c r="AR58" s="14"/>
      <c r="AS58" s="14"/>
      <c r="AT58" s="14"/>
      <c r="AU58" s="14"/>
      <c r="AV58" s="14"/>
      <c r="AW58" s="124"/>
      <c r="FM58" s="130"/>
      <c r="FN58" s="130"/>
      <c r="FO58" s="130"/>
      <c r="FP58" s="130"/>
      <c r="FQ58" s="130"/>
      <c r="FR58" s="130"/>
      <c r="FS58" s="130"/>
      <c r="FT58" s="130"/>
    </row>
    <row r="59" spans="1:176" ht="12.75" customHeight="1" x14ac:dyDescent="0.2">
      <c r="A59" s="132" t="s">
        <v>240</v>
      </c>
      <c r="B59" s="17" t="s">
        <v>886</v>
      </c>
      <c r="C59" s="133"/>
      <c r="D59" s="133" t="s">
        <v>13367</v>
      </c>
      <c r="E59" s="133" t="s">
        <v>13367</v>
      </c>
      <c r="F59" s="12">
        <v>1000</v>
      </c>
      <c r="G59" s="124"/>
      <c r="H59" s="124" t="s">
        <v>243</v>
      </c>
      <c r="I59" s="133" t="s">
        <v>1294</v>
      </c>
      <c r="J59" s="133" t="s">
        <v>161</v>
      </c>
      <c r="K59" s="124" t="s">
        <v>162</v>
      </c>
      <c r="L59" s="133" t="s">
        <v>13373</v>
      </c>
      <c r="M59" s="133"/>
      <c r="N59" s="124" t="s">
        <v>676</v>
      </c>
      <c r="O59" s="124"/>
      <c r="P59" s="124"/>
      <c r="Q59" s="133"/>
      <c r="R59" s="133"/>
      <c r="S59" s="133"/>
      <c r="T59" s="133"/>
      <c r="U59" s="24"/>
      <c r="V59" s="133" t="s">
        <v>13372</v>
      </c>
      <c r="W59" s="133"/>
      <c r="X59" s="133"/>
      <c r="Y59" s="133"/>
      <c r="Z59" s="133"/>
      <c r="AA59" s="133"/>
      <c r="AB59" s="133"/>
      <c r="AC59" s="135" t="s">
        <v>168</v>
      </c>
      <c r="AD59" s="133" t="s">
        <v>13369</v>
      </c>
      <c r="AE59" s="133" t="s">
        <v>13370</v>
      </c>
      <c r="AF59" s="135" t="s">
        <v>600</v>
      </c>
      <c r="AG59" s="135" t="s">
        <v>13371</v>
      </c>
      <c r="AH59" s="133"/>
      <c r="AI59" s="133"/>
      <c r="AJ59" s="133"/>
      <c r="AK59" s="133"/>
      <c r="AL59" s="124"/>
      <c r="AM59" s="124"/>
      <c r="AN59" s="124"/>
      <c r="AO59" s="124"/>
      <c r="AP59" s="124"/>
      <c r="AQ59" s="124"/>
      <c r="AR59" s="124"/>
      <c r="AS59" s="124"/>
      <c r="AT59" s="124"/>
      <c r="AU59" s="124"/>
      <c r="AV59" s="124"/>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row>
    <row r="60" spans="1:176" ht="12.75" customHeight="1" x14ac:dyDescent="0.2">
      <c r="A60" s="16" t="s">
        <v>173</v>
      </c>
      <c r="B60" s="17" t="s">
        <v>886</v>
      </c>
      <c r="C60" s="132" t="s">
        <v>4052</v>
      </c>
      <c r="D60" s="132" t="s">
        <v>9065</v>
      </c>
      <c r="E60" s="135" t="s">
        <v>6723</v>
      </c>
      <c r="F60" s="134">
        <v>1000</v>
      </c>
      <c r="G60" s="134"/>
      <c r="H60" s="134" t="s">
        <v>177</v>
      </c>
      <c r="I60" s="132" t="s">
        <v>1710</v>
      </c>
      <c r="J60" s="132" t="s">
        <v>179</v>
      </c>
      <c r="K60" s="20" t="s">
        <v>180</v>
      </c>
      <c r="L60" s="132" t="s">
        <v>13495</v>
      </c>
      <c r="M60" s="135" t="s">
        <v>6724</v>
      </c>
      <c r="N60" s="17"/>
      <c r="O60" s="17"/>
      <c r="P60" s="134"/>
      <c r="Q60" s="134"/>
      <c r="R60" s="135" t="s">
        <v>6736</v>
      </c>
      <c r="S60" s="135" t="s">
        <v>6737</v>
      </c>
      <c r="T60" s="135" t="s">
        <v>6738</v>
      </c>
      <c r="U60" s="135" t="s">
        <v>6739</v>
      </c>
      <c r="V60" s="138"/>
      <c r="W60" s="136"/>
      <c r="X60" s="136"/>
      <c r="Y60" s="136"/>
      <c r="Z60" s="136"/>
      <c r="AA60" s="136"/>
      <c r="AB60" s="136"/>
      <c r="AC60" s="135" t="s">
        <v>194</v>
      </c>
      <c r="AD60" s="135" t="s">
        <v>6740</v>
      </c>
      <c r="AE60" s="135" t="s">
        <v>1025</v>
      </c>
      <c r="AF60" s="135" t="s">
        <v>6741</v>
      </c>
      <c r="AG60" s="135" t="s">
        <v>6731</v>
      </c>
      <c r="AH60" s="135" t="s">
        <v>163</v>
      </c>
      <c r="AI60" s="135" t="s">
        <v>6742</v>
      </c>
      <c r="AJ60" s="136"/>
      <c r="AK60" s="136"/>
      <c r="AL60" s="136"/>
      <c r="AM60" s="135" t="s">
        <v>168</v>
      </c>
      <c r="AN60" s="135" t="s">
        <v>4342</v>
      </c>
      <c r="AO60" s="135" t="s">
        <v>6743</v>
      </c>
      <c r="AP60" s="135" t="s">
        <v>1045</v>
      </c>
      <c r="AQ60" s="135" t="s">
        <v>6744</v>
      </c>
      <c r="AR60" s="135"/>
      <c r="AS60" s="135" t="s">
        <v>6745</v>
      </c>
      <c r="AT60" s="134"/>
      <c r="AU60" s="134"/>
      <c r="AV60" s="134"/>
      <c r="AW60" s="135" t="s">
        <v>168</v>
      </c>
      <c r="AX60" s="3" t="s">
        <v>6729</v>
      </c>
      <c r="AY60" s="3" t="s">
        <v>6730</v>
      </c>
      <c r="AZ60" s="3" t="s">
        <v>581</v>
      </c>
      <c r="BA60" s="3" t="s">
        <v>6731</v>
      </c>
      <c r="BB60" s="3" t="s">
        <v>163</v>
      </c>
      <c r="BC60" s="3" t="s">
        <v>6732</v>
      </c>
      <c r="BG60" s="3" t="s">
        <v>168</v>
      </c>
      <c r="BH60" s="3" t="s">
        <v>1690</v>
      </c>
      <c r="BI60" s="3" t="s">
        <v>4076</v>
      </c>
      <c r="BJ60" s="3" t="s">
        <v>319</v>
      </c>
      <c r="BK60" s="3" t="s">
        <v>6731</v>
      </c>
      <c r="BL60" s="3" t="s">
        <v>6733</v>
      </c>
      <c r="BM60" s="3" t="s">
        <v>6734</v>
      </c>
      <c r="BN60" s="3" t="s">
        <v>163</v>
      </c>
      <c r="BO60" s="3" t="s">
        <v>163</v>
      </c>
      <c r="BP60" s="3" t="s">
        <v>6735</v>
      </c>
    </row>
    <row r="61" spans="1:176" s="130" customFormat="1" ht="12.75" customHeight="1" x14ac:dyDescent="0.2">
      <c r="A61" s="132" t="s">
        <v>173</v>
      </c>
      <c r="B61" s="17" t="s">
        <v>886</v>
      </c>
      <c r="C61" s="133" t="s">
        <v>11979</v>
      </c>
      <c r="D61" s="135" t="s">
        <v>342</v>
      </c>
      <c r="E61" s="132" t="s">
        <v>11875</v>
      </c>
      <c r="F61" s="134">
        <v>999.99599999999998</v>
      </c>
      <c r="G61" s="134">
        <f>F61*0.364</f>
        <v>363.99854399999998</v>
      </c>
      <c r="H61" s="134" t="s">
        <v>177</v>
      </c>
      <c r="I61" s="132" t="s">
        <v>160</v>
      </c>
      <c r="J61" s="132" t="s">
        <v>161</v>
      </c>
      <c r="K61" s="20" t="s">
        <v>180</v>
      </c>
      <c r="L61" s="132" t="s">
        <v>15000</v>
      </c>
      <c r="M61" s="136"/>
      <c r="N61" s="17"/>
      <c r="O61" s="17"/>
      <c r="P61" s="134"/>
      <c r="Q61" s="134"/>
      <c r="R61" s="136" t="s">
        <v>1270</v>
      </c>
      <c r="S61" s="136"/>
      <c r="T61" s="136"/>
      <c r="U61" s="136"/>
      <c r="V61" s="138"/>
      <c r="W61" s="136"/>
      <c r="X61" s="136"/>
      <c r="Y61" s="136"/>
      <c r="Z61" s="136"/>
      <c r="AA61" s="135" t="s">
        <v>163</v>
      </c>
      <c r="AB61" s="136">
        <v>3000</v>
      </c>
      <c r="AC61" s="135" t="s">
        <v>168</v>
      </c>
      <c r="AD61" s="135" t="s">
        <v>347</v>
      </c>
      <c r="AE61" s="135" t="s">
        <v>348</v>
      </c>
      <c r="AF61" s="135" t="s">
        <v>11677</v>
      </c>
      <c r="AG61" s="135" t="s">
        <v>349</v>
      </c>
      <c r="AH61" s="135" t="s">
        <v>163</v>
      </c>
      <c r="AI61" s="135" t="s">
        <v>350</v>
      </c>
      <c r="AJ61" s="135" t="s">
        <v>163</v>
      </c>
      <c r="AK61" s="135" t="s">
        <v>351</v>
      </c>
      <c r="AL61" s="135" t="s">
        <v>352</v>
      </c>
      <c r="AM61" s="135" t="s">
        <v>194</v>
      </c>
      <c r="AN61" s="135" t="s">
        <v>353</v>
      </c>
      <c r="AO61" s="135" t="s">
        <v>354</v>
      </c>
      <c r="AP61" s="135"/>
      <c r="AQ61" s="135" t="s">
        <v>355</v>
      </c>
      <c r="AR61" s="135" t="s">
        <v>356</v>
      </c>
      <c r="AS61" s="135" t="s">
        <v>357</v>
      </c>
      <c r="AT61" s="135"/>
      <c r="AU61" s="135"/>
      <c r="AV61" s="135"/>
      <c r="AW61" s="135" t="s">
        <v>168</v>
      </c>
      <c r="AX61" s="135" t="s">
        <v>358</v>
      </c>
      <c r="AY61" s="135" t="s">
        <v>359</v>
      </c>
      <c r="AZ61" s="135" t="s">
        <v>360</v>
      </c>
      <c r="BA61" s="135" t="s">
        <v>361</v>
      </c>
      <c r="BB61" s="135" t="s">
        <v>163</v>
      </c>
      <c r="BC61" s="135" t="s">
        <v>362</v>
      </c>
      <c r="BD61" s="135" t="s">
        <v>363</v>
      </c>
      <c r="BE61" s="135" t="s">
        <v>364</v>
      </c>
      <c r="BF61" s="135" t="s">
        <v>365</v>
      </c>
      <c r="BG61" s="135" t="s">
        <v>168</v>
      </c>
      <c r="BH61" s="135" t="s">
        <v>366</v>
      </c>
      <c r="BI61" s="135" t="s">
        <v>367</v>
      </c>
      <c r="BJ61" s="135" t="s">
        <v>368</v>
      </c>
      <c r="BK61" s="135" t="s">
        <v>369</v>
      </c>
      <c r="BL61" s="135" t="s">
        <v>163</v>
      </c>
      <c r="BM61" s="135" t="s">
        <v>370</v>
      </c>
      <c r="BN61" s="135" t="s">
        <v>163</v>
      </c>
      <c r="BO61" s="135" t="s">
        <v>163</v>
      </c>
      <c r="BP61" s="135" t="s">
        <v>371</v>
      </c>
      <c r="BQ61" s="135" t="s">
        <v>194</v>
      </c>
      <c r="BR61" s="135" t="s">
        <v>372</v>
      </c>
      <c r="BS61" s="135" t="s">
        <v>373</v>
      </c>
      <c r="BT61" s="135" t="s">
        <v>374</v>
      </c>
      <c r="BU61" s="135" t="s">
        <v>375</v>
      </c>
      <c r="BV61" s="135" t="s">
        <v>376</v>
      </c>
      <c r="BW61" s="135" t="s">
        <v>377</v>
      </c>
      <c r="BX61" s="135" t="s">
        <v>163</v>
      </c>
      <c r="BY61" s="135" t="s">
        <v>352</v>
      </c>
      <c r="BZ61" s="135" t="s">
        <v>378</v>
      </c>
      <c r="CA61" s="135" t="s">
        <v>168</v>
      </c>
      <c r="CB61" s="135" t="s">
        <v>379</v>
      </c>
      <c r="CC61" s="135" t="s">
        <v>380</v>
      </c>
      <c r="CD61" s="135" t="s">
        <v>381</v>
      </c>
      <c r="CE61" s="135" t="s">
        <v>382</v>
      </c>
      <c r="CF61" s="135" t="s">
        <v>163</v>
      </c>
      <c r="CG61" s="135" t="s">
        <v>383</v>
      </c>
      <c r="CH61" s="135"/>
      <c r="CI61" s="135"/>
      <c r="CJ61" s="135"/>
      <c r="CK61" s="135" t="s">
        <v>168</v>
      </c>
      <c r="CL61" s="135" t="s">
        <v>384</v>
      </c>
      <c r="CM61" s="135" t="s">
        <v>385</v>
      </c>
      <c r="CN61" s="135" t="s">
        <v>386</v>
      </c>
      <c r="CO61" s="135" t="s">
        <v>387</v>
      </c>
      <c r="CP61" s="135" t="s">
        <v>163</v>
      </c>
      <c r="CQ61" s="135" t="s">
        <v>388</v>
      </c>
      <c r="CR61" s="135" t="s">
        <v>163</v>
      </c>
      <c r="CS61" s="135" t="s">
        <v>389</v>
      </c>
      <c r="CT61" s="135" t="s">
        <v>390</v>
      </c>
      <c r="CU61" s="135" t="s">
        <v>168</v>
      </c>
      <c r="CV61" s="135" t="s">
        <v>391</v>
      </c>
      <c r="CW61" s="135" t="s">
        <v>392</v>
      </c>
      <c r="CX61" s="135" t="s">
        <v>393</v>
      </c>
      <c r="CY61" s="135" t="s">
        <v>394</v>
      </c>
      <c r="CZ61" s="135" t="s">
        <v>163</v>
      </c>
      <c r="DA61" s="135" t="s">
        <v>163</v>
      </c>
      <c r="DB61" s="135" t="s">
        <v>163</v>
      </c>
      <c r="DC61" s="135" t="s">
        <v>163</v>
      </c>
      <c r="DD61" s="135" t="s">
        <v>395</v>
      </c>
      <c r="DE61" s="135" t="s">
        <v>168</v>
      </c>
      <c r="DF61" s="135" t="s">
        <v>396</v>
      </c>
      <c r="DG61" s="135" t="s">
        <v>397</v>
      </c>
      <c r="DH61" s="135" t="s">
        <v>398</v>
      </c>
      <c r="DI61" s="135" t="s">
        <v>399</v>
      </c>
      <c r="DJ61" s="135"/>
      <c r="DK61" s="135"/>
      <c r="DL61" s="135"/>
      <c r="DM61" s="135"/>
      <c r="DN61" s="135"/>
      <c r="DO61" s="135" t="s">
        <v>194</v>
      </c>
      <c r="DP61" s="135" t="s">
        <v>400</v>
      </c>
      <c r="DQ61" s="135" t="s">
        <v>401</v>
      </c>
      <c r="DR61" s="135" t="s">
        <v>402</v>
      </c>
      <c r="DS61" s="135" t="s">
        <v>403</v>
      </c>
      <c r="DT61" s="135" t="s">
        <v>163</v>
      </c>
      <c r="DU61" s="135" t="s">
        <v>404</v>
      </c>
      <c r="DV61" s="135" t="s">
        <v>163</v>
      </c>
      <c r="DW61" s="135" t="s">
        <v>405</v>
      </c>
      <c r="DX61" s="135"/>
      <c r="DY61" s="135" t="s">
        <v>168</v>
      </c>
      <c r="DZ61" s="135" t="s">
        <v>406</v>
      </c>
      <c r="EA61" s="135" t="s">
        <v>407</v>
      </c>
      <c r="EB61" s="135" t="s">
        <v>408</v>
      </c>
      <c r="EC61" s="135" t="s">
        <v>409</v>
      </c>
      <c r="ED61" s="135" t="s">
        <v>163</v>
      </c>
      <c r="EE61" s="135" t="s">
        <v>363</v>
      </c>
      <c r="EF61" s="135" t="s">
        <v>163</v>
      </c>
      <c r="EG61" s="135" t="s">
        <v>405</v>
      </c>
      <c r="EH61" s="135"/>
      <c r="EI61" s="135" t="s">
        <v>168</v>
      </c>
      <c r="EJ61" s="135" t="s">
        <v>410</v>
      </c>
      <c r="EK61" s="135" t="s">
        <v>411</v>
      </c>
      <c r="EL61" s="135" t="s">
        <v>412</v>
      </c>
      <c r="EM61" s="135" t="s">
        <v>413</v>
      </c>
      <c r="EN61" s="135" t="s">
        <v>163</v>
      </c>
      <c r="EO61" s="135" t="s">
        <v>414</v>
      </c>
      <c r="EP61" s="135" t="s">
        <v>163</v>
      </c>
      <c r="EQ61" s="135" t="s">
        <v>163</v>
      </c>
      <c r="ER61" s="135" t="s">
        <v>415</v>
      </c>
      <c r="ES61" s="135" t="s">
        <v>194</v>
      </c>
      <c r="ET61" s="135" t="s">
        <v>416</v>
      </c>
      <c r="EU61" s="135" t="s">
        <v>417</v>
      </c>
      <c r="EV61" s="135" t="s">
        <v>418</v>
      </c>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row>
    <row r="62" spans="1:176" ht="12.75" customHeight="1" x14ac:dyDescent="0.2">
      <c r="A62" s="16" t="s">
        <v>240</v>
      </c>
      <c r="B62" s="17" t="s">
        <v>886</v>
      </c>
      <c r="C62" s="132" t="s">
        <v>10495</v>
      </c>
      <c r="D62" s="135" t="s">
        <v>6911</v>
      </c>
      <c r="E62" s="135" t="s">
        <v>10496</v>
      </c>
      <c r="F62" s="12">
        <f>4500-3600</f>
        <v>900</v>
      </c>
      <c r="G62" s="134">
        <f>F62*0.36</f>
        <v>324</v>
      </c>
      <c r="H62" s="124">
        <v>2022</v>
      </c>
      <c r="I62" s="133" t="s">
        <v>160</v>
      </c>
      <c r="J62" s="133" t="s">
        <v>161</v>
      </c>
      <c r="K62" s="124" t="s">
        <v>180</v>
      </c>
      <c r="L62" s="133" t="s">
        <v>14184</v>
      </c>
      <c r="M62" s="135" t="s">
        <v>10497</v>
      </c>
      <c r="N62" s="17" t="s">
        <v>1269</v>
      </c>
      <c r="O62" s="124"/>
      <c r="P62" s="124"/>
      <c r="Q62" s="124"/>
      <c r="R62" s="136" t="s">
        <v>10498</v>
      </c>
      <c r="S62" s="135" t="s">
        <v>10499</v>
      </c>
      <c r="T62" s="135" t="s">
        <v>3625</v>
      </c>
      <c r="U62" s="135" t="s">
        <v>6358</v>
      </c>
      <c r="V62" s="141" t="s">
        <v>10500</v>
      </c>
      <c r="W62" s="133"/>
      <c r="X62" s="133"/>
      <c r="Y62" s="133"/>
      <c r="Z62" s="133"/>
      <c r="AA62" s="133"/>
      <c r="AB62" s="133"/>
      <c r="AC62" s="135" t="s">
        <v>168</v>
      </c>
      <c r="AD62" s="135" t="s">
        <v>10501</v>
      </c>
      <c r="AE62" s="135" t="s">
        <v>10502</v>
      </c>
      <c r="AF62" s="135" t="s">
        <v>1362</v>
      </c>
      <c r="AG62" s="135" t="s">
        <v>10503</v>
      </c>
      <c r="AH62" s="135" t="s">
        <v>163</v>
      </c>
      <c r="AI62" s="135" t="s">
        <v>10504</v>
      </c>
      <c r="AJ62" s="135" t="s">
        <v>163</v>
      </c>
      <c r="AK62" s="135" t="s">
        <v>10505</v>
      </c>
      <c r="AL62" s="135" t="s">
        <v>163</v>
      </c>
      <c r="AM62" s="135" t="s">
        <v>194</v>
      </c>
      <c r="AN62" s="135" t="s">
        <v>10506</v>
      </c>
      <c r="AO62" s="135" t="s">
        <v>10507</v>
      </c>
      <c r="AP62" s="135"/>
      <c r="AQ62" s="135" t="s">
        <v>10508</v>
      </c>
      <c r="AR62" s="135"/>
      <c r="AS62" s="135"/>
      <c r="AT62" s="135"/>
      <c r="AU62" s="135"/>
      <c r="AV62" s="135"/>
      <c r="AW62" s="135" t="s">
        <v>168</v>
      </c>
      <c r="AX62" s="135" t="s">
        <v>10509</v>
      </c>
      <c r="AY62" s="135" t="s">
        <v>10510</v>
      </c>
      <c r="AZ62" s="135" t="s">
        <v>10511</v>
      </c>
      <c r="BA62" s="135" t="s">
        <v>10512</v>
      </c>
      <c r="BB62" s="3" t="s">
        <v>163</v>
      </c>
      <c r="BC62" s="135" t="s">
        <v>10513</v>
      </c>
      <c r="BD62" s="3" t="s">
        <v>163</v>
      </c>
      <c r="BE62" s="3" t="s">
        <v>163</v>
      </c>
      <c r="BF62" s="3" t="s">
        <v>10514</v>
      </c>
      <c r="BG62" s="3" t="s">
        <v>168</v>
      </c>
      <c r="BH62" s="3" t="s">
        <v>10515</v>
      </c>
      <c r="BI62" s="3" t="s">
        <v>6909</v>
      </c>
      <c r="BJ62" s="3" t="s">
        <v>250</v>
      </c>
      <c r="BK62" s="3" t="s">
        <v>10516</v>
      </c>
      <c r="BL62" s="3" t="s">
        <v>163</v>
      </c>
      <c r="BM62" s="135" t="s">
        <v>10517</v>
      </c>
      <c r="BN62" s="3" t="s">
        <v>163</v>
      </c>
      <c r="BO62" s="3" t="s">
        <v>10518</v>
      </c>
      <c r="BP62" s="3" t="s">
        <v>10519</v>
      </c>
      <c r="BQ62" s="3" t="s">
        <v>168</v>
      </c>
      <c r="BR62" s="3" t="s">
        <v>10520</v>
      </c>
      <c r="BS62" s="3" t="s">
        <v>10521</v>
      </c>
      <c r="BT62" s="3" t="s">
        <v>10522</v>
      </c>
      <c r="BU62" s="3" t="s">
        <v>10523</v>
      </c>
      <c r="CA62" s="3" t="s">
        <v>168</v>
      </c>
      <c r="CB62" s="3" t="s">
        <v>2167</v>
      </c>
      <c r="CC62" s="3" t="s">
        <v>10524</v>
      </c>
      <c r="CD62" s="3" t="s">
        <v>1674</v>
      </c>
      <c r="CE62" s="3" t="s">
        <v>10525</v>
      </c>
      <c r="CF62" s="3" t="s">
        <v>163</v>
      </c>
      <c r="CG62" s="3" t="s">
        <v>10526</v>
      </c>
      <c r="CK62" s="3" t="s">
        <v>168</v>
      </c>
      <c r="CL62" s="3" t="s">
        <v>10527</v>
      </c>
      <c r="CM62" s="3" t="s">
        <v>10528</v>
      </c>
      <c r="CN62" s="3" t="s">
        <v>10529</v>
      </c>
      <c r="CO62" s="3" t="s">
        <v>10530</v>
      </c>
      <c r="CP62" s="3" t="s">
        <v>163</v>
      </c>
      <c r="CQ62" s="3" t="s">
        <v>10531</v>
      </c>
      <c r="CR62" s="3" t="s">
        <v>163</v>
      </c>
      <c r="CS62" s="3" t="s">
        <v>163</v>
      </c>
      <c r="CT62" s="3" t="s">
        <v>10532</v>
      </c>
      <c r="CU62" s="3" t="s">
        <v>168</v>
      </c>
      <c r="CV62" s="3" t="s">
        <v>10533</v>
      </c>
      <c r="CW62" s="3" t="s">
        <v>10534</v>
      </c>
      <c r="CX62" s="3" t="s">
        <v>4843</v>
      </c>
      <c r="CY62" s="3" t="s">
        <v>10535</v>
      </c>
      <c r="CZ62" s="3" t="s">
        <v>163</v>
      </c>
      <c r="DA62" s="3" t="s">
        <v>10536</v>
      </c>
      <c r="DB62" s="3" t="s">
        <v>163</v>
      </c>
      <c r="DC62" s="3" t="s">
        <v>163</v>
      </c>
      <c r="DD62" s="3" t="s">
        <v>10537</v>
      </c>
      <c r="DE62" s="3" t="s">
        <v>168</v>
      </c>
      <c r="DF62" s="3" t="s">
        <v>10538</v>
      </c>
      <c r="DG62" s="3" t="s">
        <v>10539</v>
      </c>
      <c r="DH62" s="3" t="s">
        <v>600</v>
      </c>
      <c r="DI62" s="3" t="s">
        <v>10540</v>
      </c>
      <c r="DJ62" s="3" t="s">
        <v>163</v>
      </c>
      <c r="DK62" s="3" t="s">
        <v>10541</v>
      </c>
      <c r="DL62" s="3" t="s">
        <v>163</v>
      </c>
      <c r="DM62" s="3" t="s">
        <v>10542</v>
      </c>
      <c r="DN62" s="3" t="s">
        <v>10543</v>
      </c>
      <c r="DO62" s="3" t="s">
        <v>194</v>
      </c>
      <c r="DP62" s="3" t="s">
        <v>10544</v>
      </c>
      <c r="DQ62" s="3" t="s">
        <v>10545</v>
      </c>
      <c r="DR62" s="3" t="s">
        <v>250</v>
      </c>
      <c r="DS62" s="3" t="s">
        <v>10546</v>
      </c>
      <c r="DT62" s="3" t="s">
        <v>163</v>
      </c>
      <c r="DU62" s="3" t="s">
        <v>10547</v>
      </c>
      <c r="DY62" s="3" t="s">
        <v>168</v>
      </c>
      <c r="DZ62" s="3" t="s">
        <v>10548</v>
      </c>
      <c r="EA62" s="3" t="s">
        <v>10549</v>
      </c>
      <c r="EB62" s="3" t="s">
        <v>581</v>
      </c>
      <c r="EC62" s="3" t="s">
        <v>10550</v>
      </c>
      <c r="ED62" s="3" t="s">
        <v>163</v>
      </c>
      <c r="EE62" s="3" t="s">
        <v>10551</v>
      </c>
      <c r="EI62" s="3" t="s">
        <v>194</v>
      </c>
      <c r="EJ62" s="3" t="s">
        <v>12191</v>
      </c>
      <c r="EK62" s="3" t="s">
        <v>12192</v>
      </c>
      <c r="EL62" s="3" t="s">
        <v>4790</v>
      </c>
      <c r="EM62" s="82" t="s">
        <v>12193</v>
      </c>
      <c r="EO62" s="141" t="s">
        <v>12522</v>
      </c>
      <c r="EP62" s="141" t="s">
        <v>12525</v>
      </c>
      <c r="ER62" s="141" t="s">
        <v>12526</v>
      </c>
    </row>
    <row r="63" spans="1:176" ht="12.75" customHeight="1" x14ac:dyDescent="0.2">
      <c r="A63" s="16" t="s">
        <v>240</v>
      </c>
      <c r="B63" s="17" t="s">
        <v>886</v>
      </c>
      <c r="C63" s="133"/>
      <c r="D63" s="135" t="s">
        <v>6535</v>
      </c>
      <c r="E63" s="133" t="s">
        <v>7200</v>
      </c>
      <c r="F63" s="12">
        <v>859</v>
      </c>
      <c r="G63" s="12"/>
      <c r="H63" s="14">
        <v>2030</v>
      </c>
      <c r="I63" s="8" t="s">
        <v>301</v>
      </c>
      <c r="J63" s="8" t="s">
        <v>179</v>
      </c>
      <c r="K63" s="14" t="s">
        <v>180</v>
      </c>
      <c r="L63" s="8" t="s">
        <v>7201</v>
      </c>
      <c r="M63" s="136"/>
      <c r="N63" s="124" t="s">
        <v>676</v>
      </c>
      <c r="O63" s="14"/>
      <c r="P63" s="14"/>
      <c r="Q63" s="124"/>
      <c r="R63" s="133"/>
      <c r="S63" s="133"/>
      <c r="T63" s="133"/>
      <c r="U63" s="133"/>
      <c r="V63" s="24"/>
      <c r="W63" s="8"/>
      <c r="X63" s="8"/>
      <c r="Y63" s="8"/>
      <c r="Z63" s="8"/>
      <c r="AA63" s="135" t="s">
        <v>163</v>
      </c>
      <c r="AB63" s="8">
        <v>7500</v>
      </c>
      <c r="AC63" s="3" t="s">
        <v>168</v>
      </c>
      <c r="AD63" s="135" t="s">
        <v>6539</v>
      </c>
      <c r="AE63" s="135" t="s">
        <v>6540</v>
      </c>
      <c r="AF63" s="3" t="s">
        <v>6541</v>
      </c>
      <c r="AG63" s="3" t="s">
        <v>6542</v>
      </c>
      <c r="AH63" s="135" t="s">
        <v>6543</v>
      </c>
      <c r="AI63" s="135" t="s">
        <v>6544</v>
      </c>
      <c r="AJ63" s="135" t="s">
        <v>163</v>
      </c>
      <c r="AK63" s="135"/>
      <c r="AL63" s="135" t="s">
        <v>6545</v>
      </c>
      <c r="AM63" s="3" t="s">
        <v>168</v>
      </c>
      <c r="AN63" s="3" t="s">
        <v>6548</v>
      </c>
      <c r="AO63" s="3" t="s">
        <v>6549</v>
      </c>
      <c r="AP63" s="3" t="s">
        <v>6550</v>
      </c>
      <c r="AQ63" s="3" t="s">
        <v>6551</v>
      </c>
      <c r="AW63" s="3" t="s">
        <v>168</v>
      </c>
      <c r="AX63" s="3" t="s">
        <v>6552</v>
      </c>
      <c r="AY63" s="3" t="s">
        <v>6553</v>
      </c>
      <c r="AZ63" s="3" t="s">
        <v>6554</v>
      </c>
      <c r="BA63" s="3" t="s">
        <v>6555</v>
      </c>
      <c r="BB63" s="3" t="s">
        <v>163</v>
      </c>
      <c r="BC63" s="3" t="s">
        <v>6556</v>
      </c>
      <c r="BD63" s="3" t="s">
        <v>163</v>
      </c>
      <c r="BE63" s="3" t="s">
        <v>6557</v>
      </c>
      <c r="EM63" s="135"/>
      <c r="EO63" s="135"/>
      <c r="EP63" s="135"/>
      <c r="ER63" s="135"/>
    </row>
    <row r="64" spans="1:176" ht="12.75" customHeight="1" x14ac:dyDescent="0.2">
      <c r="A64" s="16" t="s">
        <v>173</v>
      </c>
      <c r="B64" s="17" t="s">
        <v>472</v>
      </c>
      <c r="C64" s="132" t="s">
        <v>13918</v>
      </c>
      <c r="D64" s="135" t="s">
        <v>2253</v>
      </c>
      <c r="E64" s="135" t="s">
        <v>2253</v>
      </c>
      <c r="F64" s="134">
        <v>800</v>
      </c>
      <c r="G64" s="134"/>
      <c r="H64" s="134" t="s">
        <v>177</v>
      </c>
      <c r="I64" s="132" t="s">
        <v>1710</v>
      </c>
      <c r="J64" s="132" t="s">
        <v>179</v>
      </c>
      <c r="K64" s="134" t="s">
        <v>162</v>
      </c>
      <c r="L64" s="132" t="s">
        <v>11997</v>
      </c>
      <c r="M64" s="135" t="s">
        <v>6746</v>
      </c>
      <c r="N64" s="17"/>
      <c r="O64" s="17"/>
      <c r="P64" s="134"/>
      <c r="Q64" s="134"/>
      <c r="R64" s="135" t="s">
        <v>6747</v>
      </c>
      <c r="S64" s="135" t="s">
        <v>6748</v>
      </c>
      <c r="T64" s="135" t="s">
        <v>6749</v>
      </c>
      <c r="U64" s="135" t="s">
        <v>6750</v>
      </c>
      <c r="V64" s="141" t="s">
        <v>6751</v>
      </c>
      <c r="W64" s="136"/>
      <c r="X64" s="136"/>
      <c r="Y64" s="136"/>
      <c r="Z64" s="136"/>
      <c r="AA64" s="136"/>
      <c r="AB64" s="136"/>
      <c r="AC64" s="3" t="s">
        <v>194</v>
      </c>
      <c r="AD64" s="3" t="s">
        <v>6752</v>
      </c>
      <c r="AE64" s="3" t="s">
        <v>1025</v>
      </c>
      <c r="AF64" s="3" t="s">
        <v>6753</v>
      </c>
      <c r="AG64" s="3" t="s">
        <v>6754</v>
      </c>
      <c r="AH64" s="3" t="s">
        <v>11726</v>
      </c>
      <c r="AI64" s="3" t="s">
        <v>6756</v>
      </c>
      <c r="AJ64" s="3" t="s">
        <v>163</v>
      </c>
      <c r="AK64" s="3" t="s">
        <v>6757</v>
      </c>
      <c r="AL64" s="3" t="s">
        <v>6758</v>
      </c>
      <c r="AO64" s="134"/>
      <c r="AP64" s="134"/>
      <c r="AQ64" s="134"/>
      <c r="AR64" s="134"/>
      <c r="AS64" s="134"/>
      <c r="AT64" s="134"/>
      <c r="AU64" s="134"/>
      <c r="AV64" s="134"/>
      <c r="AW64" s="3" t="s">
        <v>168</v>
      </c>
      <c r="AX64" s="3" t="s">
        <v>6759</v>
      </c>
      <c r="AY64" s="3" t="s">
        <v>728</v>
      </c>
      <c r="AZ64" s="3" t="s">
        <v>1894</v>
      </c>
      <c r="BA64" s="3" t="s">
        <v>6760</v>
      </c>
      <c r="BB64" s="3" t="s">
        <v>163</v>
      </c>
      <c r="BC64" s="3" t="s">
        <v>6761</v>
      </c>
      <c r="BD64" s="3" t="s">
        <v>163</v>
      </c>
      <c r="BE64" s="3" t="s">
        <v>6762</v>
      </c>
      <c r="BF64" s="3" t="s">
        <v>6763</v>
      </c>
      <c r="BG64" s="3" t="s">
        <v>168</v>
      </c>
      <c r="BH64" s="3" t="s">
        <v>4239</v>
      </c>
      <c r="BI64" s="3" t="s">
        <v>6764</v>
      </c>
      <c r="BJ64" s="3" t="s">
        <v>1894</v>
      </c>
      <c r="BK64" s="3" t="s">
        <v>6765</v>
      </c>
      <c r="BL64" s="3" t="s">
        <v>163</v>
      </c>
      <c r="BM64" s="3" t="s">
        <v>6766</v>
      </c>
      <c r="BN64" s="3" t="s">
        <v>163</v>
      </c>
      <c r="BO64" s="3" t="s">
        <v>6767</v>
      </c>
      <c r="BP64" s="3" t="s">
        <v>6768</v>
      </c>
      <c r="BQ64" s="3" t="s">
        <v>168</v>
      </c>
      <c r="BR64" s="3" t="s">
        <v>1951</v>
      </c>
      <c r="BS64" s="3" t="s">
        <v>6769</v>
      </c>
      <c r="BT64" s="3" t="s">
        <v>1894</v>
      </c>
      <c r="BU64" s="3" t="s">
        <v>6770</v>
      </c>
      <c r="BV64" s="3" t="s">
        <v>163</v>
      </c>
      <c r="BW64" s="3" t="s">
        <v>6771</v>
      </c>
      <c r="BX64" s="3" t="s">
        <v>163</v>
      </c>
      <c r="BY64" s="3" t="s">
        <v>6771</v>
      </c>
      <c r="BZ64" s="3" t="s">
        <v>6772</v>
      </c>
      <c r="CA64" s="3" t="s">
        <v>168</v>
      </c>
      <c r="CB64" s="3" t="s">
        <v>6773</v>
      </c>
      <c r="CC64" s="3" t="s">
        <v>6774</v>
      </c>
      <c r="CD64" s="3" t="s">
        <v>581</v>
      </c>
      <c r="CE64" s="3" t="s">
        <v>6775</v>
      </c>
      <c r="CF64" s="3" t="s">
        <v>163</v>
      </c>
      <c r="CG64" s="3" t="s">
        <v>6776</v>
      </c>
      <c r="CH64" s="3" t="s">
        <v>163</v>
      </c>
      <c r="CI64" s="3" t="s">
        <v>163</v>
      </c>
      <c r="CJ64" s="3" t="s">
        <v>6777</v>
      </c>
      <c r="CK64" s="3" t="s">
        <v>168</v>
      </c>
      <c r="CL64" s="3" t="s">
        <v>4000</v>
      </c>
      <c r="CM64" s="3" t="s">
        <v>6778</v>
      </c>
      <c r="CN64" s="3" t="s">
        <v>581</v>
      </c>
      <c r="CO64" s="3" t="s">
        <v>6779</v>
      </c>
      <c r="CU64" s="3" t="s">
        <v>168</v>
      </c>
      <c r="CV64" s="3" t="s">
        <v>856</v>
      </c>
      <c r="CW64" s="3" t="s">
        <v>5033</v>
      </c>
      <c r="CX64" s="3" t="s">
        <v>2485</v>
      </c>
      <c r="CY64" s="3" t="s">
        <v>6780</v>
      </c>
      <c r="CZ64" s="3" t="s">
        <v>163</v>
      </c>
      <c r="DA64" s="3" t="s">
        <v>6781</v>
      </c>
      <c r="DB64" s="3" t="s">
        <v>163</v>
      </c>
      <c r="DC64" s="3" t="s">
        <v>6782</v>
      </c>
      <c r="DD64" s="3" t="s">
        <v>6783</v>
      </c>
    </row>
    <row r="65" spans="1:176" ht="12.75" customHeight="1" x14ac:dyDescent="0.2">
      <c r="A65" s="16" t="s">
        <v>240</v>
      </c>
      <c r="B65" s="124" t="s">
        <v>215</v>
      </c>
      <c r="C65" s="133" t="s">
        <v>13465</v>
      </c>
      <c r="D65" s="3" t="s">
        <v>2253</v>
      </c>
      <c r="E65" s="3" t="s">
        <v>2253</v>
      </c>
      <c r="F65" s="27">
        <v>780</v>
      </c>
      <c r="G65" s="27"/>
      <c r="H65" s="124">
        <v>2029</v>
      </c>
      <c r="I65" s="133" t="s">
        <v>1710</v>
      </c>
      <c r="J65" s="133" t="s">
        <v>179</v>
      </c>
      <c r="K65" s="124" t="s">
        <v>162</v>
      </c>
      <c r="L65" s="32" t="s">
        <v>13505</v>
      </c>
      <c r="M65" s="3" t="s">
        <v>6746</v>
      </c>
      <c r="N65" s="124" t="s">
        <v>676</v>
      </c>
      <c r="O65" s="124" t="s">
        <v>694</v>
      </c>
      <c r="P65" s="124"/>
      <c r="Q65" s="124"/>
      <c r="R65" s="3" t="s">
        <v>6747</v>
      </c>
      <c r="S65" s="3" t="s">
        <v>6748</v>
      </c>
      <c r="T65" s="3" t="s">
        <v>6749</v>
      </c>
      <c r="U65" s="3" t="s">
        <v>6750</v>
      </c>
      <c r="V65" s="9" t="s">
        <v>6751</v>
      </c>
      <c r="W65" s="133"/>
      <c r="X65" s="133"/>
      <c r="Y65" s="133"/>
      <c r="Z65" s="133"/>
      <c r="AA65" s="133"/>
      <c r="AB65" s="133"/>
      <c r="AC65" s="3" t="s">
        <v>194</v>
      </c>
      <c r="AD65" s="3" t="s">
        <v>6752</v>
      </c>
      <c r="AE65" s="3" t="s">
        <v>1025</v>
      </c>
      <c r="AF65" s="3" t="s">
        <v>6753</v>
      </c>
      <c r="AG65" s="3" t="s">
        <v>6754</v>
      </c>
      <c r="AH65" s="3" t="s">
        <v>11726</v>
      </c>
      <c r="AI65" s="3" t="s">
        <v>6756</v>
      </c>
      <c r="AJ65" s="3" t="s">
        <v>163</v>
      </c>
      <c r="AK65" s="3" t="s">
        <v>6757</v>
      </c>
      <c r="AL65" s="3" t="s">
        <v>6758</v>
      </c>
      <c r="AN65" s="124"/>
      <c r="AO65" s="124"/>
      <c r="AP65" s="124"/>
      <c r="AQ65" s="124"/>
      <c r="AR65" s="124"/>
      <c r="AS65" s="124"/>
      <c r="AT65" s="124"/>
      <c r="AU65" s="124"/>
      <c r="AV65" s="124"/>
      <c r="AW65" s="3" t="s">
        <v>168</v>
      </c>
      <c r="AX65" s="3" t="s">
        <v>6759</v>
      </c>
      <c r="AY65" s="3" t="s">
        <v>728</v>
      </c>
      <c r="AZ65" s="3" t="s">
        <v>1894</v>
      </c>
      <c r="BA65" s="3" t="s">
        <v>6760</v>
      </c>
      <c r="BB65" s="3" t="s">
        <v>163</v>
      </c>
      <c r="BC65" s="3" t="s">
        <v>6761</v>
      </c>
      <c r="BD65" s="3" t="s">
        <v>163</v>
      </c>
      <c r="BE65" s="3" t="s">
        <v>6762</v>
      </c>
      <c r="BF65" s="3" t="s">
        <v>6763</v>
      </c>
      <c r="BG65" s="3" t="s">
        <v>168</v>
      </c>
      <c r="BH65" s="3" t="s">
        <v>4239</v>
      </c>
      <c r="BI65" s="3" t="s">
        <v>6764</v>
      </c>
      <c r="BJ65" s="3" t="s">
        <v>1894</v>
      </c>
      <c r="BK65" s="3" t="s">
        <v>6765</v>
      </c>
      <c r="BL65" s="3" t="s">
        <v>163</v>
      </c>
      <c r="BM65" s="3" t="s">
        <v>6766</v>
      </c>
      <c r="BN65" s="3" t="s">
        <v>163</v>
      </c>
      <c r="BO65" s="3" t="s">
        <v>6767</v>
      </c>
      <c r="BP65" s="3" t="s">
        <v>6768</v>
      </c>
      <c r="BQ65" s="3" t="s">
        <v>168</v>
      </c>
      <c r="BR65" s="3" t="s">
        <v>1951</v>
      </c>
      <c r="BS65" s="3" t="s">
        <v>6769</v>
      </c>
      <c r="BT65" s="3" t="s">
        <v>1894</v>
      </c>
      <c r="BU65" s="3" t="s">
        <v>6770</v>
      </c>
      <c r="BV65" s="3" t="s">
        <v>163</v>
      </c>
      <c r="BW65" s="3" t="s">
        <v>6771</v>
      </c>
      <c r="BX65" s="3" t="s">
        <v>163</v>
      </c>
      <c r="BY65" s="3" t="s">
        <v>6771</v>
      </c>
      <c r="BZ65" s="3" t="s">
        <v>6772</v>
      </c>
      <c r="CA65" s="3" t="s">
        <v>168</v>
      </c>
      <c r="CB65" s="3" t="s">
        <v>6773</v>
      </c>
      <c r="CC65" s="3" t="s">
        <v>6774</v>
      </c>
      <c r="CD65" s="3" t="s">
        <v>581</v>
      </c>
      <c r="CE65" s="3" t="s">
        <v>6775</v>
      </c>
      <c r="CF65" s="3" t="s">
        <v>163</v>
      </c>
      <c r="CG65" s="3" t="s">
        <v>6776</v>
      </c>
      <c r="CH65" s="3" t="s">
        <v>163</v>
      </c>
      <c r="CI65" s="3" t="s">
        <v>163</v>
      </c>
      <c r="CJ65" s="3" t="s">
        <v>6777</v>
      </c>
      <c r="CK65" s="3" t="s">
        <v>168</v>
      </c>
      <c r="CL65" s="3" t="s">
        <v>4000</v>
      </c>
      <c r="CM65" s="3" t="s">
        <v>6778</v>
      </c>
      <c r="CN65" s="3" t="s">
        <v>581</v>
      </c>
      <c r="CO65" s="3" t="s">
        <v>6779</v>
      </c>
      <c r="CU65" s="3" t="s">
        <v>168</v>
      </c>
      <c r="CV65" s="3" t="s">
        <v>856</v>
      </c>
      <c r="CW65" s="3" t="s">
        <v>5033</v>
      </c>
      <c r="CX65" s="3" t="s">
        <v>2485</v>
      </c>
      <c r="CY65" s="3" t="s">
        <v>6780</v>
      </c>
      <c r="CZ65" s="3" t="s">
        <v>163</v>
      </c>
      <c r="DA65" s="3" t="s">
        <v>6781</v>
      </c>
      <c r="DB65" s="3" t="s">
        <v>163</v>
      </c>
      <c r="DC65" s="3" t="s">
        <v>6782</v>
      </c>
      <c r="DD65" s="3" t="s">
        <v>6783</v>
      </c>
    </row>
    <row r="66" spans="1:176" ht="12.75" customHeight="1" x14ac:dyDescent="0.2">
      <c r="A66" s="16" t="s">
        <v>173</v>
      </c>
      <c r="B66" s="17" t="s">
        <v>215</v>
      </c>
      <c r="C66" s="132"/>
      <c r="D66" s="132" t="s">
        <v>521</v>
      </c>
      <c r="E66" s="132" t="s">
        <v>5844</v>
      </c>
      <c r="F66" s="134">
        <v>750</v>
      </c>
      <c r="G66" s="134"/>
      <c r="H66" s="134" t="s">
        <v>177</v>
      </c>
      <c r="I66" s="132" t="s">
        <v>1407</v>
      </c>
      <c r="J66" s="132" t="s">
        <v>482</v>
      </c>
      <c r="K66" s="20" t="s">
        <v>180</v>
      </c>
      <c r="L66" s="132" t="s">
        <v>6716</v>
      </c>
      <c r="M66" s="136"/>
      <c r="N66" s="17"/>
      <c r="O66" s="17"/>
      <c r="P66" s="134"/>
      <c r="Q66" s="134"/>
      <c r="R66" s="136" t="s">
        <v>6717</v>
      </c>
      <c r="S66" s="136"/>
      <c r="T66" s="136"/>
      <c r="U66" s="136"/>
      <c r="V66" s="138"/>
      <c r="W66" s="136"/>
      <c r="X66" s="136"/>
      <c r="Y66" s="136"/>
      <c r="Z66" s="136"/>
      <c r="AA66" s="136"/>
      <c r="AB66" s="136"/>
      <c r="AC66" s="135" t="s">
        <v>168</v>
      </c>
      <c r="AD66" s="135" t="s">
        <v>7302</v>
      </c>
      <c r="AE66" s="135" t="s">
        <v>7303</v>
      </c>
      <c r="AF66" s="135" t="s">
        <v>7304</v>
      </c>
      <c r="AG66" s="3" t="s">
        <v>7305</v>
      </c>
      <c r="AH66" s="3" t="s">
        <v>163</v>
      </c>
      <c r="AI66" s="135" t="s">
        <v>163</v>
      </c>
      <c r="AJ66" s="135" t="s">
        <v>163</v>
      </c>
      <c r="AK66" s="135" t="s">
        <v>7306</v>
      </c>
      <c r="AL66" s="135" t="s">
        <v>163</v>
      </c>
      <c r="AM66" s="135" t="s">
        <v>168</v>
      </c>
      <c r="AN66" s="135" t="s">
        <v>7307</v>
      </c>
      <c r="AO66" s="135" t="s">
        <v>7308</v>
      </c>
      <c r="AP66" s="135" t="s">
        <v>7309</v>
      </c>
      <c r="AQ66" s="135" t="s">
        <v>7310</v>
      </c>
      <c r="AR66" s="135" t="s">
        <v>163</v>
      </c>
      <c r="AS66" s="135" t="s">
        <v>163</v>
      </c>
      <c r="AT66" s="135" t="s">
        <v>163</v>
      </c>
      <c r="AU66" s="135" t="s">
        <v>163</v>
      </c>
      <c r="AV66" s="135" t="s">
        <v>7311</v>
      </c>
    </row>
    <row r="67" spans="1:176" ht="12.75" customHeight="1" x14ac:dyDescent="0.2">
      <c r="A67" s="130" t="s">
        <v>299</v>
      </c>
      <c r="B67" s="79" t="s">
        <v>11959</v>
      </c>
      <c r="C67" s="78"/>
      <c r="D67" s="130" t="s">
        <v>14272</v>
      </c>
      <c r="E67" s="130" t="s">
        <v>14272</v>
      </c>
      <c r="F67" s="85">
        <v>750</v>
      </c>
      <c r="G67" s="130"/>
      <c r="H67" s="85" t="s">
        <v>177</v>
      </c>
      <c r="I67" s="75" t="s">
        <v>301</v>
      </c>
      <c r="J67" s="75" t="s">
        <v>179</v>
      </c>
      <c r="K67" s="79" t="s">
        <v>180</v>
      </c>
      <c r="L67" s="130"/>
      <c r="M67" s="176" t="s">
        <v>11093</v>
      </c>
      <c r="N67" s="130"/>
      <c r="O67" s="130"/>
      <c r="P67" s="130"/>
      <c r="Q67" s="130"/>
      <c r="R67" s="130"/>
      <c r="S67" s="130"/>
      <c r="T67" s="130"/>
      <c r="U67" s="130"/>
      <c r="V67" s="130"/>
      <c r="W67" s="130"/>
      <c r="X67" s="130" t="s">
        <v>11740</v>
      </c>
      <c r="Y67" s="130" t="s">
        <v>9180</v>
      </c>
      <c r="Z67" s="130" t="s">
        <v>3303</v>
      </c>
      <c r="AA67" s="130" t="s">
        <v>11832</v>
      </c>
      <c r="AB67" s="176" t="s">
        <v>11845</v>
      </c>
      <c r="AC67" s="3" t="s">
        <v>168</v>
      </c>
      <c r="AD67" s="130" t="s">
        <v>15104</v>
      </c>
      <c r="AE67" s="130" t="s">
        <v>15105</v>
      </c>
      <c r="AF67" s="130"/>
      <c r="AG67" s="130" t="s">
        <v>11846</v>
      </c>
      <c r="AH67" s="130"/>
      <c r="AI67" s="130"/>
      <c r="AJ67" s="130"/>
      <c r="AK67" s="130"/>
      <c r="AL67" s="130"/>
      <c r="AM67" s="135" t="s">
        <v>168</v>
      </c>
      <c r="AN67" s="135" t="s">
        <v>12422</v>
      </c>
      <c r="AO67" s="135" t="s">
        <v>14988</v>
      </c>
      <c r="AP67" s="135"/>
      <c r="AQ67" s="158" t="s">
        <v>14989</v>
      </c>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row>
    <row r="68" spans="1:176" ht="12.75" customHeight="1" x14ac:dyDescent="0.2">
      <c r="A68" s="132" t="s">
        <v>173</v>
      </c>
      <c r="B68" s="17" t="s">
        <v>886</v>
      </c>
      <c r="C68" s="132" t="s">
        <v>11972</v>
      </c>
      <c r="D68" s="132" t="s">
        <v>3308</v>
      </c>
      <c r="E68" s="132" t="s">
        <v>3615</v>
      </c>
      <c r="F68" s="124">
        <v>731</v>
      </c>
      <c r="G68" s="28">
        <f>F68*0.41</f>
        <v>299.70999999999998</v>
      </c>
      <c r="H68" s="134" t="s">
        <v>177</v>
      </c>
      <c r="I68" s="132" t="s">
        <v>1734</v>
      </c>
      <c r="J68" s="132" t="s">
        <v>482</v>
      </c>
      <c r="K68" s="20" t="s">
        <v>162</v>
      </c>
      <c r="L68" s="29" t="s">
        <v>3616</v>
      </c>
      <c r="M68" s="135" t="s">
        <v>3311</v>
      </c>
      <c r="N68" s="17"/>
      <c r="O68" s="17"/>
      <c r="P68" s="134"/>
      <c r="Q68" s="134"/>
      <c r="R68" s="136" t="s">
        <v>3617</v>
      </c>
      <c r="S68" s="136"/>
      <c r="T68" s="136"/>
      <c r="U68" s="136" t="s">
        <v>3618</v>
      </c>
      <c r="V68" s="138"/>
      <c r="W68" s="136"/>
      <c r="X68" s="136"/>
      <c r="Y68" s="136"/>
      <c r="Z68" s="136"/>
      <c r="AA68" s="136"/>
      <c r="AB68" s="21">
        <v>5496</v>
      </c>
      <c r="AC68" s="136" t="s">
        <v>168</v>
      </c>
      <c r="AD68" s="136" t="s">
        <v>3619</v>
      </c>
      <c r="AE68" s="136" t="s">
        <v>3620</v>
      </c>
      <c r="AF68" s="58"/>
      <c r="AG68" s="135" t="s">
        <v>3621</v>
      </c>
      <c r="AH68" s="135"/>
      <c r="AI68" s="136">
        <v>995595133232</v>
      </c>
      <c r="AJ68" s="136"/>
      <c r="AK68" s="136"/>
      <c r="AL68" s="136"/>
      <c r="AM68" s="136" t="s">
        <v>168</v>
      </c>
      <c r="AN68" s="136" t="s">
        <v>11240</v>
      </c>
      <c r="AO68" s="136" t="s">
        <v>11241</v>
      </c>
      <c r="AP68" s="58"/>
      <c r="AQ68" s="135" t="s">
        <v>11242</v>
      </c>
      <c r="AR68" s="135"/>
      <c r="AS68" s="135" t="s">
        <v>11243</v>
      </c>
      <c r="AT68" s="134"/>
      <c r="AU68" s="134"/>
      <c r="AV68" s="134"/>
      <c r="AW68" s="135" t="s">
        <v>194</v>
      </c>
      <c r="AX68" s="135" t="s">
        <v>8418</v>
      </c>
      <c r="AY68" s="135" t="s">
        <v>8419</v>
      </c>
      <c r="AZ68" s="135"/>
      <c r="BA68" s="135" t="s">
        <v>8420</v>
      </c>
      <c r="BB68" s="135"/>
      <c r="BC68" s="135"/>
      <c r="BD68" s="135"/>
      <c r="BE68" s="135"/>
      <c r="BF68" s="135"/>
      <c r="BG68" s="135" t="s">
        <v>168</v>
      </c>
      <c r="BH68" s="135" t="s">
        <v>1603</v>
      </c>
      <c r="BI68" s="135" t="s">
        <v>8421</v>
      </c>
      <c r="BJ68" s="135" t="s">
        <v>1071</v>
      </c>
      <c r="BK68" s="135" t="s">
        <v>8422</v>
      </c>
      <c r="BL68" s="135" t="s">
        <v>163</v>
      </c>
      <c r="BM68" s="135" t="s">
        <v>8417</v>
      </c>
      <c r="BN68" s="135" t="s">
        <v>163</v>
      </c>
      <c r="BO68" s="135" t="s">
        <v>3323</v>
      </c>
      <c r="BP68" s="135" t="s">
        <v>8423</v>
      </c>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row>
    <row r="69" spans="1:176" ht="12.75" customHeight="1" x14ac:dyDescent="0.2">
      <c r="A69" s="132" t="s">
        <v>240</v>
      </c>
      <c r="B69" s="17" t="s">
        <v>886</v>
      </c>
      <c r="C69" s="133" t="s">
        <v>13362</v>
      </c>
      <c r="D69" s="133" t="s">
        <v>13355</v>
      </c>
      <c r="E69" s="133" t="s">
        <v>14905</v>
      </c>
      <c r="F69" s="12">
        <v>720</v>
      </c>
      <c r="G69" s="12">
        <v>216</v>
      </c>
      <c r="H69" s="124">
        <v>2021</v>
      </c>
      <c r="I69" s="133" t="s">
        <v>2669</v>
      </c>
      <c r="J69" s="133" t="s">
        <v>161</v>
      </c>
      <c r="K69" s="124" t="s">
        <v>162</v>
      </c>
      <c r="L69" s="133" t="s">
        <v>14361</v>
      </c>
      <c r="M69" s="133"/>
      <c r="N69" s="124" t="s">
        <v>1269</v>
      </c>
      <c r="O69" s="124" t="s">
        <v>812</v>
      </c>
      <c r="P69" s="124"/>
      <c r="Q69" s="124"/>
      <c r="R69" s="133" t="s">
        <v>13356</v>
      </c>
      <c r="S69" s="133"/>
      <c r="T69" s="133"/>
      <c r="U69" s="133" t="s">
        <v>13357</v>
      </c>
      <c r="V69" s="24"/>
      <c r="W69" s="133"/>
      <c r="X69" s="133"/>
      <c r="Y69" s="133"/>
      <c r="Z69" s="133"/>
      <c r="AA69" s="133"/>
      <c r="AB69" s="133"/>
      <c r="AC69" s="18" t="s">
        <v>2432</v>
      </c>
      <c r="AD69" s="135" t="s">
        <v>13360</v>
      </c>
      <c r="AE69" s="135" t="s">
        <v>13359</v>
      </c>
      <c r="AF69" s="135" t="s">
        <v>13358</v>
      </c>
      <c r="AG69" s="3" t="s">
        <v>13363</v>
      </c>
      <c r="AI69" s="133"/>
      <c r="AJ69" s="133"/>
      <c r="AK69" s="133"/>
      <c r="AL69" s="133"/>
      <c r="AM69" s="133" t="s">
        <v>168</v>
      </c>
      <c r="AN69" s="124" t="s">
        <v>13364</v>
      </c>
      <c r="AO69" s="124" t="s">
        <v>13365</v>
      </c>
      <c r="AP69" s="133" t="s">
        <v>13366</v>
      </c>
      <c r="AQ69" s="124"/>
      <c r="AR69" s="124"/>
      <c r="AS69" s="124"/>
      <c r="AT69" s="124"/>
      <c r="AU69" s="124"/>
      <c r="AV69" s="124"/>
      <c r="AW69" s="124"/>
      <c r="AX69" s="133"/>
      <c r="AY69" s="133"/>
      <c r="AZ69" s="137"/>
      <c r="BA69" s="3" t="s">
        <v>7755</v>
      </c>
    </row>
    <row r="70" spans="1:176" s="1" customFormat="1" ht="12.75" customHeight="1" x14ac:dyDescent="0.2">
      <c r="A70" s="16" t="s">
        <v>240</v>
      </c>
      <c r="B70" s="17" t="s">
        <v>886</v>
      </c>
      <c r="C70" s="133"/>
      <c r="D70" s="133" t="s">
        <v>6721</v>
      </c>
      <c r="E70" s="133" t="s">
        <v>6721</v>
      </c>
      <c r="F70" s="12">
        <v>720</v>
      </c>
      <c r="G70" s="12"/>
      <c r="H70" s="124" t="s">
        <v>243</v>
      </c>
      <c r="I70" s="133" t="s">
        <v>809</v>
      </c>
      <c r="J70" s="133" t="s">
        <v>810</v>
      </c>
      <c r="K70" s="124" t="s">
        <v>162</v>
      </c>
      <c r="L70" s="133"/>
      <c r="M70" s="8"/>
      <c r="N70" s="14" t="s">
        <v>676</v>
      </c>
      <c r="O70" s="124"/>
      <c r="P70" s="14"/>
      <c r="Q70" s="14"/>
      <c r="R70" s="133"/>
      <c r="S70" s="133"/>
      <c r="T70" s="133"/>
      <c r="U70" s="133"/>
      <c r="V70" s="24"/>
      <c r="W70" s="133"/>
      <c r="X70" s="133"/>
      <c r="Y70" s="133"/>
      <c r="Z70" s="133"/>
      <c r="AA70" s="133"/>
      <c r="AB70" s="133"/>
      <c r="AC70" s="133"/>
      <c r="AD70" s="133"/>
      <c r="AE70" s="133"/>
      <c r="AF70" s="133"/>
      <c r="AG70" s="133"/>
      <c r="AH70" s="133"/>
      <c r="AI70" s="133"/>
      <c r="AJ70" s="133"/>
      <c r="AK70" s="133"/>
      <c r="AL70" s="133"/>
      <c r="AM70" s="124"/>
      <c r="AN70" s="14"/>
      <c r="AO70" s="14"/>
      <c r="AP70" s="124"/>
      <c r="AQ70" s="14"/>
      <c r="AR70" s="14"/>
      <c r="AS70" s="14"/>
      <c r="AT70" s="14"/>
      <c r="AU70" s="14"/>
      <c r="AV70" s="14"/>
      <c r="AW70" s="124"/>
      <c r="AX70" s="135"/>
      <c r="AY70" s="135"/>
      <c r="AZ70" s="135"/>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130"/>
      <c r="FN70" s="130"/>
      <c r="FO70" s="130"/>
      <c r="FP70" s="130"/>
      <c r="FQ70" s="130"/>
      <c r="FR70" s="130"/>
      <c r="FS70" s="130"/>
      <c r="FT70" s="130"/>
    </row>
    <row r="71" spans="1:176" ht="12.75" customHeight="1" x14ac:dyDescent="0.2">
      <c r="A71" s="16" t="s">
        <v>173</v>
      </c>
      <c r="B71" s="17" t="s">
        <v>886</v>
      </c>
      <c r="C71" s="132"/>
      <c r="D71" s="135" t="s">
        <v>6535</v>
      </c>
      <c r="E71" s="132" t="s">
        <v>176</v>
      </c>
      <c r="F71" s="134">
        <v>700</v>
      </c>
      <c r="G71" s="134"/>
      <c r="H71" s="134" t="s">
        <v>177</v>
      </c>
      <c r="I71" s="132" t="s">
        <v>178</v>
      </c>
      <c r="J71" s="132" t="s">
        <v>179</v>
      </c>
      <c r="K71" s="20" t="s">
        <v>180</v>
      </c>
      <c r="L71" s="132" t="s">
        <v>181</v>
      </c>
      <c r="M71" s="136"/>
      <c r="N71" s="17"/>
      <c r="O71" s="17"/>
      <c r="P71" s="134"/>
      <c r="Q71" s="134"/>
      <c r="R71" s="136" t="s">
        <v>182</v>
      </c>
      <c r="S71" s="136"/>
      <c r="T71" s="136"/>
      <c r="U71" s="136"/>
      <c r="V71" s="138"/>
      <c r="W71" s="136"/>
      <c r="X71" s="136"/>
      <c r="Y71" s="136"/>
      <c r="Z71" s="136"/>
      <c r="AA71" s="135" t="s">
        <v>163</v>
      </c>
      <c r="AB71" s="133">
        <v>7500</v>
      </c>
      <c r="AC71" s="135" t="s">
        <v>168</v>
      </c>
      <c r="AD71" s="135" t="s">
        <v>6539</v>
      </c>
      <c r="AE71" s="135" t="s">
        <v>6540</v>
      </c>
      <c r="AF71" s="135" t="s">
        <v>6541</v>
      </c>
      <c r="AG71" s="135" t="s">
        <v>6542</v>
      </c>
      <c r="AH71" s="135" t="s">
        <v>6543</v>
      </c>
      <c r="AI71" s="135" t="s">
        <v>6544</v>
      </c>
      <c r="AJ71" s="135" t="s">
        <v>163</v>
      </c>
      <c r="AK71" s="135"/>
      <c r="AL71" s="135" t="s">
        <v>6545</v>
      </c>
      <c r="AM71" s="135" t="s">
        <v>168</v>
      </c>
      <c r="AN71" s="135" t="s">
        <v>6548</v>
      </c>
      <c r="AO71" s="135" t="s">
        <v>6549</v>
      </c>
      <c r="AP71" s="135" t="s">
        <v>6550</v>
      </c>
      <c r="AQ71" s="135" t="s">
        <v>6551</v>
      </c>
      <c r="AR71" s="135"/>
      <c r="AS71" s="135"/>
      <c r="AT71" s="135"/>
      <c r="AU71" s="135"/>
      <c r="AV71" s="135"/>
      <c r="AW71" s="135" t="s">
        <v>168</v>
      </c>
      <c r="AX71" s="3" t="s">
        <v>6552</v>
      </c>
      <c r="AY71" s="3" t="s">
        <v>6553</v>
      </c>
      <c r="AZ71" s="3" t="s">
        <v>6554</v>
      </c>
      <c r="BA71" s="3" t="s">
        <v>6555</v>
      </c>
      <c r="BB71" s="3" t="s">
        <v>163</v>
      </c>
      <c r="BC71" s="3" t="s">
        <v>6556</v>
      </c>
      <c r="BD71" s="3" t="s">
        <v>163</v>
      </c>
      <c r="BE71" s="3" t="s">
        <v>6557</v>
      </c>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row>
    <row r="72" spans="1:176" ht="12.75" customHeight="1" x14ac:dyDescent="0.2">
      <c r="A72" s="16" t="s">
        <v>173</v>
      </c>
      <c r="B72" s="17" t="s">
        <v>886</v>
      </c>
      <c r="C72" s="132"/>
      <c r="D72" s="135" t="s">
        <v>6535</v>
      </c>
      <c r="E72" s="132" t="s">
        <v>199</v>
      </c>
      <c r="F72" s="134">
        <v>700</v>
      </c>
      <c r="G72" s="134"/>
      <c r="H72" s="134" t="s">
        <v>177</v>
      </c>
      <c r="I72" s="132" t="s">
        <v>200</v>
      </c>
      <c r="J72" s="132" t="s">
        <v>179</v>
      </c>
      <c r="K72" s="20" t="s">
        <v>180</v>
      </c>
      <c r="L72" s="132" t="s">
        <v>181</v>
      </c>
      <c r="M72" s="136"/>
      <c r="N72" s="17"/>
      <c r="O72" s="17"/>
      <c r="P72" s="134"/>
      <c r="Q72" s="134"/>
      <c r="R72" s="136" t="s">
        <v>201</v>
      </c>
      <c r="S72" s="136"/>
      <c r="T72" s="136"/>
      <c r="U72" s="136"/>
      <c r="V72" s="138"/>
      <c r="W72" s="136"/>
      <c r="X72" s="136"/>
      <c r="Y72" s="136"/>
      <c r="Z72" s="136"/>
      <c r="AA72" s="135" t="s">
        <v>163</v>
      </c>
      <c r="AB72" s="133">
        <v>7500</v>
      </c>
      <c r="AC72" s="135" t="s">
        <v>168</v>
      </c>
      <c r="AD72" s="135" t="s">
        <v>6539</v>
      </c>
      <c r="AE72" s="135" t="s">
        <v>6540</v>
      </c>
      <c r="AF72" s="135" t="s">
        <v>6541</v>
      </c>
      <c r="AG72" s="135" t="s">
        <v>6542</v>
      </c>
      <c r="AH72" s="135" t="s">
        <v>6543</v>
      </c>
      <c r="AI72" s="135" t="s">
        <v>6544</v>
      </c>
      <c r="AJ72" s="135" t="s">
        <v>163</v>
      </c>
      <c r="AK72" s="135"/>
      <c r="AL72" s="135" t="s">
        <v>6545</v>
      </c>
      <c r="AM72" s="135" t="s">
        <v>168</v>
      </c>
      <c r="AN72" s="135" t="s">
        <v>6548</v>
      </c>
      <c r="AO72" s="135" t="s">
        <v>6549</v>
      </c>
      <c r="AP72" s="135" t="s">
        <v>6550</v>
      </c>
      <c r="AQ72" s="135" t="s">
        <v>6551</v>
      </c>
      <c r="AR72" s="135"/>
      <c r="AS72" s="135"/>
      <c r="AT72" s="135"/>
      <c r="AU72" s="135"/>
      <c r="AV72" s="135"/>
      <c r="AW72" s="135" t="s">
        <v>168</v>
      </c>
      <c r="AX72" s="135" t="s">
        <v>6552</v>
      </c>
      <c r="AY72" s="135" t="s">
        <v>6553</v>
      </c>
      <c r="AZ72" s="135" t="s">
        <v>6554</v>
      </c>
      <c r="BA72" s="3" t="s">
        <v>6555</v>
      </c>
      <c r="BB72" s="3" t="s">
        <v>163</v>
      </c>
      <c r="BC72" s="3" t="s">
        <v>6556</v>
      </c>
      <c r="BD72" s="3" t="s">
        <v>163</v>
      </c>
      <c r="BE72" s="3" t="s">
        <v>6557</v>
      </c>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row>
    <row r="73" spans="1:176" s="130" customFormat="1" ht="12.75" customHeight="1" x14ac:dyDescent="0.2">
      <c r="A73" s="132" t="s">
        <v>173</v>
      </c>
      <c r="B73" s="17" t="s">
        <v>886</v>
      </c>
      <c r="C73" s="132" t="s">
        <v>12739</v>
      </c>
      <c r="D73" s="135" t="s">
        <v>1076</v>
      </c>
      <c r="E73" s="132" t="s">
        <v>10686</v>
      </c>
      <c r="F73" s="134">
        <v>686</v>
      </c>
      <c r="G73" s="134"/>
      <c r="H73" s="7" t="s">
        <v>177</v>
      </c>
      <c r="I73" s="132" t="s">
        <v>244</v>
      </c>
      <c r="J73" s="132" t="s">
        <v>245</v>
      </c>
      <c r="K73" s="20" t="s">
        <v>180</v>
      </c>
      <c r="L73" s="135"/>
      <c r="M73" s="136"/>
      <c r="N73" s="17"/>
      <c r="O73" s="17"/>
      <c r="P73" s="134"/>
      <c r="Q73" s="134"/>
      <c r="R73" s="21" t="s">
        <v>10687</v>
      </c>
      <c r="S73" s="21"/>
      <c r="T73" s="21"/>
      <c r="U73" s="21"/>
      <c r="V73" s="22"/>
      <c r="W73" s="21"/>
      <c r="X73" s="21"/>
      <c r="Y73" s="21"/>
      <c r="Z73" s="21"/>
      <c r="AA73" s="21"/>
      <c r="AB73" s="21"/>
      <c r="AC73" s="135" t="s">
        <v>194</v>
      </c>
      <c r="AD73" s="135" t="s">
        <v>1080</v>
      </c>
      <c r="AE73" s="135" t="s">
        <v>1081</v>
      </c>
      <c r="AF73" s="135" t="s">
        <v>1082</v>
      </c>
      <c r="AG73" s="82" t="s">
        <v>1083</v>
      </c>
      <c r="AH73" s="135"/>
      <c r="AI73" s="136"/>
      <c r="AJ73" s="136"/>
      <c r="AK73" s="136"/>
      <c r="AL73" s="136"/>
      <c r="AM73" s="134"/>
      <c r="AN73" s="134"/>
      <c r="AO73" s="134"/>
      <c r="AP73" s="134"/>
      <c r="AQ73" s="134"/>
      <c r="AR73" s="134"/>
      <c r="AS73" s="134"/>
      <c r="AT73" s="134"/>
      <c r="AU73" s="134"/>
      <c r="AV73" s="134"/>
      <c r="AW73" s="134"/>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row>
    <row r="74" spans="1:176" ht="12.75" customHeight="1" x14ac:dyDescent="0.2">
      <c r="A74" s="16" t="s">
        <v>173</v>
      </c>
      <c r="B74" s="17" t="s">
        <v>886</v>
      </c>
      <c r="C74" s="133" t="s">
        <v>4052</v>
      </c>
      <c r="D74" s="133" t="s">
        <v>4151</v>
      </c>
      <c r="E74" s="133" t="s">
        <v>14101</v>
      </c>
      <c r="F74" s="12">
        <v>657</v>
      </c>
      <c r="G74" s="12"/>
      <c r="H74" s="124" t="s">
        <v>177</v>
      </c>
      <c r="I74" s="133" t="s">
        <v>1714</v>
      </c>
      <c r="J74" s="133" t="s">
        <v>179</v>
      </c>
      <c r="K74" s="124" t="s">
        <v>162</v>
      </c>
      <c r="L74" s="133" t="s">
        <v>12182</v>
      </c>
      <c r="M74" s="133" t="s">
        <v>4153</v>
      </c>
      <c r="N74" s="124"/>
      <c r="O74" s="124"/>
      <c r="P74" s="124"/>
      <c r="Q74" s="124"/>
      <c r="R74" s="133" t="s">
        <v>12176</v>
      </c>
      <c r="S74" s="133"/>
      <c r="T74" s="133"/>
      <c r="U74" s="133" t="s">
        <v>12177</v>
      </c>
      <c r="V74" s="33" t="s">
        <v>12169</v>
      </c>
      <c r="W74" s="133" t="s">
        <v>12181</v>
      </c>
      <c r="X74" s="133" t="s">
        <v>11262</v>
      </c>
      <c r="Y74" s="133"/>
      <c r="Z74" s="133"/>
      <c r="AA74" s="133"/>
      <c r="AB74" s="133">
        <v>800</v>
      </c>
      <c r="AC74" s="133" t="s">
        <v>168</v>
      </c>
      <c r="AD74" s="133" t="s">
        <v>1105</v>
      </c>
      <c r="AE74" s="133" t="s">
        <v>1804</v>
      </c>
      <c r="AF74" s="135"/>
      <c r="AG74" s="133" t="s">
        <v>2102</v>
      </c>
      <c r="AI74" s="24" t="s">
        <v>12474</v>
      </c>
      <c r="AJ74" s="133"/>
      <c r="AK74" s="15" t="s">
        <v>12166</v>
      </c>
      <c r="AL74" s="133"/>
      <c r="AM74" s="124"/>
      <c r="AN74" s="124"/>
      <c r="AO74" s="124"/>
      <c r="AP74" s="124"/>
      <c r="AQ74" s="124"/>
      <c r="AR74" s="124"/>
      <c r="AS74" s="124"/>
      <c r="AT74" s="124"/>
      <c r="AU74" s="124"/>
      <c r="AV74" s="124"/>
      <c r="AW74" s="133" t="s">
        <v>168</v>
      </c>
      <c r="AX74" s="133" t="s">
        <v>1782</v>
      </c>
      <c r="AY74" s="133" t="s">
        <v>1049</v>
      </c>
      <c r="AZ74" s="133" t="s">
        <v>12170</v>
      </c>
      <c r="BA74" s="3" t="s">
        <v>12171</v>
      </c>
      <c r="BF74" s="15" t="s">
        <v>12172</v>
      </c>
      <c r="BG74" s="133" t="s">
        <v>168</v>
      </c>
      <c r="BH74" s="133" t="s">
        <v>12173</v>
      </c>
      <c r="BI74" s="133" t="s">
        <v>728</v>
      </c>
      <c r="BJ74" s="133" t="s">
        <v>4333</v>
      </c>
      <c r="BK74" s="3" t="s">
        <v>12174</v>
      </c>
      <c r="BP74" s="15" t="s">
        <v>12175</v>
      </c>
      <c r="BQ74" s="133" t="s">
        <v>168</v>
      </c>
      <c r="BR74" s="133" t="s">
        <v>856</v>
      </c>
      <c r="BS74" s="133" t="s">
        <v>12183</v>
      </c>
      <c r="BT74" s="133" t="s">
        <v>12184</v>
      </c>
      <c r="BU74" s="3" t="s">
        <v>12185</v>
      </c>
      <c r="BZ74" s="15" t="s">
        <v>12186</v>
      </c>
      <c r="CB74" s="3" t="s">
        <v>8121</v>
      </c>
      <c r="CC74" s="3" t="s">
        <v>1883</v>
      </c>
      <c r="CD74" s="3" t="s">
        <v>12587</v>
      </c>
      <c r="CE74" s="82" t="s">
        <v>1316</v>
      </c>
      <c r="CG74" s="141" t="s">
        <v>12588</v>
      </c>
      <c r="FO74" s="130"/>
      <c r="FP74" s="130"/>
      <c r="FQ74" s="130"/>
      <c r="FR74" s="130"/>
      <c r="FS74" s="130"/>
      <c r="FT74" s="130"/>
    </row>
    <row r="75" spans="1:176" ht="12.75" customHeight="1" x14ac:dyDescent="0.2">
      <c r="A75" s="81" t="s">
        <v>173</v>
      </c>
      <c r="B75" s="86" t="s">
        <v>886</v>
      </c>
      <c r="C75" s="81" t="s">
        <v>11989</v>
      </c>
      <c r="D75" s="130" t="s">
        <v>11124</v>
      </c>
      <c r="E75" s="81" t="s">
        <v>9883</v>
      </c>
      <c r="F75" s="85">
        <v>657</v>
      </c>
      <c r="G75" s="85"/>
      <c r="H75" s="85" t="s">
        <v>177</v>
      </c>
      <c r="I75" s="81" t="s">
        <v>919</v>
      </c>
      <c r="J75" s="81" t="s">
        <v>444</v>
      </c>
      <c r="K75" s="89" t="s">
        <v>180</v>
      </c>
      <c r="L75" s="81"/>
      <c r="M75" s="130" t="s">
        <v>11125</v>
      </c>
      <c r="N75" s="86"/>
      <c r="O75" s="86"/>
      <c r="P75" s="85"/>
      <c r="Q75" s="85"/>
      <c r="R75" s="87"/>
      <c r="S75" s="87"/>
      <c r="T75" s="87"/>
      <c r="U75" s="87" t="s">
        <v>9884</v>
      </c>
      <c r="V75" s="131" t="s">
        <v>11127</v>
      </c>
      <c r="W75" s="87" t="s">
        <v>11139</v>
      </c>
      <c r="X75" s="87" t="s">
        <v>11140</v>
      </c>
      <c r="Y75" s="87" t="s">
        <v>174</v>
      </c>
      <c r="Z75" s="87"/>
      <c r="AA75" s="87"/>
      <c r="AB75" s="87">
        <v>1957</v>
      </c>
      <c r="AC75" s="130" t="s">
        <v>168</v>
      </c>
      <c r="AD75" s="130" t="s">
        <v>8271</v>
      </c>
      <c r="AE75" s="130" t="s">
        <v>8272</v>
      </c>
      <c r="AF75" s="130" t="s">
        <v>8273</v>
      </c>
      <c r="AG75" s="130" t="s">
        <v>8274</v>
      </c>
      <c r="AH75" s="130" t="s">
        <v>163</v>
      </c>
      <c r="AI75" s="130" t="s">
        <v>8315</v>
      </c>
      <c r="AJ75" s="130" t="s">
        <v>8278</v>
      </c>
      <c r="AK75" s="130" t="s">
        <v>163</v>
      </c>
      <c r="AL75" s="130" t="s">
        <v>8316</v>
      </c>
      <c r="AM75" s="130" t="s">
        <v>194</v>
      </c>
      <c r="AN75" s="130" t="s">
        <v>8276</v>
      </c>
      <c r="AO75" s="130" t="s">
        <v>14357</v>
      </c>
      <c r="AP75" s="130" t="s">
        <v>14358</v>
      </c>
      <c r="AQ75" s="176" t="s">
        <v>14355</v>
      </c>
      <c r="AR75" s="130"/>
      <c r="AS75" s="85"/>
      <c r="AT75" s="85"/>
      <c r="AU75" s="85"/>
      <c r="AV75" s="100" t="s">
        <v>14356</v>
      </c>
      <c r="AW75" s="130" t="s">
        <v>168</v>
      </c>
      <c r="AX75" s="130" t="s">
        <v>8312</v>
      </c>
      <c r="AY75" s="130" t="s">
        <v>8313</v>
      </c>
      <c r="AZ75" s="130" t="s">
        <v>13082</v>
      </c>
      <c r="BA75" s="130" t="s">
        <v>8314</v>
      </c>
      <c r="BB75" s="130" t="s">
        <v>163</v>
      </c>
      <c r="BC75" s="130" t="s">
        <v>8315</v>
      </c>
      <c r="BD75" s="130" t="s">
        <v>8278</v>
      </c>
      <c r="BE75" s="130" t="s">
        <v>163</v>
      </c>
      <c r="BF75" s="130" t="s">
        <v>8316</v>
      </c>
      <c r="BG75" s="130" t="s">
        <v>168</v>
      </c>
      <c r="BH75" s="130" t="s">
        <v>8308</v>
      </c>
      <c r="BI75" s="130" t="s">
        <v>8309</v>
      </c>
      <c r="BJ75" s="130" t="s">
        <v>635</v>
      </c>
      <c r="BK75" s="130" t="s">
        <v>8310</v>
      </c>
      <c r="BL75" s="130" t="s">
        <v>163</v>
      </c>
      <c r="BM75" s="130" t="s">
        <v>8311</v>
      </c>
      <c r="BN75" s="130" t="s">
        <v>163</v>
      </c>
      <c r="BO75" s="130" t="s">
        <v>8275</v>
      </c>
      <c r="BP75" s="130"/>
      <c r="BQ75" s="130" t="s">
        <v>168</v>
      </c>
      <c r="BR75" s="130" t="s">
        <v>8279</v>
      </c>
      <c r="BS75" s="130" t="s">
        <v>8280</v>
      </c>
      <c r="BT75" s="130" t="s">
        <v>163</v>
      </c>
      <c r="BU75" s="130" t="s">
        <v>8281</v>
      </c>
      <c r="BV75" s="130" t="s">
        <v>163</v>
      </c>
      <c r="BW75" s="130" t="s">
        <v>8282</v>
      </c>
      <c r="BX75" s="130" t="s">
        <v>163</v>
      </c>
      <c r="BY75" s="130" t="s">
        <v>8283</v>
      </c>
      <c r="BZ75" s="130" t="s">
        <v>8284</v>
      </c>
      <c r="CA75" s="130" t="s">
        <v>168</v>
      </c>
      <c r="CB75" s="130" t="s">
        <v>7030</v>
      </c>
      <c r="CC75" s="130" t="s">
        <v>8285</v>
      </c>
      <c r="CD75" s="130" t="s">
        <v>600</v>
      </c>
      <c r="CE75" s="130" t="s">
        <v>8286</v>
      </c>
      <c r="CF75" s="130" t="s">
        <v>163</v>
      </c>
      <c r="CG75" s="130" t="s">
        <v>8287</v>
      </c>
      <c r="CH75" s="130" t="s">
        <v>163</v>
      </c>
      <c r="CI75" s="130" t="s">
        <v>163</v>
      </c>
      <c r="CJ75" s="130" t="s">
        <v>8288</v>
      </c>
      <c r="CK75" s="130" t="s">
        <v>168</v>
      </c>
      <c r="CL75" s="130" t="s">
        <v>8289</v>
      </c>
      <c r="CM75" s="130" t="s">
        <v>8290</v>
      </c>
      <c r="CN75" s="130" t="s">
        <v>8291</v>
      </c>
      <c r="CO75" s="130" t="s">
        <v>8292</v>
      </c>
      <c r="CP75" s="130" t="s">
        <v>163</v>
      </c>
      <c r="CQ75" s="130" t="s">
        <v>163</v>
      </c>
      <c r="CR75" s="130" t="s">
        <v>163</v>
      </c>
      <c r="CS75" s="130" t="s">
        <v>163</v>
      </c>
      <c r="CT75" s="130" t="s">
        <v>8293</v>
      </c>
      <c r="CU75" s="130" t="s">
        <v>168</v>
      </c>
      <c r="CV75" s="130" t="s">
        <v>8294</v>
      </c>
      <c r="CW75" s="130" t="s">
        <v>8295</v>
      </c>
      <c r="CX75" s="130" t="s">
        <v>8296</v>
      </c>
      <c r="CY75" s="130" t="s">
        <v>8297</v>
      </c>
      <c r="CZ75" s="130" t="s">
        <v>163</v>
      </c>
      <c r="DA75" s="130" t="s">
        <v>8298</v>
      </c>
      <c r="DB75" s="130" t="s">
        <v>163</v>
      </c>
      <c r="DC75" s="130" t="s">
        <v>8299</v>
      </c>
      <c r="DD75" s="130"/>
      <c r="DE75" s="130" t="s">
        <v>168</v>
      </c>
      <c r="DF75" s="130" t="s">
        <v>8317</v>
      </c>
      <c r="DG75" s="130" t="s">
        <v>8318</v>
      </c>
      <c r="DH75" s="130" t="s">
        <v>8319</v>
      </c>
      <c r="DI75" s="130" t="s">
        <v>8320</v>
      </c>
      <c r="DJ75" s="130" t="s">
        <v>163</v>
      </c>
      <c r="DK75" s="130" t="s">
        <v>8321</v>
      </c>
      <c r="DL75" s="130" t="s">
        <v>163</v>
      </c>
      <c r="DM75" s="130" t="s">
        <v>8283</v>
      </c>
      <c r="DN75" s="130" t="s">
        <v>8322</v>
      </c>
      <c r="DO75" s="130" t="s">
        <v>168</v>
      </c>
      <c r="DP75" s="130" t="s">
        <v>8323</v>
      </c>
      <c r="DQ75" s="130" t="s">
        <v>8280</v>
      </c>
      <c r="DR75" s="130" t="s">
        <v>8324</v>
      </c>
      <c r="DS75" s="130" t="s">
        <v>8325</v>
      </c>
      <c r="DT75" s="130" t="s">
        <v>163</v>
      </c>
      <c r="DU75" s="130" t="s">
        <v>8326</v>
      </c>
      <c r="DV75" s="130" t="s">
        <v>163</v>
      </c>
      <c r="DW75" s="130" t="s">
        <v>8327</v>
      </c>
      <c r="DX75" s="130"/>
      <c r="DY75" s="130" t="s">
        <v>168</v>
      </c>
      <c r="DZ75" s="130" t="s">
        <v>1492</v>
      </c>
      <c r="EA75" s="130" t="s">
        <v>8328</v>
      </c>
      <c r="EB75" s="130" t="s">
        <v>8329</v>
      </c>
      <c r="EC75" s="130" t="s">
        <v>8330</v>
      </c>
      <c r="ED75" s="130"/>
      <c r="EE75" s="130"/>
      <c r="EF75" s="130"/>
      <c r="EG75" s="130"/>
      <c r="EH75" s="130"/>
      <c r="EI75" s="130" t="s">
        <v>1916</v>
      </c>
      <c r="EJ75" s="130" t="s">
        <v>8331</v>
      </c>
      <c r="EK75" s="130" t="s">
        <v>8332</v>
      </c>
      <c r="EL75" s="130" t="s">
        <v>1352</v>
      </c>
      <c r="EM75" s="130" t="s">
        <v>8333</v>
      </c>
      <c r="EN75" s="130" t="s">
        <v>163</v>
      </c>
      <c r="EO75" s="130" t="s">
        <v>8334</v>
      </c>
      <c r="EP75" s="130" t="s">
        <v>163</v>
      </c>
      <c r="EQ75" s="130" t="s">
        <v>163</v>
      </c>
      <c r="ER75" s="130" t="s">
        <v>8335</v>
      </c>
      <c r="ES75" s="130" t="s">
        <v>168</v>
      </c>
      <c r="ET75" s="130" t="s">
        <v>8336</v>
      </c>
      <c r="EU75" s="130" t="s">
        <v>8337</v>
      </c>
      <c r="EV75" s="130" t="s">
        <v>402</v>
      </c>
      <c r="EW75" s="130" t="s">
        <v>8338</v>
      </c>
      <c r="EX75" s="130" t="s">
        <v>163</v>
      </c>
      <c r="EY75" s="130" t="s">
        <v>8339</v>
      </c>
      <c r="EZ75" s="130" t="s">
        <v>163</v>
      </c>
      <c r="FA75" s="130" t="s">
        <v>163</v>
      </c>
      <c r="FB75" s="130" t="s">
        <v>8340</v>
      </c>
      <c r="FC75" s="130" t="s">
        <v>168</v>
      </c>
      <c r="FD75" s="130" t="s">
        <v>8341</v>
      </c>
      <c r="FE75" s="130" t="s">
        <v>8342</v>
      </c>
      <c r="FF75" s="130" t="s">
        <v>8343</v>
      </c>
      <c r="FG75" s="130" t="s">
        <v>8344</v>
      </c>
      <c r="FH75" s="130" t="s">
        <v>163</v>
      </c>
      <c r="FI75" s="130" t="s">
        <v>8345</v>
      </c>
      <c r="FJ75" s="130" t="s">
        <v>8346</v>
      </c>
      <c r="FK75" s="130" t="s">
        <v>163</v>
      </c>
      <c r="FL75" s="130" t="s">
        <v>8347</v>
      </c>
      <c r="FO75" s="135"/>
      <c r="FP75" s="135"/>
      <c r="FQ75" s="135"/>
      <c r="FR75" s="135"/>
      <c r="FS75" s="135"/>
      <c r="FT75" s="135"/>
    </row>
    <row r="76" spans="1:176" ht="12.75" customHeight="1" x14ac:dyDescent="0.2">
      <c r="A76" s="132" t="s">
        <v>173</v>
      </c>
      <c r="B76" s="17" t="s">
        <v>215</v>
      </c>
      <c r="C76" s="132"/>
      <c r="D76" s="132" t="s">
        <v>9065</v>
      </c>
      <c r="E76" s="135" t="s">
        <v>6723</v>
      </c>
      <c r="F76" s="134">
        <v>650</v>
      </c>
      <c r="G76" s="134"/>
      <c r="H76" s="134" t="s">
        <v>177</v>
      </c>
      <c r="I76" s="132" t="s">
        <v>1710</v>
      </c>
      <c r="J76" s="132" t="s">
        <v>179</v>
      </c>
      <c r="K76" s="20" t="s">
        <v>180</v>
      </c>
      <c r="L76" s="132" t="s">
        <v>13492</v>
      </c>
      <c r="M76" s="135" t="s">
        <v>6724</v>
      </c>
      <c r="N76" s="17"/>
      <c r="O76" s="17"/>
      <c r="P76" s="134"/>
      <c r="Q76" s="134"/>
      <c r="R76" s="135" t="s">
        <v>6736</v>
      </c>
      <c r="S76" s="135" t="s">
        <v>6737</v>
      </c>
      <c r="T76" s="135" t="s">
        <v>6738</v>
      </c>
      <c r="U76" s="135" t="s">
        <v>6739</v>
      </c>
      <c r="V76" s="138"/>
      <c r="W76" s="136"/>
      <c r="X76" s="136"/>
      <c r="Y76" s="136"/>
      <c r="Z76" s="136"/>
      <c r="AA76" s="136"/>
      <c r="AB76" s="136"/>
      <c r="AC76" s="135" t="s">
        <v>194</v>
      </c>
      <c r="AD76" s="135" t="s">
        <v>6740</v>
      </c>
      <c r="AE76" s="135" t="s">
        <v>1025</v>
      </c>
      <c r="AF76" s="135" t="s">
        <v>6741</v>
      </c>
      <c r="AG76" s="135" t="s">
        <v>6731</v>
      </c>
      <c r="AH76" s="135" t="s">
        <v>163</v>
      </c>
      <c r="AI76" s="135" t="s">
        <v>6742</v>
      </c>
      <c r="AJ76" s="136"/>
      <c r="AK76" s="136"/>
      <c r="AL76" s="136"/>
      <c r="AM76" s="135" t="s">
        <v>168</v>
      </c>
      <c r="AN76" s="135" t="s">
        <v>4342</v>
      </c>
      <c r="AO76" s="135" t="s">
        <v>6743</v>
      </c>
      <c r="AP76" s="135" t="s">
        <v>1045</v>
      </c>
      <c r="AQ76" s="135" t="s">
        <v>6744</v>
      </c>
      <c r="AR76" s="135"/>
      <c r="AS76" s="135" t="s">
        <v>6745</v>
      </c>
      <c r="AT76" s="134"/>
      <c r="AU76" s="134"/>
      <c r="AV76" s="134"/>
      <c r="AW76" s="135" t="s">
        <v>168</v>
      </c>
      <c r="AX76" s="135" t="s">
        <v>6729</v>
      </c>
      <c r="AY76" s="135" t="s">
        <v>6730</v>
      </c>
      <c r="AZ76" s="135" t="s">
        <v>581</v>
      </c>
      <c r="BA76" s="135" t="s">
        <v>6731</v>
      </c>
      <c r="BB76" s="135" t="s">
        <v>163</v>
      </c>
      <c r="BC76" s="135" t="s">
        <v>6732</v>
      </c>
      <c r="BD76" s="135"/>
      <c r="BE76" s="135"/>
      <c r="BF76" s="135"/>
      <c r="BG76" s="135" t="s">
        <v>168</v>
      </c>
      <c r="BH76" s="135" t="s">
        <v>1690</v>
      </c>
      <c r="BI76" s="135" t="s">
        <v>4076</v>
      </c>
      <c r="BJ76" s="135" t="s">
        <v>319</v>
      </c>
      <c r="BK76" s="135" t="s">
        <v>6731</v>
      </c>
      <c r="BL76" s="135" t="s">
        <v>6733</v>
      </c>
      <c r="BM76" s="135" t="s">
        <v>6734</v>
      </c>
      <c r="BN76" s="135" t="s">
        <v>163</v>
      </c>
      <c r="BO76" s="135" t="s">
        <v>163</v>
      </c>
      <c r="BP76" s="135" t="s">
        <v>6735</v>
      </c>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row>
    <row r="77" spans="1:176" ht="12.75" customHeight="1" x14ac:dyDescent="0.2">
      <c r="A77" s="16" t="s">
        <v>173</v>
      </c>
      <c r="B77" s="17" t="s">
        <v>886</v>
      </c>
      <c r="C77" s="132" t="s">
        <v>12654</v>
      </c>
      <c r="D77" s="132" t="s">
        <v>5003</v>
      </c>
      <c r="E77" s="132" t="s">
        <v>5004</v>
      </c>
      <c r="F77" s="134">
        <v>600</v>
      </c>
      <c r="G77" s="134">
        <f>F77*0.13</f>
        <v>78</v>
      </c>
      <c r="H77" s="134" t="s">
        <v>177</v>
      </c>
      <c r="I77" s="132" t="s">
        <v>979</v>
      </c>
      <c r="J77" s="132" t="s">
        <v>179</v>
      </c>
      <c r="K77" s="134" t="s">
        <v>162</v>
      </c>
      <c r="L77" s="132" t="s">
        <v>12655</v>
      </c>
      <c r="M77" s="133"/>
      <c r="N77" s="17"/>
      <c r="O77" s="17"/>
      <c r="P77" s="134"/>
      <c r="Q77" s="134"/>
      <c r="R77" s="136" t="s">
        <v>5005</v>
      </c>
      <c r="S77" s="136"/>
      <c r="T77" s="136"/>
      <c r="U77" s="136"/>
      <c r="V77" s="138"/>
      <c r="W77" s="136"/>
      <c r="X77" s="136"/>
      <c r="Y77" s="136"/>
      <c r="Z77" s="136"/>
      <c r="AA77" s="136"/>
      <c r="AB77" s="136">
        <v>80</v>
      </c>
      <c r="AC77" s="136"/>
      <c r="AD77" s="136"/>
      <c r="AE77" s="136"/>
      <c r="AF77" s="133"/>
      <c r="AG77" s="132"/>
      <c r="AH77" s="132"/>
      <c r="AI77" s="136"/>
      <c r="AJ77" s="136"/>
      <c r="AK77" s="136"/>
      <c r="AL77" s="136"/>
      <c r="AM77" s="134"/>
      <c r="AN77" s="134"/>
      <c r="AO77" s="134"/>
      <c r="AP77" s="134"/>
      <c r="AQ77" s="134"/>
      <c r="AR77" s="134"/>
      <c r="AS77" s="134"/>
      <c r="AT77" s="134"/>
      <c r="AU77" s="134"/>
      <c r="AV77" s="134"/>
      <c r="AW77" s="134"/>
    </row>
    <row r="78" spans="1:176" ht="12.75" customHeight="1" x14ac:dyDescent="0.2">
      <c r="A78" s="16" t="s">
        <v>240</v>
      </c>
      <c r="B78" s="17" t="s">
        <v>215</v>
      </c>
      <c r="C78" s="133"/>
      <c r="D78" s="133" t="s">
        <v>4151</v>
      </c>
      <c r="E78" s="133" t="s">
        <v>14101</v>
      </c>
      <c r="F78" s="12">
        <v>600</v>
      </c>
      <c r="G78" s="12"/>
      <c r="H78" s="124">
        <v>2021</v>
      </c>
      <c r="I78" s="133" t="s">
        <v>1714</v>
      </c>
      <c r="J78" s="133" t="s">
        <v>179</v>
      </c>
      <c r="K78" s="124" t="s">
        <v>162</v>
      </c>
      <c r="L78" s="133" t="s">
        <v>14102</v>
      </c>
      <c r="M78" s="133" t="s">
        <v>4153</v>
      </c>
      <c r="N78" s="124" t="s">
        <v>1269</v>
      </c>
      <c r="O78" s="124"/>
      <c r="P78" s="124"/>
      <c r="Q78" s="124"/>
      <c r="R78" s="133" t="s">
        <v>13502</v>
      </c>
      <c r="S78" s="133" t="s">
        <v>13503</v>
      </c>
      <c r="T78" s="133">
        <v>408000</v>
      </c>
      <c r="U78" s="133" t="s">
        <v>12177</v>
      </c>
      <c r="V78" s="33" t="s">
        <v>13504</v>
      </c>
      <c r="W78" s="133" t="s">
        <v>12181</v>
      </c>
      <c r="X78" s="133" t="s">
        <v>11262</v>
      </c>
      <c r="Y78" s="133"/>
      <c r="Z78" s="133"/>
      <c r="AA78" s="133"/>
      <c r="AB78" s="133">
        <v>800</v>
      </c>
      <c r="AC78" s="133" t="s">
        <v>168</v>
      </c>
      <c r="AD78" s="133" t="s">
        <v>1105</v>
      </c>
      <c r="AE78" s="133" t="s">
        <v>1804</v>
      </c>
      <c r="AF78" s="135"/>
      <c r="AG78" s="133" t="s">
        <v>2102</v>
      </c>
      <c r="AH78" s="135"/>
      <c r="AI78" s="24" t="s">
        <v>12474</v>
      </c>
      <c r="AJ78" s="133"/>
      <c r="AK78" s="15" t="s">
        <v>12166</v>
      </c>
      <c r="AL78" s="133"/>
      <c r="AM78" s="124"/>
      <c r="AN78" s="124"/>
      <c r="AO78" s="124"/>
      <c r="AP78" s="124"/>
      <c r="AQ78" s="124"/>
      <c r="AR78" s="124"/>
      <c r="AS78" s="124"/>
      <c r="AT78" s="124"/>
      <c r="AU78" s="124"/>
      <c r="AV78" s="124"/>
      <c r="AW78" s="133" t="s">
        <v>168</v>
      </c>
      <c r="AX78" s="133" t="s">
        <v>1782</v>
      </c>
      <c r="AY78" s="133" t="s">
        <v>1049</v>
      </c>
      <c r="AZ78" s="133" t="s">
        <v>12170</v>
      </c>
      <c r="BA78" s="3" t="s">
        <v>12171</v>
      </c>
      <c r="BF78" s="15" t="s">
        <v>12172</v>
      </c>
      <c r="BG78" s="133" t="s">
        <v>168</v>
      </c>
      <c r="BH78" s="133" t="s">
        <v>12173</v>
      </c>
      <c r="BI78" s="133" t="s">
        <v>728</v>
      </c>
      <c r="BJ78" s="133" t="s">
        <v>4333</v>
      </c>
      <c r="BK78" s="3" t="s">
        <v>12174</v>
      </c>
      <c r="BP78" s="15" t="s">
        <v>12175</v>
      </c>
      <c r="BQ78" s="133" t="s">
        <v>168</v>
      </c>
      <c r="BR78" s="133" t="s">
        <v>856</v>
      </c>
      <c r="BS78" s="133" t="s">
        <v>12183</v>
      </c>
      <c r="BT78" s="133" t="s">
        <v>12184</v>
      </c>
      <c r="BU78" s="3" t="s">
        <v>12185</v>
      </c>
      <c r="BZ78" s="15" t="s">
        <v>12186</v>
      </c>
    </row>
    <row r="79" spans="1:176" ht="12.75" customHeight="1" x14ac:dyDescent="0.2">
      <c r="A79" s="16" t="s">
        <v>173</v>
      </c>
      <c r="B79" s="17" t="s">
        <v>886</v>
      </c>
      <c r="C79" s="132"/>
      <c r="D79" s="132" t="s">
        <v>1293</v>
      </c>
      <c r="E79" s="132" t="s">
        <v>14990</v>
      </c>
      <c r="F79" s="134">
        <v>600</v>
      </c>
      <c r="G79" s="134"/>
      <c r="H79" s="134" t="s">
        <v>177</v>
      </c>
      <c r="I79" s="132" t="s">
        <v>1294</v>
      </c>
      <c r="J79" s="132" t="s">
        <v>161</v>
      </c>
      <c r="K79" s="17" t="s">
        <v>162</v>
      </c>
      <c r="L79" s="132" t="s">
        <v>1295</v>
      </c>
      <c r="M79" s="8" t="s">
        <v>1296</v>
      </c>
      <c r="N79" s="17"/>
      <c r="O79" s="17"/>
      <c r="P79" s="134"/>
      <c r="Q79" s="134"/>
      <c r="R79" s="136" t="s">
        <v>1297</v>
      </c>
      <c r="S79" s="136"/>
      <c r="T79" s="136"/>
      <c r="U79" s="136"/>
      <c r="V79" s="138"/>
      <c r="W79" s="136"/>
      <c r="X79" s="136"/>
      <c r="Y79" s="136"/>
      <c r="Z79" s="136"/>
      <c r="AA79" s="136"/>
      <c r="AB79" s="136"/>
      <c r="AC79" s="135" t="s">
        <v>168</v>
      </c>
      <c r="AD79" s="136" t="s">
        <v>1298</v>
      </c>
      <c r="AE79" s="136" t="s">
        <v>1299</v>
      </c>
      <c r="AF79" s="133" t="s">
        <v>250</v>
      </c>
      <c r="AG79" s="135" t="s">
        <v>1300</v>
      </c>
      <c r="AH79" s="3" t="s">
        <v>1301</v>
      </c>
      <c r="AI79" s="136"/>
      <c r="AJ79" s="136"/>
      <c r="AK79" s="136"/>
      <c r="AL79" s="136"/>
      <c r="AM79" s="134"/>
      <c r="AN79" s="134"/>
      <c r="AO79" s="134"/>
      <c r="AP79" s="134"/>
      <c r="AQ79" s="134"/>
      <c r="AR79" s="134"/>
      <c r="AS79" s="134"/>
      <c r="AT79" s="134"/>
      <c r="AU79" s="134"/>
      <c r="AV79" s="134"/>
      <c r="AW79" s="134"/>
      <c r="AX79" s="135"/>
      <c r="AY79" s="135"/>
      <c r="AZ79" s="135"/>
      <c r="BF79" s="135"/>
      <c r="BG79" s="135"/>
      <c r="BH79" s="135"/>
      <c r="BI79" s="135"/>
      <c r="BJ79" s="135"/>
      <c r="BP79" s="135"/>
      <c r="BQ79" s="135"/>
      <c r="BR79" s="135"/>
      <c r="BS79" s="135"/>
      <c r="BT79" s="135"/>
      <c r="BZ79" s="135"/>
    </row>
    <row r="80" spans="1:176" ht="12.75" customHeight="1" x14ac:dyDescent="0.2">
      <c r="A80" s="16" t="s">
        <v>240</v>
      </c>
      <c r="B80" s="17" t="s">
        <v>11446</v>
      </c>
      <c r="C80" s="132"/>
      <c r="D80" s="132" t="s">
        <v>11923</v>
      </c>
      <c r="E80" s="132" t="s">
        <v>11923</v>
      </c>
      <c r="F80" s="134">
        <v>600</v>
      </c>
      <c r="G80" s="134"/>
      <c r="H80" s="124">
        <v>2021</v>
      </c>
      <c r="I80" s="132" t="s">
        <v>4418</v>
      </c>
      <c r="J80" s="132" t="s">
        <v>179</v>
      </c>
      <c r="K80" s="134" t="s">
        <v>180</v>
      </c>
      <c r="L80" s="132" t="s">
        <v>11934</v>
      </c>
      <c r="M80" s="136"/>
      <c r="N80" s="17"/>
      <c r="O80" s="17"/>
      <c r="P80" s="134"/>
      <c r="Q80" s="134"/>
      <c r="R80" s="136" t="s">
        <v>11924</v>
      </c>
      <c r="S80" s="136"/>
      <c r="T80" s="136"/>
      <c r="U80" s="136" t="s">
        <v>11925</v>
      </c>
      <c r="V80" s="34" t="s">
        <v>11928</v>
      </c>
      <c r="W80" s="136"/>
      <c r="X80" s="136"/>
      <c r="Y80" s="136"/>
      <c r="Z80" s="136"/>
      <c r="AA80" s="136"/>
      <c r="AB80" s="136"/>
      <c r="AC80" s="136" t="s">
        <v>168</v>
      </c>
      <c r="AD80" s="136" t="s">
        <v>11927</v>
      </c>
      <c r="AE80" s="136" t="s">
        <v>5409</v>
      </c>
      <c r="AF80" s="132" t="s">
        <v>12458</v>
      </c>
      <c r="AG80" s="82" t="s">
        <v>11949</v>
      </c>
      <c r="AH80" s="3" t="s">
        <v>12459</v>
      </c>
      <c r="AI80" s="135"/>
      <c r="AJ80" s="136"/>
      <c r="AK80" s="139" t="s">
        <v>11929</v>
      </c>
      <c r="AL80" s="136"/>
      <c r="AM80" s="134"/>
      <c r="AN80" s="134"/>
      <c r="AO80" s="134"/>
      <c r="AP80" s="134"/>
      <c r="AQ80" s="134"/>
      <c r="AR80" s="134"/>
      <c r="AS80" s="134"/>
      <c r="AT80" s="134"/>
      <c r="AU80" s="134"/>
      <c r="AV80" s="134"/>
      <c r="AW80" s="136" t="s">
        <v>1916</v>
      </c>
      <c r="AX80" s="135" t="s">
        <v>855</v>
      </c>
      <c r="AY80" s="135" t="s">
        <v>11930</v>
      </c>
      <c r="AZ80" s="135" t="s">
        <v>11933</v>
      </c>
      <c r="BA80" s="3" t="s">
        <v>11932</v>
      </c>
      <c r="BC80" s="15" t="s">
        <v>11931</v>
      </c>
      <c r="BG80" s="3" t="s">
        <v>168</v>
      </c>
      <c r="BH80" s="3" t="s">
        <v>12457</v>
      </c>
      <c r="BI80" s="3" t="s">
        <v>3142</v>
      </c>
      <c r="BJ80" s="3" t="s">
        <v>319</v>
      </c>
      <c r="BK80" s="132" t="s">
        <v>11926</v>
      </c>
      <c r="BP80" s="15" t="s">
        <v>12460</v>
      </c>
      <c r="FM80" s="130"/>
      <c r="FN80" s="130"/>
      <c r="FO80" s="130"/>
      <c r="FP80" s="130"/>
      <c r="FQ80" s="130"/>
      <c r="FR80" s="130"/>
      <c r="FS80" s="130"/>
      <c r="FT80" s="130"/>
    </row>
    <row r="81" spans="1:176" s="1" customFormat="1" ht="12.75" customHeight="1" x14ac:dyDescent="0.25">
      <c r="A81" s="81" t="s">
        <v>173</v>
      </c>
      <c r="B81" s="86" t="s">
        <v>211</v>
      </c>
      <c r="C81" s="81"/>
      <c r="D81" s="81" t="s">
        <v>2721</v>
      </c>
      <c r="E81" s="81" t="s">
        <v>2721</v>
      </c>
      <c r="F81" s="85">
        <v>600</v>
      </c>
      <c r="G81" s="85"/>
      <c r="H81" s="17" t="s">
        <v>177</v>
      </c>
      <c r="I81" s="81" t="s">
        <v>2722</v>
      </c>
      <c r="J81" s="81" t="s">
        <v>179</v>
      </c>
      <c r="K81" s="134" t="s">
        <v>162</v>
      </c>
      <c r="L81" s="81" t="s">
        <v>2723</v>
      </c>
      <c r="M81" s="87"/>
      <c r="N81" s="86"/>
      <c r="O81" s="86"/>
      <c r="P81" s="86"/>
      <c r="Q81" s="85"/>
      <c r="R81" s="130" t="s">
        <v>2724</v>
      </c>
      <c r="S81" s="130" t="s">
        <v>2725</v>
      </c>
      <c r="T81" s="130" t="s">
        <v>2726</v>
      </c>
      <c r="U81" s="130" t="s">
        <v>2727</v>
      </c>
      <c r="V81" s="88"/>
      <c r="W81" s="87"/>
      <c r="X81" s="87"/>
      <c r="Y81" s="87"/>
      <c r="Z81" s="87"/>
      <c r="AA81" s="87"/>
      <c r="AB81" s="87"/>
      <c r="AC81" s="87" t="s">
        <v>1916</v>
      </c>
      <c r="AD81" s="87" t="s">
        <v>1025</v>
      </c>
      <c r="AE81" s="87" t="s">
        <v>2728</v>
      </c>
      <c r="AF81" s="75" t="s">
        <v>631</v>
      </c>
      <c r="AG81" s="130" t="s">
        <v>2729</v>
      </c>
      <c r="AH81" s="130"/>
      <c r="AI81" s="130" t="s">
        <v>2730</v>
      </c>
      <c r="AJ81" s="130" t="s">
        <v>163</v>
      </c>
      <c r="AK81" s="130" t="s">
        <v>2731</v>
      </c>
      <c r="AL81" s="130" t="s">
        <v>2732</v>
      </c>
      <c r="AM81" s="85" t="s">
        <v>3478</v>
      </c>
      <c r="AN81" s="85" t="s">
        <v>4579</v>
      </c>
      <c r="AO81" s="85" t="s">
        <v>1690</v>
      </c>
      <c r="AP81" s="85" t="s">
        <v>1071</v>
      </c>
      <c r="AQ81" s="151" t="s">
        <v>2729</v>
      </c>
      <c r="AR81" s="85"/>
      <c r="AS81" s="100" t="s">
        <v>14906</v>
      </c>
      <c r="AT81" s="85"/>
      <c r="AU81" s="85"/>
      <c r="AV81" s="85"/>
      <c r="AW81" s="130" t="s">
        <v>168</v>
      </c>
      <c r="AX81" s="130" t="s">
        <v>2544</v>
      </c>
      <c r="AY81" s="130" t="s">
        <v>2733</v>
      </c>
      <c r="AZ81" s="130" t="s">
        <v>319</v>
      </c>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row>
    <row r="82" spans="1:176" s="1" customFormat="1" ht="12.75" customHeight="1" x14ac:dyDescent="0.2">
      <c r="A82" s="132" t="s">
        <v>173</v>
      </c>
      <c r="B82" s="17" t="s">
        <v>886</v>
      </c>
      <c r="C82" s="132" t="s">
        <v>11985</v>
      </c>
      <c r="D82" s="132" t="s">
        <v>977</v>
      </c>
      <c r="E82" s="132" t="s">
        <v>977</v>
      </c>
      <c r="F82" s="134">
        <v>600</v>
      </c>
      <c r="G82" s="134"/>
      <c r="H82" s="134" t="s">
        <v>177</v>
      </c>
      <c r="I82" s="132" t="s">
        <v>979</v>
      </c>
      <c r="J82" s="132" t="s">
        <v>179</v>
      </c>
      <c r="K82" s="134" t="s">
        <v>162</v>
      </c>
      <c r="L82" s="132" t="s">
        <v>980</v>
      </c>
      <c r="M82" s="135" t="s">
        <v>13486</v>
      </c>
      <c r="N82" s="17"/>
      <c r="O82" s="17"/>
      <c r="P82" s="134"/>
      <c r="Q82" s="134"/>
      <c r="R82" s="21" t="s">
        <v>981</v>
      </c>
      <c r="S82" s="21"/>
      <c r="T82" s="21"/>
      <c r="U82" s="21"/>
      <c r="V82" s="22"/>
      <c r="W82" s="21"/>
      <c r="X82" s="21"/>
      <c r="Y82" s="21"/>
      <c r="Z82" s="21"/>
      <c r="AA82" s="21"/>
      <c r="AB82" s="21"/>
      <c r="AC82" s="136" t="s">
        <v>168</v>
      </c>
      <c r="AD82" s="136" t="s">
        <v>982</v>
      </c>
      <c r="AE82" s="136" t="s">
        <v>983</v>
      </c>
      <c r="AF82" s="133"/>
      <c r="AG82" s="135" t="s">
        <v>984</v>
      </c>
      <c r="AH82" s="135" t="s">
        <v>985</v>
      </c>
      <c r="AI82" s="136"/>
      <c r="AJ82" s="136"/>
      <c r="AK82" s="136"/>
      <c r="AL82" s="136"/>
      <c r="AM82" s="134"/>
      <c r="AN82" s="134"/>
      <c r="AO82" s="134"/>
      <c r="AP82" s="134"/>
      <c r="AQ82" s="134"/>
      <c r="AR82" s="134"/>
      <c r="AS82" s="134"/>
      <c r="AT82" s="134"/>
      <c r="AU82" s="134"/>
      <c r="AV82" s="134"/>
      <c r="AW82" s="134"/>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O82" s="135"/>
      <c r="FP82" s="135"/>
      <c r="FQ82" s="135"/>
      <c r="FR82" s="135"/>
      <c r="FS82" s="135"/>
      <c r="FT82" s="135"/>
    </row>
    <row r="83" spans="1:176" s="1" customFormat="1" ht="12.75" customHeight="1" x14ac:dyDescent="0.2">
      <c r="A83" s="16" t="s">
        <v>173</v>
      </c>
      <c r="B83" s="17" t="s">
        <v>886</v>
      </c>
      <c r="C83" s="16" t="s">
        <v>11966</v>
      </c>
      <c r="D83" s="132" t="s">
        <v>13738</v>
      </c>
      <c r="E83" s="16" t="s">
        <v>12475</v>
      </c>
      <c r="F83" s="7">
        <v>600</v>
      </c>
      <c r="G83" s="7"/>
      <c r="H83" s="134" t="s">
        <v>177</v>
      </c>
      <c r="I83" s="16" t="s">
        <v>2475</v>
      </c>
      <c r="J83" s="16" t="s">
        <v>179</v>
      </c>
      <c r="K83" s="134" t="s">
        <v>162</v>
      </c>
      <c r="L83" s="16" t="s">
        <v>5429</v>
      </c>
      <c r="M83" s="136"/>
      <c r="N83" s="17"/>
      <c r="O83" s="17"/>
      <c r="P83" s="7"/>
      <c r="Q83" s="7"/>
      <c r="R83" s="136" t="s">
        <v>5430</v>
      </c>
      <c r="S83" s="136"/>
      <c r="T83" s="136"/>
      <c r="U83" s="136"/>
      <c r="V83" s="138"/>
      <c r="W83" s="136"/>
      <c r="X83" s="136"/>
      <c r="Y83" s="136"/>
      <c r="Z83" s="136"/>
      <c r="AA83" s="136"/>
      <c r="AB83" s="136"/>
      <c r="AC83" s="136" t="s">
        <v>168</v>
      </c>
      <c r="AD83" s="136" t="s">
        <v>2213</v>
      </c>
      <c r="AE83" s="136" t="s">
        <v>1025</v>
      </c>
      <c r="AF83" s="133" t="s">
        <v>12425</v>
      </c>
      <c r="AG83" s="135" t="s">
        <v>12426</v>
      </c>
      <c r="AH83" s="3" t="s">
        <v>5431</v>
      </c>
      <c r="AI83" s="139" t="s">
        <v>12427</v>
      </c>
      <c r="AJ83" s="136"/>
      <c r="AK83" s="139" t="s">
        <v>12428</v>
      </c>
      <c r="AL83" s="136"/>
      <c r="AM83" s="134"/>
      <c r="AN83" s="134"/>
      <c r="AO83" s="134"/>
      <c r="AP83" s="134"/>
      <c r="AQ83" s="134"/>
      <c r="AR83" s="134"/>
      <c r="AS83" s="134"/>
      <c r="AT83" s="134"/>
      <c r="AU83" s="134"/>
      <c r="AV83" s="134"/>
      <c r="AW83" s="134"/>
      <c r="AX83" s="3"/>
      <c r="AY83" s="3"/>
      <c r="AZ83" s="3"/>
      <c r="BA83" s="3" t="s">
        <v>5432</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row>
    <row r="84" spans="1:176" s="1" customFormat="1" ht="12.75" customHeight="1" x14ac:dyDescent="0.2">
      <c r="A84" s="132" t="s">
        <v>173</v>
      </c>
      <c r="B84" s="17" t="s">
        <v>886</v>
      </c>
      <c r="C84" s="132" t="s">
        <v>12456</v>
      </c>
      <c r="D84" s="132" t="s">
        <v>11923</v>
      </c>
      <c r="E84" s="132" t="s">
        <v>11935</v>
      </c>
      <c r="F84" s="134">
        <v>600</v>
      </c>
      <c r="G84" s="134"/>
      <c r="H84" s="17" t="s">
        <v>177</v>
      </c>
      <c r="I84" s="132" t="s">
        <v>4418</v>
      </c>
      <c r="J84" s="132" t="s">
        <v>179</v>
      </c>
      <c r="K84" s="134" t="s">
        <v>180</v>
      </c>
      <c r="L84" s="132" t="s">
        <v>11937</v>
      </c>
      <c r="M84" s="136"/>
      <c r="N84" s="17"/>
      <c r="O84" s="17"/>
      <c r="P84" s="134"/>
      <c r="Q84" s="134"/>
      <c r="R84" s="136"/>
      <c r="S84" s="136"/>
      <c r="T84" s="136"/>
      <c r="U84" s="136" t="s">
        <v>11940</v>
      </c>
      <c r="V84" s="34" t="s">
        <v>11928</v>
      </c>
      <c r="W84" s="136"/>
      <c r="X84" s="136"/>
      <c r="Y84" s="136"/>
      <c r="Z84" s="136"/>
      <c r="AA84" s="136"/>
      <c r="AB84" s="136"/>
      <c r="AC84" s="136" t="s">
        <v>168</v>
      </c>
      <c r="AD84" s="136" t="s">
        <v>11927</v>
      </c>
      <c r="AE84" s="136" t="s">
        <v>5409</v>
      </c>
      <c r="AF84" s="132" t="s">
        <v>12458</v>
      </c>
      <c r="AG84" s="82" t="s">
        <v>11949</v>
      </c>
      <c r="AH84" s="135" t="s">
        <v>12459</v>
      </c>
      <c r="AI84" s="135"/>
      <c r="AJ84" s="136"/>
      <c r="AK84" s="139" t="s">
        <v>11929</v>
      </c>
      <c r="AL84" s="136"/>
      <c r="AM84" s="134"/>
      <c r="AN84" s="134"/>
      <c r="AO84" s="134"/>
      <c r="AP84" s="134"/>
      <c r="AQ84" s="134"/>
      <c r="AR84" s="134"/>
      <c r="AS84" s="134"/>
      <c r="AT84" s="134"/>
      <c r="AU84" s="134"/>
      <c r="AV84" s="134"/>
      <c r="AW84" s="136" t="s">
        <v>1916</v>
      </c>
      <c r="AX84" s="135" t="s">
        <v>855</v>
      </c>
      <c r="AY84" s="135" t="s">
        <v>11930</v>
      </c>
      <c r="AZ84" s="135" t="s">
        <v>11933</v>
      </c>
      <c r="BA84" s="135" t="s">
        <v>11932</v>
      </c>
      <c r="BB84" s="135"/>
      <c r="BC84" s="15" t="s">
        <v>11931</v>
      </c>
      <c r="BD84" s="135"/>
      <c r="BE84" s="135"/>
      <c r="BF84" s="135"/>
      <c r="BG84" s="135" t="s">
        <v>168</v>
      </c>
      <c r="BH84" s="135" t="s">
        <v>12457</v>
      </c>
      <c r="BI84" s="135" t="s">
        <v>3142</v>
      </c>
      <c r="BJ84" s="135" t="s">
        <v>319</v>
      </c>
      <c r="BK84" s="132" t="s">
        <v>11926</v>
      </c>
      <c r="BL84" s="135"/>
      <c r="BM84" s="135"/>
      <c r="BN84" s="135"/>
      <c r="BO84" s="135"/>
      <c r="BP84" s="15" t="s">
        <v>12460</v>
      </c>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c r="FC84" s="135"/>
      <c r="FD84" s="135"/>
      <c r="FE84" s="135"/>
      <c r="FF84" s="135"/>
      <c r="FG84" s="135"/>
      <c r="FH84" s="135"/>
      <c r="FI84" s="135"/>
      <c r="FJ84" s="135"/>
      <c r="FK84" s="135"/>
      <c r="FL84" s="135"/>
      <c r="FM84" s="135"/>
      <c r="FN84" s="135"/>
      <c r="FO84" s="135"/>
      <c r="FP84" s="135"/>
      <c r="FQ84" s="135"/>
      <c r="FR84" s="135"/>
      <c r="FS84" s="135"/>
      <c r="FT84" s="135"/>
    </row>
    <row r="85" spans="1:176" s="1" customFormat="1" ht="12.75" customHeight="1" x14ac:dyDescent="0.2">
      <c r="A85" s="132" t="s">
        <v>173</v>
      </c>
      <c r="B85" s="17" t="s">
        <v>886</v>
      </c>
      <c r="C85" s="132" t="s">
        <v>11975</v>
      </c>
      <c r="D85" s="132" t="s">
        <v>7345</v>
      </c>
      <c r="E85" s="132" t="s">
        <v>7346</v>
      </c>
      <c r="F85" s="134">
        <v>600</v>
      </c>
      <c r="G85" s="134"/>
      <c r="H85" s="134" t="s">
        <v>177</v>
      </c>
      <c r="I85" s="132" t="s">
        <v>809</v>
      </c>
      <c r="J85" s="132" t="s">
        <v>810</v>
      </c>
      <c r="K85" s="134" t="s">
        <v>162</v>
      </c>
      <c r="L85" s="132"/>
      <c r="M85" s="133" t="s">
        <v>7347</v>
      </c>
      <c r="N85" s="17"/>
      <c r="O85" s="17"/>
      <c r="P85" s="134"/>
      <c r="Q85" s="134"/>
      <c r="R85" s="136" t="s">
        <v>7348</v>
      </c>
      <c r="S85" s="136"/>
      <c r="T85" s="136"/>
      <c r="U85" s="136"/>
      <c r="V85" s="138"/>
      <c r="W85" s="136"/>
      <c r="X85" s="136"/>
      <c r="Y85" s="136"/>
      <c r="Z85" s="136"/>
      <c r="AA85" s="136"/>
      <c r="AB85" s="136"/>
      <c r="AC85" s="133" t="s">
        <v>168</v>
      </c>
      <c r="AD85" s="136" t="s">
        <v>7349</v>
      </c>
      <c r="AE85" s="136" t="s">
        <v>7350</v>
      </c>
      <c r="AF85" s="133" t="s">
        <v>368</v>
      </c>
      <c r="AG85" s="135" t="s">
        <v>7351</v>
      </c>
      <c r="AH85" s="135"/>
      <c r="AI85" s="136"/>
      <c r="AJ85" s="136"/>
      <c r="AK85" s="136"/>
      <c r="AL85" s="136"/>
      <c r="AM85" s="134"/>
      <c r="AN85" s="134"/>
      <c r="AO85" s="134"/>
      <c r="AP85" s="134"/>
      <c r="AQ85" s="134"/>
      <c r="AR85" s="134"/>
      <c r="AS85" s="134"/>
      <c r="AT85" s="134"/>
      <c r="AU85" s="134"/>
      <c r="AV85" s="134"/>
      <c r="AW85" s="134"/>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c r="EF85" s="135"/>
      <c r="EG85" s="135"/>
      <c r="EH85" s="135"/>
      <c r="EI85" s="135"/>
      <c r="EJ85" s="135"/>
      <c r="EK85" s="135"/>
      <c r="EL85" s="135"/>
      <c r="EM85" s="135"/>
      <c r="EN85" s="135"/>
      <c r="EO85" s="135"/>
      <c r="EP85" s="135"/>
      <c r="EQ85" s="135"/>
      <c r="ER85" s="135"/>
      <c r="ES85" s="135"/>
      <c r="ET85" s="135"/>
      <c r="EU85" s="135"/>
      <c r="EV85" s="135"/>
      <c r="EW85" s="135"/>
      <c r="EX85" s="135"/>
      <c r="EY85" s="135"/>
      <c r="EZ85" s="135"/>
      <c r="FA85" s="135"/>
      <c r="FB85" s="135"/>
      <c r="FC85" s="135"/>
      <c r="FD85" s="135"/>
      <c r="FE85" s="135"/>
      <c r="FF85" s="135"/>
      <c r="FG85" s="135"/>
      <c r="FH85" s="135"/>
      <c r="FI85" s="135"/>
      <c r="FJ85" s="135"/>
      <c r="FK85" s="135"/>
      <c r="FL85" s="135"/>
      <c r="FM85" s="130"/>
      <c r="FN85" s="130"/>
      <c r="FO85" s="135"/>
      <c r="FP85" s="135"/>
      <c r="FQ85" s="135"/>
      <c r="FR85" s="135"/>
      <c r="FS85" s="135"/>
      <c r="FT85" s="135"/>
    </row>
    <row r="86" spans="1:176" ht="12.75" customHeight="1" x14ac:dyDescent="0.2">
      <c r="A86" s="81" t="s">
        <v>173</v>
      </c>
      <c r="B86" s="86" t="s">
        <v>886</v>
      </c>
      <c r="C86" s="81" t="s">
        <v>11986</v>
      </c>
      <c r="D86" s="130" t="s">
        <v>11804</v>
      </c>
      <c r="E86" s="75" t="s">
        <v>9670</v>
      </c>
      <c r="F86" s="85">
        <v>600</v>
      </c>
      <c r="G86" s="85"/>
      <c r="H86" s="85" t="s">
        <v>177</v>
      </c>
      <c r="I86" s="81" t="s">
        <v>7238</v>
      </c>
      <c r="J86" s="81" t="s">
        <v>179</v>
      </c>
      <c r="K86" s="86" t="s">
        <v>162</v>
      </c>
      <c r="L86" s="81" t="s">
        <v>8689</v>
      </c>
      <c r="M86" s="75" t="s">
        <v>8690</v>
      </c>
      <c r="N86" s="86"/>
      <c r="O86" s="86"/>
      <c r="P86" s="85"/>
      <c r="Q86" s="85"/>
      <c r="R86" s="87" t="s">
        <v>8691</v>
      </c>
      <c r="S86" s="87"/>
      <c r="T86" s="87"/>
      <c r="U86" s="87"/>
      <c r="V86" s="88"/>
      <c r="W86" s="87"/>
      <c r="X86" s="87"/>
      <c r="Y86" s="87"/>
      <c r="Z86" s="87"/>
      <c r="AA86" s="87"/>
      <c r="AB86" s="87"/>
      <c r="AC86" s="130" t="s">
        <v>168</v>
      </c>
      <c r="AD86" s="130" t="s">
        <v>10146</v>
      </c>
      <c r="AE86" s="130" t="s">
        <v>8695</v>
      </c>
      <c r="AF86" s="130" t="s">
        <v>6547</v>
      </c>
      <c r="AG86" s="130" t="s">
        <v>8694</v>
      </c>
      <c r="AH86" s="130" t="s">
        <v>8696</v>
      </c>
      <c r="AI86" s="130" t="s">
        <v>10147</v>
      </c>
      <c r="AJ86" s="130" t="s">
        <v>10148</v>
      </c>
      <c r="AK86" s="130"/>
      <c r="AL86" s="130" t="s">
        <v>10149</v>
      </c>
      <c r="AM86" s="130"/>
      <c r="AN86" s="130"/>
      <c r="AO86" s="130"/>
      <c r="AP86" s="130"/>
      <c r="AQ86" s="130"/>
      <c r="AR86" s="130"/>
      <c r="AS86" s="130"/>
      <c r="AT86" s="130"/>
      <c r="AU86" s="130"/>
      <c r="AV86" s="130"/>
      <c r="AW86" s="130" t="s">
        <v>168</v>
      </c>
      <c r="AX86" s="87" t="s">
        <v>8692</v>
      </c>
      <c r="AY86" s="87" t="s">
        <v>8693</v>
      </c>
      <c r="AZ86" s="75" t="s">
        <v>319</v>
      </c>
      <c r="BA86" s="130" t="s">
        <v>8694</v>
      </c>
      <c r="BB86" s="130"/>
      <c r="BC86" s="130"/>
      <c r="BD86" s="130"/>
      <c r="BE86" s="130"/>
      <c r="BF86" s="130"/>
      <c r="BG86" s="130"/>
      <c r="BH86" s="130" t="s">
        <v>8697</v>
      </c>
      <c r="BI86" s="130" t="s">
        <v>8698</v>
      </c>
      <c r="BJ86" s="130" t="s">
        <v>8699</v>
      </c>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5"/>
      <c r="FN86" s="135"/>
    </row>
    <row r="87" spans="1:176" ht="12.75" customHeight="1" x14ac:dyDescent="0.25">
      <c r="A87" s="135" t="s">
        <v>173</v>
      </c>
      <c r="B87" s="127" t="s">
        <v>886</v>
      </c>
      <c r="C87" s="128" t="s">
        <v>12432</v>
      </c>
      <c r="D87" s="135" t="s">
        <v>12124</v>
      </c>
      <c r="E87" s="135" t="s">
        <v>15349</v>
      </c>
      <c r="F87" s="130">
        <v>600</v>
      </c>
      <c r="G87" s="130"/>
      <c r="H87" s="127"/>
      <c r="I87" s="135" t="s">
        <v>1219</v>
      </c>
      <c r="J87" s="135" t="s">
        <v>161</v>
      </c>
      <c r="K87" s="20" t="s">
        <v>162</v>
      </c>
      <c r="L87" s="135" t="s">
        <v>15352</v>
      </c>
      <c r="M87" s="180"/>
      <c r="N87" s="135"/>
      <c r="O87" s="135" t="s">
        <v>694</v>
      </c>
      <c r="P87" s="135"/>
      <c r="Q87" s="135"/>
      <c r="R87" s="135"/>
      <c r="S87" s="135"/>
      <c r="T87" s="135"/>
      <c r="U87" s="135" t="s">
        <v>15350</v>
      </c>
      <c r="V87" s="135"/>
      <c r="W87" s="135"/>
      <c r="X87" s="135"/>
      <c r="Y87" s="135"/>
      <c r="Z87" s="135"/>
      <c r="AA87" s="135"/>
      <c r="AB87" s="135"/>
      <c r="AC87" s="135" t="s">
        <v>168</v>
      </c>
      <c r="AD87" s="135" t="s">
        <v>13341</v>
      </c>
      <c r="AE87" s="135" t="s">
        <v>13342</v>
      </c>
      <c r="AF87" s="135" t="s">
        <v>13340</v>
      </c>
      <c r="AG87" s="180" t="s">
        <v>13339</v>
      </c>
      <c r="AH87" s="180"/>
      <c r="AI87" s="135"/>
      <c r="AJ87" s="135"/>
      <c r="AK87" s="135"/>
      <c r="AL87" s="135"/>
      <c r="AM87" s="135"/>
      <c r="AN87" s="135"/>
      <c r="AO87" s="135"/>
      <c r="AP87" s="135"/>
      <c r="AQ87" s="180"/>
      <c r="AR87" s="135"/>
      <c r="AS87" s="135"/>
      <c r="AT87" s="135"/>
      <c r="AU87" s="135"/>
      <c r="AV87" s="135"/>
      <c r="AW87" s="135"/>
      <c r="AX87" s="135"/>
      <c r="AY87" s="135"/>
      <c r="AZ87" s="135"/>
      <c r="BA87" s="180"/>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row>
    <row r="88" spans="1:176" ht="12.75" customHeight="1" x14ac:dyDescent="0.2">
      <c r="A88" s="81" t="s">
        <v>173</v>
      </c>
      <c r="B88" s="86" t="s">
        <v>886</v>
      </c>
      <c r="C88" s="81" t="s">
        <v>11991</v>
      </c>
      <c r="D88" s="130" t="s">
        <v>1076</v>
      </c>
      <c r="E88" s="81" t="s">
        <v>6586</v>
      </c>
      <c r="F88" s="85">
        <v>590</v>
      </c>
      <c r="G88" s="85"/>
      <c r="H88" s="85" t="s">
        <v>177</v>
      </c>
      <c r="I88" s="81" t="s">
        <v>244</v>
      </c>
      <c r="J88" s="81" t="s">
        <v>245</v>
      </c>
      <c r="K88" s="89" t="s">
        <v>180</v>
      </c>
      <c r="L88" s="130"/>
      <c r="M88" s="87"/>
      <c r="N88" s="86"/>
      <c r="O88" s="86"/>
      <c r="P88" s="85"/>
      <c r="Q88" s="85"/>
      <c r="R88" s="90" t="s">
        <v>6588</v>
      </c>
      <c r="S88" s="90"/>
      <c r="T88" s="90"/>
      <c r="U88" s="90"/>
      <c r="V88" s="91"/>
      <c r="W88" s="90"/>
      <c r="X88" s="90"/>
      <c r="Y88" s="90"/>
      <c r="Z88" s="90"/>
      <c r="AA88" s="90"/>
      <c r="AB88" s="90"/>
      <c r="AC88" s="130" t="s">
        <v>194</v>
      </c>
      <c r="AD88" s="130" t="s">
        <v>1080</v>
      </c>
      <c r="AE88" s="130" t="s">
        <v>1081</v>
      </c>
      <c r="AF88" s="130" t="s">
        <v>1082</v>
      </c>
      <c r="AG88" s="176" t="s">
        <v>1083</v>
      </c>
      <c r="AH88" s="130"/>
      <c r="AI88" s="87"/>
      <c r="AJ88" s="87"/>
      <c r="AK88" s="87"/>
      <c r="AL88" s="87"/>
      <c r="AM88" s="85"/>
      <c r="AN88" s="85"/>
      <c r="AO88" s="85"/>
      <c r="AP88" s="85"/>
      <c r="AQ88" s="85"/>
      <c r="AR88" s="85"/>
      <c r="AS88" s="85"/>
      <c r="AT88" s="85"/>
      <c r="AU88" s="85"/>
      <c r="AV88" s="85"/>
      <c r="AW88" s="85"/>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30"/>
      <c r="EK88" s="130"/>
      <c r="EL88" s="130"/>
      <c r="EM88" s="130"/>
      <c r="EN88" s="130"/>
      <c r="EO88" s="130"/>
      <c r="EP88" s="130"/>
      <c r="EQ88" s="130"/>
      <c r="ER88" s="130"/>
      <c r="ES88" s="130"/>
      <c r="ET88" s="130"/>
      <c r="EU88" s="130"/>
      <c r="EV88" s="130"/>
      <c r="EW88" s="130"/>
      <c r="EX88" s="130"/>
      <c r="EY88" s="130"/>
      <c r="EZ88" s="130"/>
      <c r="FA88" s="130"/>
      <c r="FB88" s="130"/>
      <c r="FC88" s="130"/>
      <c r="FD88" s="130"/>
      <c r="FE88" s="130"/>
      <c r="FF88" s="130"/>
      <c r="FG88" s="130"/>
      <c r="FH88" s="130"/>
      <c r="FI88" s="130"/>
      <c r="FJ88" s="130"/>
      <c r="FK88" s="130"/>
      <c r="FL88" s="130"/>
    </row>
    <row r="89" spans="1:176" ht="12.75" customHeight="1" x14ac:dyDescent="0.2">
      <c r="A89" s="130" t="s">
        <v>173</v>
      </c>
      <c r="B89" s="79" t="s">
        <v>215</v>
      </c>
      <c r="C89" s="78"/>
      <c r="D89" s="130" t="s">
        <v>13314</v>
      </c>
      <c r="E89" s="130" t="s">
        <v>13314</v>
      </c>
      <c r="F89" s="79">
        <v>550</v>
      </c>
      <c r="G89" s="130"/>
      <c r="H89" s="92" t="s">
        <v>177</v>
      </c>
      <c r="I89" s="81" t="s">
        <v>528</v>
      </c>
      <c r="J89" s="130" t="s">
        <v>179</v>
      </c>
      <c r="K89" s="79" t="s">
        <v>162</v>
      </c>
      <c r="L89" s="130" t="s">
        <v>13315</v>
      </c>
      <c r="M89" s="176" t="s">
        <v>14340</v>
      </c>
      <c r="N89" s="130"/>
      <c r="O89" s="130"/>
      <c r="P89" s="130"/>
      <c r="Q89" s="130"/>
      <c r="R89" s="130" t="s">
        <v>13316</v>
      </c>
      <c r="S89" s="130" t="s">
        <v>13317</v>
      </c>
      <c r="T89" s="130" t="s">
        <v>163</v>
      </c>
      <c r="U89" s="130" t="s">
        <v>13318</v>
      </c>
      <c r="V89" s="131" t="s">
        <v>13319</v>
      </c>
      <c r="W89" s="130"/>
      <c r="X89" s="130"/>
      <c r="Y89" s="130"/>
      <c r="Z89" s="130"/>
      <c r="AA89" s="130"/>
      <c r="AB89" s="130"/>
      <c r="AC89" s="130" t="s">
        <v>168</v>
      </c>
      <c r="AD89" s="130" t="s">
        <v>1672</v>
      </c>
      <c r="AE89" s="130" t="s">
        <v>1673</v>
      </c>
      <c r="AF89" s="130" t="s">
        <v>1674</v>
      </c>
      <c r="AG89" s="130" t="s">
        <v>1675</v>
      </c>
      <c r="AH89" s="130"/>
      <c r="AI89" s="130"/>
      <c r="AJ89" s="130"/>
      <c r="AK89" s="130"/>
      <c r="AL89" s="130"/>
      <c r="AM89" s="130" t="s">
        <v>168</v>
      </c>
      <c r="AN89" s="130" t="s">
        <v>11428</v>
      </c>
      <c r="AO89" s="130" t="s">
        <v>715</v>
      </c>
      <c r="AP89" s="130" t="s">
        <v>13306</v>
      </c>
      <c r="AQ89" s="130" t="s">
        <v>11429</v>
      </c>
      <c r="AR89" s="130"/>
      <c r="AS89" s="130"/>
      <c r="AT89" s="130"/>
      <c r="AU89" s="130"/>
      <c r="AV89" s="130"/>
      <c r="AW89" s="130" t="s">
        <v>168</v>
      </c>
      <c r="AX89" s="130"/>
      <c r="AY89" s="130" t="s">
        <v>1926</v>
      </c>
      <c r="AZ89" s="130" t="s">
        <v>14337</v>
      </c>
      <c r="BA89" s="176" t="s">
        <v>14330</v>
      </c>
      <c r="BB89" s="130"/>
      <c r="BC89" s="130"/>
      <c r="BD89" s="130"/>
      <c r="BE89" s="130"/>
      <c r="BF89" s="130"/>
      <c r="BG89" s="130" t="s">
        <v>1916</v>
      </c>
      <c r="BH89" s="130"/>
      <c r="BI89" s="130" t="s">
        <v>1923</v>
      </c>
      <c r="BJ89" s="130"/>
      <c r="BK89" s="176" t="s">
        <v>14331</v>
      </c>
      <c r="BL89" s="130"/>
      <c r="BM89" s="130"/>
      <c r="BN89" s="130"/>
      <c r="BO89" s="130"/>
      <c r="BP89" s="130"/>
      <c r="BQ89" s="130" t="s">
        <v>5934</v>
      </c>
      <c r="BR89" s="130"/>
      <c r="BS89" s="130" t="s">
        <v>9576</v>
      </c>
      <c r="BT89" s="130" t="s">
        <v>14338</v>
      </c>
      <c r="BU89" s="176" t="s">
        <v>14339</v>
      </c>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c r="EB89" s="130"/>
      <c r="EC89" s="130"/>
      <c r="ED89" s="130"/>
      <c r="EE89" s="130"/>
      <c r="EF89" s="130"/>
      <c r="EG89" s="130"/>
      <c r="EH89" s="130"/>
      <c r="EI89" s="130"/>
      <c r="EJ89" s="130"/>
      <c r="EK89" s="130"/>
      <c r="EL89" s="130"/>
      <c r="EM89" s="130"/>
      <c r="EN89" s="130"/>
      <c r="EO89" s="130"/>
      <c r="EP89" s="130"/>
      <c r="EQ89" s="130"/>
      <c r="ER89" s="130"/>
      <c r="ES89" s="130"/>
      <c r="ET89" s="130"/>
      <c r="EU89" s="130"/>
      <c r="EV89" s="130"/>
      <c r="EW89" s="130"/>
      <c r="EX89" s="130"/>
      <c r="EY89" s="130"/>
      <c r="EZ89" s="130"/>
      <c r="FA89" s="130"/>
      <c r="FB89" s="130"/>
      <c r="FC89" s="130"/>
      <c r="FD89" s="130"/>
      <c r="FE89" s="130"/>
      <c r="FF89" s="130"/>
      <c r="FG89" s="130"/>
      <c r="FH89" s="130"/>
      <c r="FI89" s="130"/>
      <c r="FJ89" s="130"/>
      <c r="FK89" s="130"/>
      <c r="FL89" s="130"/>
    </row>
    <row r="90" spans="1:176" s="130" customFormat="1" ht="12.75" customHeight="1" x14ac:dyDescent="0.2">
      <c r="A90" s="81" t="s">
        <v>240</v>
      </c>
      <c r="B90" s="86" t="s">
        <v>886</v>
      </c>
      <c r="C90" s="75"/>
      <c r="D90" s="75" t="s">
        <v>2888</v>
      </c>
      <c r="E90" s="75" t="s">
        <v>2889</v>
      </c>
      <c r="F90" s="93">
        <v>500</v>
      </c>
      <c r="G90" s="93"/>
      <c r="H90" s="76" t="s">
        <v>243</v>
      </c>
      <c r="I90" s="75" t="s">
        <v>160</v>
      </c>
      <c r="J90" s="75" t="s">
        <v>161</v>
      </c>
      <c r="K90" s="76" t="s">
        <v>162</v>
      </c>
      <c r="L90" s="75" t="s">
        <v>2890</v>
      </c>
      <c r="M90" s="75" t="s">
        <v>2891</v>
      </c>
      <c r="N90" s="76" t="s">
        <v>247</v>
      </c>
      <c r="O90" s="76"/>
      <c r="P90" s="76"/>
      <c r="Q90" s="76"/>
      <c r="R90" s="75"/>
      <c r="S90" s="75"/>
      <c r="T90" s="75"/>
      <c r="U90" s="75"/>
      <c r="V90" s="94"/>
      <c r="W90" s="75"/>
      <c r="X90" s="75"/>
      <c r="Y90" s="75"/>
      <c r="Z90" s="75"/>
      <c r="AA90" s="75"/>
      <c r="AB90" s="75"/>
      <c r="AC90" s="75" t="s">
        <v>168</v>
      </c>
      <c r="AD90" s="75" t="s">
        <v>540</v>
      </c>
      <c r="AE90" s="75" t="s">
        <v>917</v>
      </c>
      <c r="AF90" s="75" t="s">
        <v>368</v>
      </c>
      <c r="AG90" s="130" t="s">
        <v>2892</v>
      </c>
      <c r="AI90" s="75"/>
      <c r="AJ90" s="75"/>
      <c r="AK90" s="75"/>
      <c r="AL90" s="75"/>
      <c r="AM90" s="76"/>
      <c r="AN90" s="76"/>
      <c r="AO90" s="76"/>
      <c r="AP90" s="76"/>
      <c r="AQ90" s="76"/>
      <c r="AR90" s="76"/>
      <c r="AS90" s="76"/>
      <c r="AT90" s="76"/>
      <c r="AU90" s="76"/>
      <c r="AV90" s="76"/>
      <c r="AW90" s="76"/>
      <c r="FM90" s="135"/>
      <c r="FN90" s="135"/>
      <c r="FO90" s="135"/>
      <c r="FP90" s="135"/>
      <c r="FQ90" s="135"/>
      <c r="FR90" s="135"/>
      <c r="FS90" s="135"/>
      <c r="FT90" s="135"/>
    </row>
    <row r="91" spans="1:176" ht="12.75" customHeight="1" x14ac:dyDescent="0.2">
      <c r="A91" s="132" t="s">
        <v>240</v>
      </c>
      <c r="B91" s="17" t="s">
        <v>886</v>
      </c>
      <c r="C91" s="133"/>
      <c r="D91" s="133" t="s">
        <v>8792</v>
      </c>
      <c r="E91" s="133" t="s">
        <v>8792</v>
      </c>
      <c r="F91" s="12">
        <v>500</v>
      </c>
      <c r="G91" s="12"/>
      <c r="H91" s="124" t="s">
        <v>243</v>
      </c>
      <c r="I91" s="133" t="s">
        <v>160</v>
      </c>
      <c r="J91" s="133" t="s">
        <v>161</v>
      </c>
      <c r="K91" s="124" t="s">
        <v>162</v>
      </c>
      <c r="L91" s="133" t="s">
        <v>8793</v>
      </c>
      <c r="M91" s="133" t="s">
        <v>8794</v>
      </c>
      <c r="N91" s="124" t="s">
        <v>247</v>
      </c>
      <c r="O91" s="124"/>
      <c r="P91" s="124"/>
      <c r="Q91" s="124"/>
      <c r="R91" s="133"/>
      <c r="S91" s="133"/>
      <c r="T91" s="133"/>
      <c r="U91" s="133"/>
      <c r="V91" s="24"/>
      <c r="W91" s="133"/>
      <c r="X91" s="133"/>
      <c r="Y91" s="133"/>
      <c r="Z91" s="133"/>
      <c r="AA91" s="133"/>
      <c r="AB91" s="133"/>
      <c r="AC91" s="133" t="s">
        <v>168</v>
      </c>
      <c r="AD91" s="133" t="s">
        <v>8795</v>
      </c>
      <c r="AE91" s="133" t="s">
        <v>8796</v>
      </c>
      <c r="AF91" s="133" t="s">
        <v>250</v>
      </c>
      <c r="AG91" s="135" t="s">
        <v>8797</v>
      </c>
      <c r="AH91" s="135"/>
      <c r="AI91" s="133"/>
      <c r="AJ91" s="133"/>
      <c r="AK91" s="133"/>
      <c r="AL91" s="133"/>
      <c r="AM91" s="124"/>
      <c r="AN91" s="124"/>
      <c r="AO91" s="124"/>
      <c r="AP91" s="124"/>
      <c r="AQ91" s="124"/>
      <c r="AR91" s="124"/>
      <c r="AS91" s="124"/>
      <c r="AT91" s="124"/>
      <c r="AU91" s="124"/>
      <c r="AV91" s="124"/>
      <c r="AW91" s="124"/>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135"/>
      <c r="DK91" s="135"/>
      <c r="DL91" s="135"/>
      <c r="DM91" s="135"/>
      <c r="DN91" s="135"/>
      <c r="DO91" s="135"/>
      <c r="DP91" s="135"/>
      <c r="DQ91" s="135"/>
      <c r="DR91" s="135"/>
      <c r="DS91" s="135"/>
      <c r="DT91" s="135"/>
      <c r="DU91" s="135"/>
      <c r="DV91" s="135"/>
      <c r="DW91" s="135"/>
      <c r="DX91" s="135"/>
      <c r="DY91" s="135"/>
      <c r="DZ91" s="135"/>
      <c r="EA91" s="135"/>
      <c r="EB91" s="135"/>
      <c r="EC91" s="135"/>
      <c r="ED91" s="135"/>
      <c r="EE91" s="135"/>
      <c r="EF91" s="135"/>
      <c r="EG91" s="135"/>
      <c r="EH91" s="135"/>
      <c r="EI91" s="135"/>
      <c r="EJ91" s="135"/>
      <c r="EK91" s="135"/>
      <c r="EL91" s="135"/>
      <c r="EM91" s="135"/>
      <c r="EN91" s="135"/>
      <c r="EO91" s="135"/>
      <c r="EP91" s="135"/>
      <c r="EQ91" s="135"/>
      <c r="ER91" s="135"/>
      <c r="ES91" s="135"/>
      <c r="ET91" s="135"/>
      <c r="EU91" s="135"/>
      <c r="EV91" s="135"/>
      <c r="EW91" s="135"/>
      <c r="EX91" s="135"/>
      <c r="EY91" s="135"/>
      <c r="EZ91" s="135"/>
      <c r="FA91" s="135"/>
      <c r="FB91" s="135"/>
      <c r="FC91" s="135"/>
      <c r="FD91" s="135"/>
      <c r="FE91" s="135"/>
      <c r="FF91" s="135"/>
      <c r="FG91" s="135"/>
      <c r="FH91" s="135"/>
      <c r="FI91" s="135"/>
      <c r="FJ91" s="135"/>
      <c r="FK91" s="135"/>
      <c r="FL91" s="135"/>
      <c r="FM91" s="130"/>
      <c r="FN91" s="130"/>
      <c r="FO91" s="130"/>
      <c r="FP91" s="130"/>
      <c r="FQ91" s="130"/>
      <c r="FR91" s="130"/>
      <c r="FS91" s="130"/>
      <c r="FT91" s="130"/>
    </row>
    <row r="92" spans="1:176" ht="12.75" customHeight="1" x14ac:dyDescent="0.2">
      <c r="A92" s="132" t="s">
        <v>240</v>
      </c>
      <c r="B92" s="17" t="s">
        <v>886</v>
      </c>
      <c r="C92" s="133"/>
      <c r="D92" s="133" t="s">
        <v>1226</v>
      </c>
      <c r="E92" s="133" t="s">
        <v>1226</v>
      </c>
      <c r="F92" s="12">
        <v>500</v>
      </c>
      <c r="G92" s="12"/>
      <c r="H92" s="124" t="s">
        <v>1227</v>
      </c>
      <c r="I92" s="133" t="s">
        <v>1219</v>
      </c>
      <c r="J92" s="133" t="s">
        <v>161</v>
      </c>
      <c r="K92" s="124" t="s">
        <v>162</v>
      </c>
      <c r="L92" s="133" t="s">
        <v>1228</v>
      </c>
      <c r="M92" s="133"/>
      <c r="N92" s="124" t="s">
        <v>247</v>
      </c>
      <c r="O92" s="124"/>
      <c r="P92" s="124"/>
      <c r="Q92" s="124"/>
      <c r="R92" s="133"/>
      <c r="S92" s="133"/>
      <c r="T92" s="133"/>
      <c r="U92" s="133"/>
      <c r="V92" s="24"/>
      <c r="W92" s="133"/>
      <c r="X92" s="133"/>
      <c r="Y92" s="133"/>
      <c r="Z92" s="133"/>
      <c r="AA92" s="133"/>
      <c r="AB92" s="133"/>
      <c r="AC92" s="135" t="s">
        <v>168</v>
      </c>
      <c r="AD92" s="135" t="s">
        <v>1232</v>
      </c>
      <c r="AE92" s="135" t="s">
        <v>1233</v>
      </c>
      <c r="AF92" s="135" t="s">
        <v>1234</v>
      </c>
      <c r="AG92" s="135" t="s">
        <v>1235</v>
      </c>
      <c r="AH92" s="135"/>
      <c r="AI92" s="135" t="s">
        <v>1236</v>
      </c>
      <c r="AJ92" s="135" t="s">
        <v>163</v>
      </c>
      <c r="AK92" s="135" t="s">
        <v>1237</v>
      </c>
      <c r="AL92" s="135" t="s">
        <v>1238</v>
      </c>
      <c r="AM92" s="135" t="s">
        <v>194</v>
      </c>
      <c r="AN92" s="135" t="s">
        <v>856</v>
      </c>
      <c r="AO92" s="135" t="s">
        <v>1239</v>
      </c>
      <c r="AP92" s="135" t="s">
        <v>1240</v>
      </c>
      <c r="AQ92" s="135" t="s">
        <v>1241</v>
      </c>
      <c r="AR92" s="135"/>
      <c r="AS92" s="135" t="s">
        <v>1242</v>
      </c>
      <c r="AT92" s="135" t="s">
        <v>1243</v>
      </c>
      <c r="AU92" s="135"/>
      <c r="AV92" s="135"/>
      <c r="AW92" s="124"/>
      <c r="AX92" s="137"/>
      <c r="AY92" s="137"/>
      <c r="AZ92" s="133"/>
      <c r="BA92" s="133"/>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DT92" s="135"/>
      <c r="DU92" s="135"/>
      <c r="DV92" s="135"/>
      <c r="DW92" s="135"/>
      <c r="DX92" s="135"/>
      <c r="DY92" s="135"/>
      <c r="DZ92" s="135"/>
      <c r="EA92" s="135"/>
      <c r="EB92" s="135"/>
      <c r="EC92" s="135"/>
      <c r="ED92" s="135"/>
      <c r="EE92" s="135"/>
      <c r="EF92" s="135"/>
      <c r="EG92" s="135"/>
      <c r="EH92" s="135"/>
      <c r="EI92" s="135"/>
      <c r="EJ92" s="135"/>
      <c r="EK92" s="135"/>
      <c r="EL92" s="135"/>
      <c r="EM92" s="135"/>
      <c r="EN92" s="135"/>
      <c r="EO92" s="135"/>
      <c r="EP92" s="135"/>
      <c r="EQ92" s="135"/>
      <c r="ER92" s="135"/>
      <c r="ES92" s="135"/>
      <c r="ET92" s="135"/>
      <c r="EU92" s="135"/>
      <c r="EV92" s="135"/>
      <c r="EW92" s="135"/>
      <c r="EX92" s="135"/>
      <c r="EY92" s="135"/>
      <c r="EZ92" s="135"/>
      <c r="FA92" s="135"/>
      <c r="FB92" s="135"/>
      <c r="FC92" s="135"/>
      <c r="FD92" s="135"/>
      <c r="FE92" s="135"/>
      <c r="FF92" s="135"/>
      <c r="FG92" s="135"/>
      <c r="FH92" s="135"/>
      <c r="FI92" s="135"/>
      <c r="FJ92" s="135"/>
      <c r="FK92" s="135"/>
      <c r="FL92" s="135"/>
      <c r="FM92" s="135"/>
      <c r="FN92" s="135"/>
      <c r="FO92" s="135"/>
      <c r="FP92" s="135"/>
      <c r="FQ92" s="135"/>
      <c r="FR92" s="135"/>
      <c r="FS92" s="135"/>
      <c r="FT92" s="135"/>
    </row>
    <row r="93" spans="1:176" ht="12.75" customHeight="1" x14ac:dyDescent="0.2">
      <c r="A93" s="132" t="s">
        <v>240</v>
      </c>
      <c r="B93" s="17" t="s">
        <v>886</v>
      </c>
      <c r="C93" s="132" t="s">
        <v>11972</v>
      </c>
      <c r="D93" s="132" t="s">
        <v>880</v>
      </c>
      <c r="E93" s="132" t="s">
        <v>10851</v>
      </c>
      <c r="F93" s="134">
        <v>500</v>
      </c>
      <c r="G93" s="134"/>
      <c r="H93" s="124" t="s">
        <v>243</v>
      </c>
      <c r="I93" s="132" t="s">
        <v>160</v>
      </c>
      <c r="J93" s="132" t="s">
        <v>161</v>
      </c>
      <c r="K93" s="124" t="s">
        <v>180</v>
      </c>
      <c r="L93" s="132" t="s">
        <v>10852</v>
      </c>
      <c r="M93" s="136"/>
      <c r="N93" s="124" t="s">
        <v>247</v>
      </c>
      <c r="O93" s="124"/>
      <c r="P93" s="124"/>
      <c r="Q93" s="124"/>
      <c r="R93" s="133"/>
      <c r="S93" s="133"/>
      <c r="T93" s="133"/>
      <c r="U93" s="133"/>
      <c r="V93" s="24"/>
      <c r="W93" s="133"/>
      <c r="X93" s="133"/>
      <c r="Y93" s="133"/>
      <c r="Z93" s="133"/>
      <c r="AA93" s="133"/>
      <c r="AB93" s="133"/>
      <c r="AC93" s="135" t="s">
        <v>194</v>
      </c>
      <c r="AD93" s="135" t="s">
        <v>13468</v>
      </c>
      <c r="AE93" s="135" t="s">
        <v>13469</v>
      </c>
      <c r="AF93" s="135" t="s">
        <v>13470</v>
      </c>
      <c r="AG93" s="82" t="s">
        <v>13608</v>
      </c>
      <c r="AH93" s="135" t="s">
        <v>163</v>
      </c>
      <c r="AI93" s="15" t="s">
        <v>15003</v>
      </c>
      <c r="AJ93" s="135" t="s">
        <v>9497</v>
      </c>
      <c r="AK93" s="135" t="s">
        <v>9498</v>
      </c>
      <c r="AL93" s="135" t="s">
        <v>9499</v>
      </c>
      <c r="AM93" s="135" t="s">
        <v>194</v>
      </c>
      <c r="AN93" s="135" t="s">
        <v>9500</v>
      </c>
      <c r="AO93" s="135" t="s">
        <v>9501</v>
      </c>
      <c r="AP93" s="135"/>
      <c r="AQ93" s="135" t="s">
        <v>9502</v>
      </c>
      <c r="AR93" s="135"/>
      <c r="AS93" s="135"/>
      <c r="AT93" s="141"/>
      <c r="AU93" s="135"/>
      <c r="AV93" s="135"/>
      <c r="AW93" s="135" t="s">
        <v>194</v>
      </c>
      <c r="AX93" s="135" t="s">
        <v>15524</v>
      </c>
      <c r="AY93" s="135" t="s">
        <v>15525</v>
      </c>
      <c r="AZ93" s="130" t="s">
        <v>15526</v>
      </c>
      <c r="BA93" s="176"/>
      <c r="BB93" s="176" t="s">
        <v>15527</v>
      </c>
      <c r="BC93" s="99"/>
      <c r="BD93" s="135"/>
      <c r="BE93" s="135"/>
      <c r="BF93" s="39" t="s">
        <v>15528</v>
      </c>
      <c r="BG93" s="135" t="s">
        <v>168</v>
      </c>
      <c r="BH93" s="135" t="s">
        <v>9503</v>
      </c>
      <c r="BI93" s="135" t="s">
        <v>9504</v>
      </c>
      <c r="BJ93" s="135" t="s">
        <v>839</v>
      </c>
      <c r="BK93" s="135" t="s">
        <v>9505</v>
      </c>
      <c r="BL93" s="135" t="s">
        <v>163</v>
      </c>
      <c r="BM93" s="135" t="s">
        <v>9506</v>
      </c>
      <c r="BN93" s="135" t="s">
        <v>163</v>
      </c>
      <c r="BO93" s="135" t="s">
        <v>163</v>
      </c>
      <c r="BP93" s="135" t="s">
        <v>9507</v>
      </c>
      <c r="BQ93" s="135" t="s">
        <v>168</v>
      </c>
      <c r="BR93" s="135" t="s">
        <v>9508</v>
      </c>
      <c r="BS93" s="135" t="s">
        <v>9509</v>
      </c>
      <c r="BT93" s="135" t="s">
        <v>9510</v>
      </c>
      <c r="BU93" s="135" t="s">
        <v>9511</v>
      </c>
      <c r="BV93" s="135" t="s">
        <v>163</v>
      </c>
      <c r="BW93" s="135" t="s">
        <v>9512</v>
      </c>
      <c r="BX93" s="135" t="s">
        <v>163</v>
      </c>
      <c r="BY93" s="135" t="s">
        <v>9513</v>
      </c>
      <c r="BZ93" s="135" t="s">
        <v>9514</v>
      </c>
      <c r="CA93" s="135" t="s">
        <v>168</v>
      </c>
      <c r="CB93" s="135" t="s">
        <v>3727</v>
      </c>
      <c r="CC93" s="135" t="s">
        <v>9515</v>
      </c>
      <c r="CD93" s="135" t="s">
        <v>635</v>
      </c>
      <c r="CE93" s="135" t="s">
        <v>9516</v>
      </c>
      <c r="CF93" s="135"/>
      <c r="CG93" s="135"/>
      <c r="CH93" s="135"/>
      <c r="CI93" s="135"/>
      <c r="CJ93" s="135"/>
      <c r="CK93" s="135" t="s">
        <v>168</v>
      </c>
      <c r="CL93" s="135" t="s">
        <v>9517</v>
      </c>
      <c r="CM93" s="135" t="s">
        <v>9518</v>
      </c>
      <c r="CN93" s="135" t="s">
        <v>9519</v>
      </c>
      <c r="CO93" s="135" t="s">
        <v>9520</v>
      </c>
      <c r="CP93" s="135" t="s">
        <v>163</v>
      </c>
      <c r="CQ93" s="135" t="s">
        <v>9521</v>
      </c>
      <c r="CR93" s="135" t="s">
        <v>163</v>
      </c>
      <c r="CS93" s="135" t="s">
        <v>163</v>
      </c>
      <c r="CT93" s="135" t="s">
        <v>9522</v>
      </c>
      <c r="CU93" s="135" t="s">
        <v>194</v>
      </c>
      <c r="CV93" s="135" t="s">
        <v>9366</v>
      </c>
      <c r="CW93" s="135" t="s">
        <v>9523</v>
      </c>
      <c r="CX93" s="135" t="s">
        <v>9524</v>
      </c>
      <c r="CY93" s="135" t="s">
        <v>9525</v>
      </c>
      <c r="CZ93" s="135" t="s">
        <v>163</v>
      </c>
      <c r="DA93" s="135" t="s">
        <v>9526</v>
      </c>
      <c r="DB93" s="135"/>
      <c r="DC93" s="135"/>
      <c r="DD93" s="135"/>
      <c r="DE93" s="135" t="s">
        <v>194</v>
      </c>
      <c r="DF93" s="135" t="s">
        <v>6482</v>
      </c>
      <c r="DG93" s="135" t="s">
        <v>11185</v>
      </c>
      <c r="DH93" s="135" t="s">
        <v>839</v>
      </c>
      <c r="DI93" s="135" t="s">
        <v>11186</v>
      </c>
      <c r="DJ93" s="135"/>
      <c r="DK93" s="141" t="s">
        <v>13060</v>
      </c>
      <c r="DL93" s="135"/>
      <c r="DM93" s="135"/>
      <c r="DN93" s="141" t="s">
        <v>13061</v>
      </c>
      <c r="DO93" s="135" t="s">
        <v>168</v>
      </c>
      <c r="DP93" s="135" t="s">
        <v>9527</v>
      </c>
      <c r="DQ93" s="135" t="s">
        <v>3142</v>
      </c>
      <c r="DR93" s="135" t="s">
        <v>9528</v>
      </c>
      <c r="DS93" s="135" t="s">
        <v>9529</v>
      </c>
      <c r="DT93" s="135" t="s">
        <v>163</v>
      </c>
      <c r="DU93" s="135" t="s">
        <v>163</v>
      </c>
      <c r="DV93" s="135" t="s">
        <v>163</v>
      </c>
      <c r="DW93" s="135" t="s">
        <v>163</v>
      </c>
      <c r="DX93" s="135" t="s">
        <v>9530</v>
      </c>
      <c r="DY93" s="135" t="s">
        <v>194</v>
      </c>
      <c r="DZ93" s="135" t="s">
        <v>9531</v>
      </c>
      <c r="EA93" s="135" t="s">
        <v>9532</v>
      </c>
      <c r="EB93" s="135" t="s">
        <v>9510</v>
      </c>
      <c r="EC93" s="135" t="s">
        <v>9533</v>
      </c>
      <c r="ED93" s="135" t="s">
        <v>163</v>
      </c>
      <c r="EE93" s="135" t="s">
        <v>163</v>
      </c>
      <c r="EF93" s="135" t="s">
        <v>163</v>
      </c>
      <c r="EG93" s="135" t="s">
        <v>163</v>
      </c>
      <c r="EH93" s="135" t="s">
        <v>9534</v>
      </c>
      <c r="EI93" s="135" t="s">
        <v>168</v>
      </c>
      <c r="EJ93" s="135" t="s">
        <v>967</v>
      </c>
      <c r="EK93" s="135" t="s">
        <v>11593</v>
      </c>
      <c r="EL93" s="135" t="s">
        <v>13068</v>
      </c>
      <c r="EM93" s="82" t="s">
        <v>13069</v>
      </c>
      <c r="EN93" s="135"/>
      <c r="EO93" s="141" t="s">
        <v>13070</v>
      </c>
      <c r="EP93" s="135"/>
      <c r="EQ93" s="135"/>
      <c r="ER93" s="141" t="s">
        <v>13071</v>
      </c>
      <c r="ES93" s="135"/>
      <c r="ET93" s="135"/>
      <c r="EU93" s="135"/>
      <c r="EV93" s="135"/>
      <c r="EW93" s="135"/>
      <c r="EX93" s="135"/>
      <c r="EY93" s="135"/>
      <c r="EZ93" s="135"/>
      <c r="FA93" s="135"/>
      <c r="FB93" s="135"/>
      <c r="FC93" s="135"/>
      <c r="FD93" s="135"/>
      <c r="FE93" s="135"/>
      <c r="FF93" s="135"/>
      <c r="FG93" s="135"/>
      <c r="FH93" s="135"/>
      <c r="FI93" s="135"/>
      <c r="FJ93" s="135"/>
      <c r="FK93" s="135"/>
      <c r="FL93" s="135"/>
    </row>
    <row r="94" spans="1:176" ht="12.75" customHeight="1" x14ac:dyDescent="0.2">
      <c r="A94" s="132" t="s">
        <v>173</v>
      </c>
      <c r="B94" s="17" t="s">
        <v>215</v>
      </c>
      <c r="C94" s="133"/>
      <c r="D94" s="133" t="s">
        <v>4151</v>
      </c>
      <c r="E94" s="133" t="s">
        <v>14101</v>
      </c>
      <c r="F94" s="12">
        <v>500</v>
      </c>
      <c r="G94" s="12"/>
      <c r="H94" s="124" t="s">
        <v>177</v>
      </c>
      <c r="I94" s="133" t="s">
        <v>1714</v>
      </c>
      <c r="J94" s="133" t="s">
        <v>179</v>
      </c>
      <c r="K94" s="124" t="s">
        <v>162</v>
      </c>
      <c r="L94" s="133" t="s">
        <v>12179</v>
      </c>
      <c r="M94" s="133" t="s">
        <v>4153</v>
      </c>
      <c r="N94" s="124"/>
      <c r="O94" s="124"/>
      <c r="P94" s="124"/>
      <c r="Q94" s="124"/>
      <c r="R94" s="133" t="s">
        <v>13502</v>
      </c>
      <c r="S94" s="133" t="s">
        <v>13503</v>
      </c>
      <c r="T94" s="133">
        <v>408000</v>
      </c>
      <c r="U94" s="133" t="s">
        <v>12177</v>
      </c>
      <c r="V94" s="33" t="s">
        <v>13504</v>
      </c>
      <c r="W94" s="133" t="s">
        <v>12181</v>
      </c>
      <c r="X94" s="133" t="s">
        <v>11262</v>
      </c>
      <c r="Y94" s="133"/>
      <c r="Z94" s="133"/>
      <c r="AA94" s="133"/>
      <c r="AB94" s="133">
        <v>800</v>
      </c>
      <c r="AC94" s="133" t="s">
        <v>168</v>
      </c>
      <c r="AD94" s="133" t="s">
        <v>1105</v>
      </c>
      <c r="AE94" s="133" t="s">
        <v>1804</v>
      </c>
      <c r="AF94" s="135"/>
      <c r="AG94" s="133" t="s">
        <v>2102</v>
      </c>
      <c r="AH94" s="135"/>
      <c r="AI94" s="24" t="s">
        <v>12474</v>
      </c>
      <c r="AJ94" s="133"/>
      <c r="AK94" s="15" t="s">
        <v>12166</v>
      </c>
      <c r="AL94" s="133"/>
      <c r="AM94" s="124"/>
      <c r="AN94" s="124"/>
      <c r="AO94" s="124"/>
      <c r="AP94" s="124"/>
      <c r="AQ94" s="124"/>
      <c r="AR94" s="124"/>
      <c r="AS94" s="124"/>
      <c r="AT94" s="124"/>
      <c r="AU94" s="124"/>
      <c r="AV94" s="124"/>
      <c r="AW94" s="133" t="s">
        <v>168</v>
      </c>
      <c r="AX94" s="133" t="s">
        <v>1782</v>
      </c>
      <c r="AY94" s="133" t="s">
        <v>1049</v>
      </c>
      <c r="AZ94" s="133" t="s">
        <v>12170</v>
      </c>
      <c r="BA94" s="135" t="s">
        <v>12171</v>
      </c>
      <c r="BB94" s="135"/>
      <c r="BC94" s="135"/>
      <c r="BD94" s="135"/>
      <c r="BE94" s="135"/>
      <c r="BF94" s="15" t="s">
        <v>12172</v>
      </c>
      <c r="BG94" s="133" t="s">
        <v>168</v>
      </c>
      <c r="BH94" s="133" t="s">
        <v>12173</v>
      </c>
      <c r="BI94" s="133" t="s">
        <v>728</v>
      </c>
      <c r="BJ94" s="133" t="s">
        <v>4333</v>
      </c>
      <c r="BK94" s="135" t="s">
        <v>12174</v>
      </c>
      <c r="BL94" s="135"/>
      <c r="BM94" s="135"/>
      <c r="BN94" s="135"/>
      <c r="BO94" s="135"/>
      <c r="BP94" s="15" t="s">
        <v>12175</v>
      </c>
      <c r="BQ94" s="133" t="s">
        <v>168</v>
      </c>
      <c r="BR94" s="133" t="s">
        <v>856</v>
      </c>
      <c r="BS94" s="133" t="s">
        <v>12183</v>
      </c>
      <c r="BT94" s="133" t="s">
        <v>12184</v>
      </c>
      <c r="BU94" s="135" t="s">
        <v>12185</v>
      </c>
      <c r="BV94" s="135"/>
      <c r="BW94" s="135"/>
      <c r="BX94" s="135"/>
      <c r="BY94" s="135"/>
      <c r="BZ94" s="15" t="s">
        <v>12186</v>
      </c>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35"/>
      <c r="EJ94" s="135"/>
      <c r="EK94" s="135"/>
      <c r="EL94" s="135"/>
      <c r="EM94" s="135"/>
      <c r="EN94" s="135"/>
      <c r="EO94" s="135"/>
      <c r="EP94" s="135"/>
      <c r="EQ94" s="135"/>
      <c r="ER94" s="135"/>
      <c r="ES94" s="135"/>
      <c r="ET94" s="135"/>
      <c r="EU94" s="135"/>
      <c r="EV94" s="135"/>
      <c r="EW94" s="135"/>
      <c r="EX94" s="135"/>
      <c r="EY94" s="135"/>
      <c r="EZ94" s="135"/>
      <c r="FA94" s="135"/>
      <c r="FB94" s="135"/>
      <c r="FC94" s="135"/>
      <c r="FD94" s="135"/>
      <c r="FE94" s="135"/>
      <c r="FF94" s="135"/>
      <c r="FG94" s="135"/>
      <c r="FH94" s="135"/>
      <c r="FI94" s="135"/>
      <c r="FJ94" s="135"/>
      <c r="FK94" s="135"/>
      <c r="FL94" s="135"/>
    </row>
    <row r="95" spans="1:176" s="130" customFormat="1" ht="12.75" customHeight="1" x14ac:dyDescent="0.2">
      <c r="A95" s="132" t="s">
        <v>173</v>
      </c>
      <c r="B95" s="17" t="s">
        <v>215</v>
      </c>
      <c r="C95" s="132"/>
      <c r="D95" s="132" t="s">
        <v>521</v>
      </c>
      <c r="E95" s="132" t="s">
        <v>11033</v>
      </c>
      <c r="F95" s="134">
        <v>500</v>
      </c>
      <c r="G95" s="134"/>
      <c r="H95" s="134" t="s">
        <v>177</v>
      </c>
      <c r="I95" s="132" t="s">
        <v>1407</v>
      </c>
      <c r="J95" s="132" t="s">
        <v>482</v>
      </c>
      <c r="K95" s="20" t="s">
        <v>180</v>
      </c>
      <c r="L95" s="132" t="s">
        <v>11034</v>
      </c>
      <c r="M95" s="136"/>
      <c r="N95" s="17"/>
      <c r="O95" s="17"/>
      <c r="P95" s="134"/>
      <c r="Q95" s="134"/>
      <c r="R95" s="21" t="s">
        <v>11035</v>
      </c>
      <c r="S95" s="21"/>
      <c r="T95" s="21"/>
      <c r="U95" s="21"/>
      <c r="V95" s="22"/>
      <c r="W95" s="21"/>
      <c r="X95" s="21"/>
      <c r="Y95" s="21"/>
      <c r="Z95" s="21"/>
      <c r="AA95" s="21"/>
      <c r="AB95" s="21"/>
      <c r="AC95" s="135" t="s">
        <v>168</v>
      </c>
      <c r="AD95" s="135" t="s">
        <v>7302</v>
      </c>
      <c r="AE95" s="135" t="s">
        <v>7303</v>
      </c>
      <c r="AF95" s="135" t="s">
        <v>7304</v>
      </c>
      <c r="AG95" s="135" t="s">
        <v>7305</v>
      </c>
      <c r="AH95" s="135" t="s">
        <v>163</v>
      </c>
      <c r="AI95" s="135" t="s">
        <v>163</v>
      </c>
      <c r="AJ95" s="135" t="s">
        <v>163</v>
      </c>
      <c r="AK95" s="135" t="s">
        <v>7306</v>
      </c>
      <c r="AL95" s="135" t="s">
        <v>163</v>
      </c>
      <c r="AM95" s="135" t="s">
        <v>168</v>
      </c>
      <c r="AN95" s="135" t="s">
        <v>7307</v>
      </c>
      <c r="AO95" s="135" t="s">
        <v>7308</v>
      </c>
      <c r="AP95" s="135" t="s">
        <v>7309</v>
      </c>
      <c r="AQ95" s="135" t="s">
        <v>7310</v>
      </c>
      <c r="AR95" s="135" t="s">
        <v>163</v>
      </c>
      <c r="AS95" s="135" t="s">
        <v>163</v>
      </c>
      <c r="AT95" s="135" t="s">
        <v>163</v>
      </c>
      <c r="AU95" s="135" t="s">
        <v>163</v>
      </c>
      <c r="AV95" s="135" t="s">
        <v>7311</v>
      </c>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c r="EF95" s="135"/>
      <c r="EG95" s="135"/>
      <c r="EH95" s="135"/>
      <c r="EI95" s="135"/>
      <c r="EJ95" s="135"/>
      <c r="EK95" s="135"/>
      <c r="EL95" s="135"/>
      <c r="EM95" s="135"/>
      <c r="EN95" s="135"/>
      <c r="EO95" s="135"/>
      <c r="EP95" s="135"/>
      <c r="EQ95" s="135"/>
      <c r="ER95" s="135"/>
      <c r="ES95" s="135"/>
      <c r="ET95" s="135"/>
      <c r="EU95" s="135"/>
      <c r="EV95" s="135"/>
      <c r="EW95" s="135"/>
      <c r="EX95" s="135"/>
      <c r="EY95" s="135"/>
      <c r="EZ95" s="135"/>
      <c r="FA95" s="135"/>
      <c r="FB95" s="135"/>
      <c r="FC95" s="135"/>
      <c r="FD95" s="135"/>
      <c r="FE95" s="135"/>
      <c r="FF95" s="135"/>
      <c r="FG95" s="135"/>
      <c r="FH95" s="135"/>
      <c r="FI95" s="135"/>
      <c r="FJ95" s="135"/>
      <c r="FK95" s="135"/>
      <c r="FL95" s="135"/>
      <c r="FM95" s="135"/>
      <c r="FN95" s="135"/>
      <c r="FO95" s="135"/>
      <c r="FP95" s="135"/>
      <c r="FQ95" s="135"/>
      <c r="FR95" s="135"/>
      <c r="FS95" s="135"/>
      <c r="FT95" s="135"/>
    </row>
    <row r="96" spans="1:176" ht="12.75" customHeight="1" x14ac:dyDescent="0.2">
      <c r="A96" s="81" t="s">
        <v>240</v>
      </c>
      <c r="B96" s="86" t="s">
        <v>886</v>
      </c>
      <c r="C96" s="81" t="s">
        <v>12702</v>
      </c>
      <c r="D96" s="81" t="s">
        <v>1949</v>
      </c>
      <c r="E96" s="81" t="s">
        <v>12750</v>
      </c>
      <c r="F96" s="93">
        <v>500</v>
      </c>
      <c r="G96" s="7">
        <f>F96*0.32</f>
        <v>160</v>
      </c>
      <c r="H96" s="124">
        <v>2021</v>
      </c>
      <c r="I96" s="75" t="s">
        <v>1219</v>
      </c>
      <c r="J96" s="75" t="s">
        <v>161</v>
      </c>
      <c r="K96" s="76" t="s">
        <v>180</v>
      </c>
      <c r="L96" s="75" t="s">
        <v>2065</v>
      </c>
      <c r="M96" s="87" t="s">
        <v>11167</v>
      </c>
      <c r="N96" s="17" t="s">
        <v>14512</v>
      </c>
      <c r="O96" s="76"/>
      <c r="P96" s="76"/>
      <c r="Q96" s="76"/>
      <c r="R96" s="75"/>
      <c r="S96" s="75"/>
      <c r="T96" s="75"/>
      <c r="U96" s="75"/>
      <c r="V96" s="94"/>
      <c r="W96" s="90" t="s">
        <v>11168</v>
      </c>
      <c r="X96" s="90" t="s">
        <v>11169</v>
      </c>
      <c r="Y96" s="90" t="s">
        <v>11170</v>
      </c>
      <c r="Z96" s="90" t="s">
        <v>11171</v>
      </c>
      <c r="AA96" s="75"/>
      <c r="AB96" s="90">
        <v>8000</v>
      </c>
      <c r="AC96" s="130" t="s">
        <v>168</v>
      </c>
      <c r="AD96" s="130" t="s">
        <v>856</v>
      </c>
      <c r="AE96" s="130" t="s">
        <v>1952</v>
      </c>
      <c r="AF96" s="130" t="s">
        <v>1953</v>
      </c>
      <c r="AG96" s="130" t="s">
        <v>1954</v>
      </c>
      <c r="AH96" s="130" t="s">
        <v>163</v>
      </c>
      <c r="AI96" s="130" t="s">
        <v>1955</v>
      </c>
      <c r="AJ96" s="130" t="s">
        <v>163</v>
      </c>
      <c r="AK96" s="130" t="s">
        <v>1956</v>
      </c>
      <c r="AL96" s="130" t="s">
        <v>1957</v>
      </c>
      <c r="AM96" s="130" t="s">
        <v>194</v>
      </c>
      <c r="AN96" s="130" t="s">
        <v>1958</v>
      </c>
      <c r="AO96" s="130" t="s">
        <v>1959</v>
      </c>
      <c r="AP96" s="130" t="s">
        <v>1240</v>
      </c>
      <c r="AQ96" s="149" t="s">
        <v>1987</v>
      </c>
      <c r="AR96" s="130"/>
      <c r="AS96" s="130"/>
      <c r="AT96" s="130"/>
      <c r="AU96" s="130"/>
      <c r="AV96" s="130"/>
      <c r="AW96" s="130" t="s">
        <v>168</v>
      </c>
      <c r="AX96" s="130" t="s">
        <v>856</v>
      </c>
      <c r="AY96" s="130" t="s">
        <v>1960</v>
      </c>
      <c r="AZ96" s="130" t="s">
        <v>1961</v>
      </c>
      <c r="BA96" s="130" t="s">
        <v>1962</v>
      </c>
      <c r="BB96" s="130" t="s">
        <v>163</v>
      </c>
      <c r="BC96" s="131" t="s">
        <v>1963</v>
      </c>
      <c r="BD96" s="131" t="s">
        <v>163</v>
      </c>
      <c r="BE96" s="131" t="s">
        <v>1964</v>
      </c>
      <c r="BF96" s="130" t="s">
        <v>1965</v>
      </c>
      <c r="BG96" s="130" t="s">
        <v>168</v>
      </c>
      <c r="BH96" s="130" t="s">
        <v>1966</v>
      </c>
      <c r="BI96" s="130" t="s">
        <v>1967</v>
      </c>
      <c r="BJ96" s="130" t="s">
        <v>1045</v>
      </c>
      <c r="BK96" s="130" t="s">
        <v>1968</v>
      </c>
      <c r="BL96" s="130" t="s">
        <v>1969</v>
      </c>
      <c r="BM96" s="130" t="s">
        <v>1970</v>
      </c>
      <c r="BN96" s="130" t="s">
        <v>1971</v>
      </c>
      <c r="BO96" s="130" t="s">
        <v>1972</v>
      </c>
      <c r="BP96" s="130"/>
      <c r="BQ96" s="130" t="s">
        <v>1916</v>
      </c>
      <c r="BR96" s="130" t="s">
        <v>1973</v>
      </c>
      <c r="BS96" s="130" t="s">
        <v>1974</v>
      </c>
      <c r="BT96" s="130" t="s">
        <v>1975</v>
      </c>
      <c r="BU96" s="130" t="s">
        <v>1976</v>
      </c>
      <c r="BV96" s="130" t="s">
        <v>1977</v>
      </c>
      <c r="BW96" s="130" t="s">
        <v>1978</v>
      </c>
      <c r="BX96" s="130" t="s">
        <v>163</v>
      </c>
      <c r="BY96" s="130" t="s">
        <v>1979</v>
      </c>
      <c r="BZ96" s="130" t="s">
        <v>1956</v>
      </c>
      <c r="CA96" s="130" t="s">
        <v>168</v>
      </c>
      <c r="CB96" s="130" t="s">
        <v>1980</v>
      </c>
      <c r="CC96" s="130" t="s">
        <v>1981</v>
      </c>
      <c r="CD96" s="130" t="s">
        <v>843</v>
      </c>
      <c r="CE96" s="130" t="s">
        <v>1982</v>
      </c>
      <c r="CF96" s="130" t="s">
        <v>163</v>
      </c>
      <c r="CG96" s="130" t="s">
        <v>1963</v>
      </c>
      <c r="CH96" s="130" t="s">
        <v>163</v>
      </c>
      <c r="CI96" s="130" t="s">
        <v>1964</v>
      </c>
      <c r="CJ96" s="130" t="s">
        <v>1983</v>
      </c>
      <c r="CK96" s="130" t="s">
        <v>168</v>
      </c>
      <c r="CL96" s="130" t="s">
        <v>1984</v>
      </c>
      <c r="CM96" s="130" t="s">
        <v>1985</v>
      </c>
      <c r="CN96" s="130" t="s">
        <v>1986</v>
      </c>
      <c r="CO96" s="130" t="s">
        <v>1987</v>
      </c>
      <c r="CP96" s="130" t="s">
        <v>163</v>
      </c>
      <c r="CQ96" s="130" t="s">
        <v>1988</v>
      </c>
      <c r="CR96" s="130" t="s">
        <v>163</v>
      </c>
      <c r="CS96" s="130" t="s">
        <v>1989</v>
      </c>
      <c r="CT96" s="130" t="s">
        <v>1990</v>
      </c>
      <c r="CU96" s="130" t="s">
        <v>168</v>
      </c>
      <c r="CV96" s="130" t="s">
        <v>1778</v>
      </c>
      <c r="CW96" s="130" t="s">
        <v>1991</v>
      </c>
      <c r="CX96" s="130" t="s">
        <v>1992</v>
      </c>
      <c r="CY96" s="130" t="s">
        <v>1993</v>
      </c>
      <c r="CZ96" s="130" t="s">
        <v>163</v>
      </c>
      <c r="DA96" s="130" t="s">
        <v>1994</v>
      </c>
      <c r="DB96" s="130" t="s">
        <v>163</v>
      </c>
      <c r="DC96" s="130" t="s">
        <v>1971</v>
      </c>
      <c r="DD96" s="130" t="s">
        <v>1995</v>
      </c>
      <c r="DE96" s="130" t="s">
        <v>168</v>
      </c>
      <c r="DF96" s="130" t="s">
        <v>1996</v>
      </c>
      <c r="DG96" s="130" t="s">
        <v>1997</v>
      </c>
      <c r="DH96" s="130" t="s">
        <v>1998</v>
      </c>
      <c r="DI96" s="130" t="s">
        <v>1999</v>
      </c>
      <c r="DJ96" s="130" t="s">
        <v>163</v>
      </c>
      <c r="DK96" s="130" t="s">
        <v>2000</v>
      </c>
      <c r="DL96" s="130" t="s">
        <v>163</v>
      </c>
      <c r="DM96" s="130" t="s">
        <v>1979</v>
      </c>
      <c r="DN96" s="130" t="s">
        <v>2001</v>
      </c>
      <c r="DO96" s="130" t="s">
        <v>168</v>
      </c>
      <c r="DP96" s="130" t="s">
        <v>2002</v>
      </c>
      <c r="DQ96" s="130" t="s">
        <v>2003</v>
      </c>
      <c r="DR96" s="130" t="s">
        <v>2004</v>
      </c>
      <c r="DS96" s="130" t="s">
        <v>1982</v>
      </c>
      <c r="DT96" s="130" t="s">
        <v>163</v>
      </c>
      <c r="DU96" s="130" t="s">
        <v>1988</v>
      </c>
      <c r="DV96" s="130" t="s">
        <v>163</v>
      </c>
      <c r="DW96" s="130" t="s">
        <v>2005</v>
      </c>
      <c r="DX96" s="130" t="s">
        <v>2006</v>
      </c>
      <c r="DY96" s="130" t="s">
        <v>168</v>
      </c>
      <c r="DZ96" s="130" t="s">
        <v>2007</v>
      </c>
      <c r="EA96" s="130" t="s">
        <v>2008</v>
      </c>
      <c r="EB96" s="130" t="s">
        <v>2009</v>
      </c>
      <c r="EC96" s="130" t="s">
        <v>2010</v>
      </c>
      <c r="ED96" s="130" t="s">
        <v>163</v>
      </c>
      <c r="EE96" s="130" t="s">
        <v>2011</v>
      </c>
      <c r="EF96" s="130" t="s">
        <v>163</v>
      </c>
      <c r="EG96" s="130" t="s">
        <v>163</v>
      </c>
      <c r="EH96" s="130" t="s">
        <v>2012</v>
      </c>
      <c r="EI96" s="130"/>
      <c r="EJ96" s="130"/>
      <c r="EK96" s="130"/>
      <c r="EL96" s="130"/>
      <c r="EM96" s="130" t="s">
        <v>2013</v>
      </c>
      <c r="EN96" s="130"/>
      <c r="EO96" s="130"/>
      <c r="EP96" s="130"/>
      <c r="EQ96" s="130"/>
      <c r="ER96" s="130"/>
      <c r="ES96" s="130"/>
      <c r="ET96" s="130"/>
      <c r="EU96" s="130"/>
      <c r="EV96" s="130"/>
      <c r="EW96" s="130"/>
      <c r="EX96" s="130"/>
      <c r="EY96" s="130"/>
      <c r="EZ96" s="130"/>
      <c r="FA96" s="130"/>
      <c r="FB96" s="130"/>
      <c r="FC96" s="130"/>
      <c r="FD96" s="130"/>
      <c r="FE96" s="130"/>
      <c r="FF96" s="130"/>
      <c r="FG96" s="130"/>
      <c r="FH96" s="130"/>
      <c r="FI96" s="130"/>
      <c r="FJ96" s="130"/>
      <c r="FK96" s="130"/>
      <c r="FL96" s="130"/>
      <c r="FM96" s="130"/>
      <c r="FN96" s="130"/>
    </row>
    <row r="97" spans="1:170" ht="12.75" customHeight="1" x14ac:dyDescent="0.2">
      <c r="A97" s="81" t="s">
        <v>240</v>
      </c>
      <c r="B97" s="86" t="s">
        <v>886</v>
      </c>
      <c r="C97" s="75"/>
      <c r="D97" s="75" t="s">
        <v>5935</v>
      </c>
      <c r="E97" s="75" t="s">
        <v>5936</v>
      </c>
      <c r="F97" s="93">
        <v>500</v>
      </c>
      <c r="G97" s="93"/>
      <c r="H97" s="76" t="s">
        <v>243</v>
      </c>
      <c r="I97" s="75" t="s">
        <v>809</v>
      </c>
      <c r="J97" s="75" t="s">
        <v>810</v>
      </c>
      <c r="K97" s="76" t="s">
        <v>162</v>
      </c>
      <c r="L97" s="75" t="s">
        <v>5937</v>
      </c>
      <c r="M97" s="75" t="s">
        <v>5938</v>
      </c>
      <c r="N97" s="76" t="s">
        <v>247</v>
      </c>
      <c r="O97" s="76"/>
      <c r="P97" s="76"/>
      <c r="Q97" s="76"/>
      <c r="R97" s="75"/>
      <c r="S97" s="75"/>
      <c r="T97" s="75"/>
      <c r="U97" s="75"/>
      <c r="V97" s="94"/>
      <c r="W97" s="75"/>
      <c r="X97" s="75"/>
      <c r="Y97" s="75"/>
      <c r="Z97" s="75"/>
      <c r="AA97" s="75"/>
      <c r="AB97" s="75"/>
      <c r="AC97" s="75" t="s">
        <v>168</v>
      </c>
      <c r="AD97" s="130" t="s">
        <v>5939</v>
      </c>
      <c r="AE97" s="130" t="s">
        <v>5940</v>
      </c>
      <c r="AF97" s="75" t="s">
        <v>319</v>
      </c>
      <c r="AG97" s="130" t="s">
        <v>5941</v>
      </c>
      <c r="AH97" s="130"/>
      <c r="AI97" s="130"/>
      <c r="AJ97" s="130"/>
      <c r="AK97" s="130"/>
      <c r="AL97" s="130"/>
      <c r="AM97" s="76"/>
      <c r="AN97" s="76"/>
      <c r="AO97" s="76"/>
      <c r="AP97" s="76"/>
      <c r="AQ97" s="76"/>
      <c r="AR97" s="76"/>
      <c r="AS97" s="76"/>
      <c r="AT97" s="76"/>
      <c r="AU97" s="76"/>
      <c r="AV97" s="76"/>
      <c r="AW97" s="76"/>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c r="DH97" s="130"/>
      <c r="DI97" s="130"/>
      <c r="DJ97" s="130"/>
      <c r="DK97" s="130"/>
      <c r="DL97" s="130"/>
      <c r="DM97" s="130"/>
      <c r="DN97" s="130"/>
      <c r="DO97" s="130"/>
      <c r="DP97" s="130"/>
      <c r="DQ97" s="130"/>
      <c r="DR97" s="130"/>
      <c r="DS97" s="130"/>
      <c r="DT97" s="130"/>
      <c r="DU97" s="130"/>
      <c r="DV97" s="130"/>
      <c r="DW97" s="130"/>
      <c r="DX97" s="130"/>
      <c r="DY97" s="130"/>
      <c r="DZ97" s="130"/>
      <c r="EA97" s="130"/>
      <c r="EB97" s="130"/>
      <c r="EC97" s="130"/>
      <c r="ED97" s="130"/>
      <c r="EE97" s="130"/>
      <c r="EF97" s="130"/>
      <c r="EG97" s="130"/>
      <c r="EH97" s="130"/>
      <c r="EI97" s="130"/>
      <c r="EJ97" s="130"/>
      <c r="EK97" s="130"/>
      <c r="EL97" s="130"/>
      <c r="EM97" s="130"/>
      <c r="EN97" s="130"/>
      <c r="EO97" s="130"/>
      <c r="EP97" s="130"/>
      <c r="EQ97" s="130"/>
      <c r="ER97" s="130"/>
      <c r="ES97" s="130"/>
      <c r="ET97" s="130"/>
      <c r="EU97" s="130"/>
      <c r="EV97" s="130"/>
      <c r="EW97" s="130"/>
      <c r="EX97" s="130"/>
      <c r="EY97" s="130"/>
      <c r="EZ97" s="130"/>
      <c r="FA97" s="130"/>
      <c r="FB97" s="130"/>
      <c r="FC97" s="130"/>
      <c r="FD97" s="130"/>
      <c r="FE97" s="130"/>
      <c r="FF97" s="130"/>
      <c r="FG97" s="130"/>
      <c r="FH97" s="130"/>
      <c r="FI97" s="130"/>
      <c r="FJ97" s="130"/>
      <c r="FK97" s="130"/>
      <c r="FL97" s="130"/>
      <c r="FM97" s="130"/>
      <c r="FN97" s="130"/>
    </row>
    <row r="98" spans="1:170" ht="12.75" customHeight="1" x14ac:dyDescent="0.2">
      <c r="A98" s="132" t="s">
        <v>173</v>
      </c>
      <c r="B98" s="17" t="s">
        <v>886</v>
      </c>
      <c r="C98" s="133" t="s">
        <v>12164</v>
      </c>
      <c r="D98" s="133" t="s">
        <v>4151</v>
      </c>
      <c r="E98" s="133" t="s">
        <v>4152</v>
      </c>
      <c r="F98" s="12">
        <v>500</v>
      </c>
      <c r="G98" s="12"/>
      <c r="H98" s="134" t="s">
        <v>177</v>
      </c>
      <c r="I98" s="133" t="s">
        <v>1314</v>
      </c>
      <c r="J98" s="133" t="s">
        <v>245</v>
      </c>
      <c r="K98" s="124" t="s">
        <v>162</v>
      </c>
      <c r="L98" s="133" t="s">
        <v>12178</v>
      </c>
      <c r="M98" s="133" t="s">
        <v>4153</v>
      </c>
      <c r="N98" s="124"/>
      <c r="O98" s="124"/>
      <c r="P98" s="124"/>
      <c r="Q98" s="124"/>
      <c r="R98" s="133"/>
      <c r="S98" s="133"/>
      <c r="T98" s="133"/>
      <c r="U98" s="133"/>
      <c r="V98" s="24"/>
      <c r="W98" s="133"/>
      <c r="X98" s="133"/>
      <c r="Y98" s="133"/>
      <c r="Z98" s="133"/>
      <c r="AA98" s="133"/>
      <c r="AB98" s="133">
        <v>500</v>
      </c>
      <c r="AC98" s="133" t="s">
        <v>168</v>
      </c>
      <c r="AD98" s="133" t="s">
        <v>1105</v>
      </c>
      <c r="AE98" s="133" t="s">
        <v>1804</v>
      </c>
      <c r="AF98" s="135"/>
      <c r="AG98" s="133" t="s">
        <v>2102</v>
      </c>
      <c r="AH98" s="135"/>
      <c r="AI98" s="24" t="s">
        <v>12474</v>
      </c>
      <c r="AJ98" s="133"/>
      <c r="AK98" s="15" t="s">
        <v>12166</v>
      </c>
      <c r="AL98" s="133"/>
      <c r="AM98" s="124"/>
      <c r="AN98" s="124"/>
      <c r="AO98" s="124"/>
      <c r="AP98" s="124"/>
      <c r="AQ98" s="124"/>
      <c r="AR98" s="124"/>
      <c r="AS98" s="124"/>
      <c r="AT98" s="124"/>
      <c r="AU98" s="124"/>
      <c r="AV98" s="124"/>
      <c r="AW98" s="133" t="s">
        <v>168</v>
      </c>
      <c r="AX98" s="133" t="s">
        <v>4154</v>
      </c>
      <c r="AY98" s="133" t="s">
        <v>4155</v>
      </c>
      <c r="AZ98" s="133" t="s">
        <v>581</v>
      </c>
      <c r="BA98" s="135" t="s">
        <v>2474</v>
      </c>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c r="EF98" s="135"/>
      <c r="EG98" s="135"/>
      <c r="EH98" s="135"/>
      <c r="EI98" s="135"/>
      <c r="EJ98" s="135"/>
      <c r="EK98" s="135"/>
      <c r="EL98" s="135"/>
      <c r="EM98" s="135"/>
      <c r="EN98" s="135"/>
      <c r="EO98" s="135"/>
      <c r="EP98" s="135"/>
      <c r="EQ98" s="135"/>
      <c r="ER98" s="135"/>
      <c r="ES98" s="135"/>
      <c r="ET98" s="135"/>
      <c r="EU98" s="135"/>
      <c r="EV98" s="135"/>
      <c r="EW98" s="135"/>
      <c r="EX98" s="135"/>
      <c r="EY98" s="135"/>
      <c r="EZ98" s="135"/>
      <c r="FA98" s="135"/>
      <c r="FB98" s="135"/>
      <c r="FC98" s="135"/>
      <c r="FD98" s="135"/>
      <c r="FE98" s="135"/>
      <c r="FF98" s="135"/>
      <c r="FG98" s="135"/>
      <c r="FH98" s="135"/>
      <c r="FI98" s="135"/>
      <c r="FJ98" s="135"/>
      <c r="FK98" s="135"/>
      <c r="FL98" s="135"/>
      <c r="FM98" s="135"/>
      <c r="FN98" s="135"/>
    </row>
    <row r="99" spans="1:170" ht="12.75" customHeight="1" x14ac:dyDescent="0.2">
      <c r="A99" s="135" t="s">
        <v>173</v>
      </c>
      <c r="B99" s="17" t="s">
        <v>886</v>
      </c>
      <c r="C99" s="128" t="s">
        <v>11987</v>
      </c>
      <c r="D99" s="135" t="s">
        <v>11385</v>
      </c>
      <c r="E99" s="135" t="s">
        <v>11385</v>
      </c>
      <c r="F99" s="134">
        <v>500</v>
      </c>
      <c r="G99" s="134"/>
      <c r="H99" s="7" t="s">
        <v>177</v>
      </c>
      <c r="I99" s="132" t="s">
        <v>979</v>
      </c>
      <c r="J99" s="135" t="s">
        <v>179</v>
      </c>
      <c r="K99" s="127" t="s">
        <v>162</v>
      </c>
      <c r="L99" s="135" t="s">
        <v>13726</v>
      </c>
      <c r="M99" s="136" t="s">
        <v>13728</v>
      </c>
      <c r="N99" s="135"/>
      <c r="O99" s="135"/>
      <c r="P99" s="135"/>
      <c r="Q99" s="135"/>
      <c r="R99" s="135"/>
      <c r="S99" s="135"/>
      <c r="T99" s="135"/>
      <c r="U99" s="136" t="s">
        <v>12734</v>
      </c>
      <c r="V99" s="135"/>
      <c r="W99" s="135"/>
      <c r="X99" s="135"/>
      <c r="Y99" s="135"/>
      <c r="Z99" s="135"/>
      <c r="AA99" s="135"/>
      <c r="AB99" s="135"/>
      <c r="AC99" s="133" t="s">
        <v>168</v>
      </c>
      <c r="AD99" s="135" t="s">
        <v>11394</v>
      </c>
      <c r="AE99" s="135" t="s">
        <v>1830</v>
      </c>
      <c r="AF99" s="3" t="s">
        <v>319</v>
      </c>
      <c r="AG99" s="135" t="s">
        <v>11395</v>
      </c>
      <c r="AH99" s="3" t="s">
        <v>13729</v>
      </c>
      <c r="AI99" s="135"/>
      <c r="AJ99" s="135"/>
      <c r="AK99" s="139" t="s">
        <v>13730</v>
      </c>
      <c r="AL99" s="135"/>
      <c r="AM99" s="135"/>
      <c r="AN99" s="135"/>
      <c r="AO99" s="135"/>
      <c r="AP99" s="135"/>
      <c r="AQ99" s="135"/>
      <c r="AR99" s="135"/>
      <c r="AS99" s="135"/>
      <c r="AT99" s="135"/>
      <c r="AU99" s="135"/>
      <c r="AV99" s="135"/>
      <c r="AW99" s="135"/>
      <c r="AX99" s="135"/>
      <c r="AY99" s="135"/>
      <c r="AZ99" s="135"/>
    </row>
    <row r="100" spans="1:170" ht="12.75" customHeight="1" x14ac:dyDescent="0.2">
      <c r="A100" s="132" t="s">
        <v>173</v>
      </c>
      <c r="B100" s="17" t="s">
        <v>886</v>
      </c>
      <c r="C100" s="132" t="s">
        <v>11985</v>
      </c>
      <c r="D100" s="132" t="s">
        <v>474</v>
      </c>
      <c r="E100" s="132" t="s">
        <v>990</v>
      </c>
      <c r="F100" s="134">
        <v>500</v>
      </c>
      <c r="G100" s="134"/>
      <c r="H100" s="134" t="s">
        <v>177</v>
      </c>
      <c r="I100" s="132" t="s">
        <v>475</v>
      </c>
      <c r="J100" s="132" t="s">
        <v>179</v>
      </c>
      <c r="K100" s="134" t="s">
        <v>162</v>
      </c>
      <c r="L100" s="132" t="s">
        <v>991</v>
      </c>
      <c r="M100" s="136"/>
      <c r="N100" s="17"/>
      <c r="O100" s="17"/>
      <c r="P100" s="134"/>
      <c r="Q100" s="134"/>
      <c r="R100" s="21"/>
      <c r="S100" s="21"/>
      <c r="T100" s="21"/>
      <c r="U100" s="21"/>
      <c r="V100" s="22"/>
      <c r="W100" s="21"/>
      <c r="X100" s="21"/>
      <c r="Y100" s="21"/>
      <c r="Z100" s="21"/>
      <c r="AA100" s="21"/>
      <c r="AB100" s="21"/>
      <c r="AC100" s="136"/>
      <c r="AD100" s="136"/>
      <c r="AE100" s="136"/>
      <c r="AF100" s="132"/>
      <c r="AG100" s="132"/>
      <c r="AH100" s="132"/>
      <c r="AI100" s="136"/>
      <c r="AJ100" s="136"/>
      <c r="AK100" s="136"/>
      <c r="AL100" s="136"/>
      <c r="AM100" s="134"/>
      <c r="AN100" s="134"/>
      <c r="AO100" s="134"/>
      <c r="AP100" s="134"/>
      <c r="AQ100" s="134"/>
      <c r="AR100" s="134"/>
      <c r="AS100" s="134"/>
      <c r="AT100" s="134"/>
      <c r="AU100" s="134"/>
      <c r="AV100" s="134"/>
      <c r="AW100" s="134"/>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c r="EO100" s="135"/>
      <c r="EP100" s="135"/>
      <c r="EQ100" s="135"/>
      <c r="ER100" s="135"/>
      <c r="ES100" s="135"/>
      <c r="ET100" s="135"/>
      <c r="EU100" s="135"/>
      <c r="EV100" s="135"/>
      <c r="EW100" s="135"/>
      <c r="EX100" s="135"/>
      <c r="EY100" s="135"/>
      <c r="EZ100" s="135"/>
      <c r="FA100" s="135"/>
      <c r="FB100" s="135"/>
      <c r="FC100" s="135"/>
      <c r="FD100" s="135"/>
      <c r="FE100" s="135"/>
      <c r="FF100" s="135"/>
      <c r="FG100" s="135"/>
      <c r="FH100" s="135"/>
      <c r="FI100" s="135"/>
      <c r="FJ100" s="135"/>
      <c r="FK100" s="135"/>
      <c r="FL100" s="135"/>
    </row>
    <row r="101" spans="1:170" ht="12.75" customHeight="1" x14ac:dyDescent="0.2">
      <c r="A101" s="135" t="s">
        <v>299</v>
      </c>
      <c r="B101" s="127" t="s">
        <v>11959</v>
      </c>
      <c r="C101" s="128"/>
      <c r="D101" s="135" t="s">
        <v>13708</v>
      </c>
      <c r="E101" s="135" t="s">
        <v>314</v>
      </c>
      <c r="F101" s="79">
        <v>500</v>
      </c>
      <c r="G101" s="135"/>
      <c r="H101" s="79"/>
      <c r="I101" s="132" t="s">
        <v>212</v>
      </c>
      <c r="J101" s="132" t="s">
        <v>179</v>
      </c>
      <c r="K101" s="79" t="s">
        <v>162</v>
      </c>
      <c r="L101" s="130" t="s">
        <v>14440</v>
      </c>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C101" s="135"/>
      <c r="BD101" s="135"/>
      <c r="BF101" s="135"/>
      <c r="BK101" s="135"/>
      <c r="BP101" s="135"/>
      <c r="DK101" s="135"/>
      <c r="DN101" s="135"/>
      <c r="EM101" s="135"/>
      <c r="EO101" s="135"/>
      <c r="ER101" s="135"/>
    </row>
    <row r="102" spans="1:170" ht="12.75" customHeight="1" x14ac:dyDescent="0.2">
      <c r="A102" s="133" t="s">
        <v>299</v>
      </c>
      <c r="B102" s="17" t="s">
        <v>5571</v>
      </c>
      <c r="C102" s="78"/>
      <c r="D102" s="130" t="s">
        <v>14528</v>
      </c>
      <c r="E102" s="130" t="s">
        <v>14527</v>
      </c>
      <c r="F102" s="134">
        <v>500</v>
      </c>
      <c r="G102" s="130"/>
      <c r="H102" s="17">
        <v>2020</v>
      </c>
      <c r="I102" s="130" t="s">
        <v>13802</v>
      </c>
      <c r="J102" s="132" t="s">
        <v>179</v>
      </c>
      <c r="K102" s="134" t="s">
        <v>162</v>
      </c>
      <c r="L102" s="130" t="s">
        <v>14516</v>
      </c>
      <c r="M102" s="130"/>
      <c r="N102" s="17" t="s">
        <v>14507</v>
      </c>
      <c r="O102" s="135"/>
      <c r="P102" s="135"/>
      <c r="Q102" s="135"/>
      <c r="R102" s="130" t="s">
        <v>14535</v>
      </c>
      <c r="S102" s="135"/>
      <c r="T102" s="135"/>
      <c r="U102" s="130" t="s">
        <v>14199</v>
      </c>
      <c r="V102" s="135"/>
      <c r="W102" s="135"/>
      <c r="X102" s="135"/>
      <c r="Y102" s="135"/>
      <c r="Z102" s="135"/>
      <c r="AA102" s="135"/>
      <c r="AB102" s="135"/>
      <c r="AC102" s="130"/>
      <c r="AD102" s="130"/>
      <c r="AE102" s="130"/>
      <c r="AF102" s="130"/>
      <c r="AG102" s="130" t="s">
        <v>14545</v>
      </c>
      <c r="AH102" s="130"/>
      <c r="AI102" s="130" t="s">
        <v>14546</v>
      </c>
      <c r="AJ102" s="135"/>
      <c r="AK102" s="135"/>
      <c r="AL102" s="135"/>
      <c r="AM102" s="135"/>
      <c r="AN102" s="135"/>
      <c r="AO102" s="135"/>
      <c r="AP102" s="135"/>
      <c r="AQ102" s="135"/>
      <c r="AR102" s="135"/>
      <c r="AS102" s="135"/>
      <c r="AT102" s="135"/>
      <c r="AU102" s="135"/>
      <c r="AV102" s="135"/>
      <c r="AW102" s="135"/>
      <c r="BA102" s="135"/>
      <c r="FM102" s="135"/>
      <c r="FN102" s="135"/>
    </row>
    <row r="103" spans="1:170" ht="12.75" customHeight="1" x14ac:dyDescent="0.2">
      <c r="A103" s="135" t="s">
        <v>173</v>
      </c>
      <c r="B103" s="17" t="s">
        <v>886</v>
      </c>
      <c r="C103" s="132" t="s">
        <v>11966</v>
      </c>
      <c r="D103" s="135" t="s">
        <v>11367</v>
      </c>
      <c r="E103" s="135" t="s">
        <v>11367</v>
      </c>
      <c r="F103" s="134">
        <v>500</v>
      </c>
      <c r="G103" s="134"/>
      <c r="H103" s="127" t="s">
        <v>11628</v>
      </c>
      <c r="I103" s="135" t="s">
        <v>722</v>
      </c>
      <c r="J103" s="135" t="s">
        <v>179</v>
      </c>
      <c r="K103" s="127" t="s">
        <v>162</v>
      </c>
      <c r="L103" s="135"/>
      <c r="M103" s="135"/>
      <c r="N103" s="135"/>
      <c r="O103" s="135"/>
      <c r="P103" s="135"/>
      <c r="Q103" s="135"/>
      <c r="R103" s="135"/>
      <c r="S103" s="135"/>
      <c r="T103" s="135"/>
      <c r="U103" s="135"/>
      <c r="V103" s="135"/>
      <c r="W103" s="135"/>
      <c r="X103" s="135"/>
      <c r="Y103" s="135"/>
      <c r="Z103" s="135"/>
      <c r="AA103" s="135"/>
      <c r="AB103" s="135"/>
      <c r="AC103" s="135" t="s">
        <v>168</v>
      </c>
      <c r="AD103" s="135" t="s">
        <v>11368</v>
      </c>
      <c r="AE103" s="135" t="s">
        <v>11369</v>
      </c>
      <c r="AF103" s="135" t="s">
        <v>312</v>
      </c>
      <c r="AG103" s="135" t="s">
        <v>11370</v>
      </c>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c r="EF103" s="135"/>
      <c r="EG103" s="135"/>
      <c r="EH103" s="135"/>
      <c r="EI103" s="135"/>
      <c r="EJ103" s="135"/>
      <c r="EK103" s="135"/>
      <c r="EL103" s="135"/>
      <c r="EM103" s="135"/>
      <c r="EN103" s="135"/>
      <c r="EO103" s="135"/>
      <c r="EP103" s="135"/>
      <c r="EQ103" s="135"/>
      <c r="ER103" s="135"/>
      <c r="ES103" s="135"/>
      <c r="ET103" s="135"/>
      <c r="EU103" s="135"/>
      <c r="EV103" s="135"/>
      <c r="EW103" s="135"/>
      <c r="EX103" s="135"/>
      <c r="EY103" s="135"/>
      <c r="EZ103" s="135"/>
      <c r="FA103" s="135"/>
      <c r="FB103" s="135"/>
      <c r="FC103" s="135"/>
      <c r="FD103" s="135"/>
      <c r="FE103" s="135"/>
      <c r="FF103" s="135"/>
      <c r="FG103" s="135"/>
      <c r="FH103" s="135"/>
      <c r="FI103" s="135"/>
      <c r="FJ103" s="135"/>
      <c r="FK103" s="135"/>
      <c r="FL103" s="135"/>
    </row>
    <row r="104" spans="1:170" ht="12.75" customHeight="1" x14ac:dyDescent="0.2">
      <c r="A104" s="135" t="s">
        <v>173</v>
      </c>
      <c r="B104" s="17" t="s">
        <v>886</v>
      </c>
      <c r="C104" s="132" t="s">
        <v>11966</v>
      </c>
      <c r="D104" s="135" t="s">
        <v>11378</v>
      </c>
      <c r="E104" s="135" t="s">
        <v>11378</v>
      </c>
      <c r="F104" s="134">
        <v>500</v>
      </c>
      <c r="G104" s="134"/>
      <c r="H104" s="127" t="s">
        <v>11628</v>
      </c>
      <c r="I104" s="135" t="s">
        <v>722</v>
      </c>
      <c r="J104" s="135" t="s">
        <v>179</v>
      </c>
      <c r="K104" s="127" t="s">
        <v>162</v>
      </c>
      <c r="L104" s="135"/>
      <c r="M104" s="135"/>
      <c r="N104" s="135"/>
      <c r="O104" s="135"/>
      <c r="P104" s="135"/>
      <c r="Q104" s="135"/>
      <c r="R104" s="135"/>
      <c r="S104" s="135"/>
      <c r="T104" s="135"/>
      <c r="U104" s="135"/>
      <c r="V104" s="135"/>
      <c r="W104" s="135"/>
      <c r="X104" s="135"/>
      <c r="Y104" s="135"/>
      <c r="Z104" s="135"/>
      <c r="AA104" s="135"/>
      <c r="AB104" s="135"/>
      <c r="AC104" s="135" t="s">
        <v>168</v>
      </c>
      <c r="AD104" s="135" t="s">
        <v>11379</v>
      </c>
      <c r="AE104" s="135" t="s">
        <v>10578</v>
      </c>
      <c r="AF104" s="3" t="s">
        <v>163</v>
      </c>
      <c r="AG104" s="135" t="s">
        <v>11380</v>
      </c>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row>
    <row r="105" spans="1:170" ht="12.75" customHeight="1" x14ac:dyDescent="0.2">
      <c r="A105" s="3" t="s">
        <v>173</v>
      </c>
      <c r="B105" s="17" t="s">
        <v>886</v>
      </c>
      <c r="C105" s="132" t="s">
        <v>11966</v>
      </c>
      <c r="D105" s="3" t="s">
        <v>11354</v>
      </c>
      <c r="E105" s="3" t="s">
        <v>11354</v>
      </c>
      <c r="F105" s="134">
        <v>500</v>
      </c>
      <c r="G105" s="134"/>
      <c r="H105" s="127" t="s">
        <v>11628</v>
      </c>
      <c r="I105" s="135" t="s">
        <v>722</v>
      </c>
      <c r="J105" s="135" t="s">
        <v>179</v>
      </c>
      <c r="K105" s="127" t="s">
        <v>162</v>
      </c>
      <c r="L105" s="135"/>
      <c r="AC105" s="133" t="s">
        <v>168</v>
      </c>
      <c r="AD105" s="3" t="s">
        <v>11355</v>
      </c>
      <c r="AE105" s="3" t="s">
        <v>728</v>
      </c>
      <c r="AF105" s="3" t="s">
        <v>11319</v>
      </c>
      <c r="AG105" s="3" t="s">
        <v>11356</v>
      </c>
    </row>
    <row r="106" spans="1:170" ht="12.75" customHeight="1" x14ac:dyDescent="0.2">
      <c r="A106" s="135" t="s">
        <v>173</v>
      </c>
      <c r="B106" s="17" t="s">
        <v>886</v>
      </c>
      <c r="C106" s="132" t="s">
        <v>11966</v>
      </c>
      <c r="D106" s="135" t="s">
        <v>11331</v>
      </c>
      <c r="E106" s="135" t="s">
        <v>11331</v>
      </c>
      <c r="F106" s="7">
        <v>500</v>
      </c>
      <c r="G106" s="134"/>
      <c r="H106" s="127" t="s">
        <v>11628</v>
      </c>
      <c r="I106" s="135" t="s">
        <v>722</v>
      </c>
      <c r="J106" s="135" t="s">
        <v>179</v>
      </c>
      <c r="K106" s="127" t="s">
        <v>162</v>
      </c>
      <c r="L106" s="135"/>
      <c r="M106" s="135"/>
      <c r="N106" s="135"/>
      <c r="R106" s="135"/>
      <c r="U106" s="135"/>
      <c r="AC106" s="133" t="s">
        <v>168</v>
      </c>
      <c r="AD106" s="135" t="s">
        <v>11332</v>
      </c>
      <c r="AE106" s="135" t="s">
        <v>727</v>
      </c>
      <c r="AF106" s="135" t="s">
        <v>11333</v>
      </c>
      <c r="AG106" s="135" t="s">
        <v>11334</v>
      </c>
      <c r="AH106" s="135"/>
      <c r="AI106" s="135"/>
    </row>
    <row r="107" spans="1:170" ht="12.75" customHeight="1" x14ac:dyDescent="0.2">
      <c r="A107" s="133" t="s">
        <v>173</v>
      </c>
      <c r="B107" s="17" t="s">
        <v>886</v>
      </c>
      <c r="C107" s="133" t="s">
        <v>11693</v>
      </c>
      <c r="D107" s="133" t="s">
        <v>11694</v>
      </c>
      <c r="E107" s="133" t="s">
        <v>9431</v>
      </c>
      <c r="F107" s="124">
        <v>450</v>
      </c>
      <c r="G107" s="124"/>
      <c r="H107" s="124" t="s">
        <v>177</v>
      </c>
      <c r="I107" s="133" t="s">
        <v>1294</v>
      </c>
      <c r="J107" s="133" t="s">
        <v>161</v>
      </c>
      <c r="K107" s="124" t="s">
        <v>162</v>
      </c>
      <c r="L107" s="132" t="s">
        <v>11885</v>
      </c>
      <c r="M107" s="133"/>
      <c r="N107" s="124"/>
      <c r="O107" s="124"/>
      <c r="P107" s="124"/>
      <c r="Q107" s="124"/>
      <c r="R107" s="135" t="s">
        <v>2220</v>
      </c>
      <c r="S107" s="135" t="s">
        <v>163</v>
      </c>
      <c r="T107" s="135" t="s">
        <v>163</v>
      </c>
      <c r="U107" s="135" t="s">
        <v>2221</v>
      </c>
      <c r="V107" s="141" t="s">
        <v>9435</v>
      </c>
      <c r="W107" s="133"/>
      <c r="X107" s="133"/>
      <c r="Y107" s="133"/>
      <c r="Z107" s="133"/>
      <c r="AA107" s="133"/>
      <c r="AB107" s="133"/>
      <c r="AC107" s="135" t="s">
        <v>168</v>
      </c>
      <c r="AD107" s="133" t="s">
        <v>310</v>
      </c>
      <c r="AE107" s="133" t="s">
        <v>2139</v>
      </c>
      <c r="AF107" s="135" t="s">
        <v>11697</v>
      </c>
      <c r="AG107" s="135" t="s">
        <v>2140</v>
      </c>
      <c r="AH107" s="135"/>
      <c r="AI107" s="135" t="s">
        <v>2222</v>
      </c>
      <c r="AJ107" s="135" t="s">
        <v>2223</v>
      </c>
      <c r="AK107" s="135" t="s">
        <v>2224</v>
      </c>
      <c r="AL107" s="135" t="s">
        <v>2225</v>
      </c>
      <c r="AM107" s="124"/>
      <c r="AN107" s="124"/>
      <c r="AO107" s="124"/>
      <c r="AP107" s="124"/>
      <c r="AQ107" s="124"/>
      <c r="AR107" s="124"/>
      <c r="AS107" s="124"/>
      <c r="AT107" s="124"/>
      <c r="AU107" s="124"/>
      <c r="AV107" s="124"/>
      <c r="AW107" s="133" t="s">
        <v>168</v>
      </c>
      <c r="AX107" s="135" t="s">
        <v>9207</v>
      </c>
      <c r="AY107" s="135" t="s">
        <v>11698</v>
      </c>
      <c r="AZ107" s="135" t="s">
        <v>2485</v>
      </c>
      <c r="BA107" s="82" t="s">
        <v>11699</v>
      </c>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c r="EO107" s="135"/>
      <c r="EP107" s="135"/>
      <c r="EQ107" s="135"/>
      <c r="ER107" s="135"/>
      <c r="ES107" s="135"/>
      <c r="ET107" s="135"/>
      <c r="EU107" s="135"/>
      <c r="EV107" s="135"/>
      <c r="EW107" s="135"/>
      <c r="EX107" s="135"/>
      <c r="EY107" s="135"/>
      <c r="EZ107" s="135"/>
      <c r="FA107" s="135"/>
      <c r="FB107" s="135"/>
      <c r="FC107" s="135"/>
      <c r="FD107" s="135"/>
      <c r="FE107" s="135"/>
      <c r="FF107" s="135"/>
      <c r="FG107" s="135"/>
      <c r="FH107" s="135"/>
      <c r="FI107" s="135"/>
      <c r="FJ107" s="135"/>
      <c r="FK107" s="135"/>
      <c r="FL107" s="135"/>
    </row>
    <row r="108" spans="1:170" ht="12.75" customHeight="1" x14ac:dyDescent="0.2">
      <c r="A108" s="132" t="s">
        <v>173</v>
      </c>
      <c r="B108" s="17" t="s">
        <v>886</v>
      </c>
      <c r="C108" s="132" t="s">
        <v>11985</v>
      </c>
      <c r="D108" s="132" t="s">
        <v>1651</v>
      </c>
      <c r="E108" s="132" t="s">
        <v>1651</v>
      </c>
      <c r="F108" s="134">
        <v>445.8</v>
      </c>
      <c r="G108" s="134"/>
      <c r="H108" s="134" t="s">
        <v>177</v>
      </c>
      <c r="I108" s="132" t="s">
        <v>1652</v>
      </c>
      <c r="J108" s="132" t="s">
        <v>179</v>
      </c>
      <c r="K108" s="134" t="s">
        <v>162</v>
      </c>
      <c r="L108" s="132"/>
      <c r="M108" s="136"/>
      <c r="N108" s="17"/>
      <c r="O108" s="17"/>
      <c r="P108" s="134"/>
      <c r="Q108" s="134"/>
      <c r="R108" s="136" t="s">
        <v>1653</v>
      </c>
      <c r="S108" s="136"/>
      <c r="T108" s="136"/>
      <c r="U108" s="136"/>
      <c r="V108" s="138"/>
      <c r="W108" s="136"/>
      <c r="X108" s="136"/>
      <c r="Y108" s="136"/>
      <c r="Z108" s="136"/>
      <c r="AA108" s="136"/>
      <c r="AB108" s="136"/>
      <c r="AC108" s="136"/>
      <c r="AD108" s="136"/>
      <c r="AE108" s="136"/>
      <c r="AF108" s="133"/>
      <c r="AG108" s="132"/>
      <c r="AH108" s="132"/>
      <c r="AI108" s="136"/>
      <c r="AJ108" s="136"/>
      <c r="AK108" s="136"/>
      <c r="AL108" s="136"/>
      <c r="AM108" s="134"/>
      <c r="AN108" s="134"/>
      <c r="AO108" s="134"/>
      <c r="AP108" s="134"/>
      <c r="AQ108" s="134"/>
      <c r="AR108" s="134"/>
      <c r="AS108" s="134"/>
      <c r="AT108" s="134"/>
      <c r="AU108" s="134"/>
      <c r="AV108" s="134"/>
      <c r="AW108" s="134"/>
      <c r="AX108" s="135"/>
      <c r="AY108" s="135"/>
      <c r="AZ108" s="135"/>
      <c r="BA108" s="135"/>
    </row>
    <row r="109" spans="1:170" ht="12.75" customHeight="1" x14ac:dyDescent="0.2">
      <c r="A109" s="132" t="s">
        <v>173</v>
      </c>
      <c r="B109" s="17" t="s">
        <v>215</v>
      </c>
      <c r="C109" s="132"/>
      <c r="D109" s="132" t="s">
        <v>12636</v>
      </c>
      <c r="E109" s="132" t="s">
        <v>5042</v>
      </c>
      <c r="F109" s="7">
        <v>440</v>
      </c>
      <c r="G109" s="7"/>
      <c r="H109" s="30" t="s">
        <v>177</v>
      </c>
      <c r="I109" s="132" t="s">
        <v>1710</v>
      </c>
      <c r="J109" s="132" t="s">
        <v>179</v>
      </c>
      <c r="K109" s="134" t="s">
        <v>180</v>
      </c>
      <c r="L109" s="132" t="s">
        <v>12639</v>
      </c>
      <c r="M109" s="58" t="s">
        <v>12635</v>
      </c>
      <c r="N109" s="17"/>
      <c r="O109" s="17"/>
      <c r="P109" s="134"/>
      <c r="Q109" s="134"/>
      <c r="R109" s="136" t="s">
        <v>12627</v>
      </c>
      <c r="S109" s="136" t="s">
        <v>12628</v>
      </c>
      <c r="T109" s="136"/>
      <c r="U109" s="136" t="s">
        <v>12637</v>
      </c>
      <c r="V109" s="34" t="s">
        <v>12638</v>
      </c>
      <c r="W109" s="136"/>
      <c r="X109" s="136"/>
      <c r="Y109" s="136"/>
      <c r="Z109" s="136"/>
      <c r="AA109" s="136"/>
      <c r="AB109" s="136"/>
      <c r="AC109" s="135" t="s">
        <v>168</v>
      </c>
      <c r="AD109" s="135" t="s">
        <v>1694</v>
      </c>
      <c r="AE109" s="135" t="s">
        <v>12629</v>
      </c>
      <c r="AF109" s="135"/>
      <c r="AG109" s="82" t="s">
        <v>12630</v>
      </c>
      <c r="AH109" s="135"/>
      <c r="AI109" s="136"/>
      <c r="AJ109" s="136"/>
      <c r="AK109" s="138" t="s">
        <v>12631</v>
      </c>
      <c r="AL109" s="136"/>
      <c r="AM109" s="134"/>
      <c r="AN109" s="134"/>
      <c r="AO109" s="134"/>
      <c r="AP109" s="134"/>
      <c r="AQ109" s="134"/>
      <c r="AR109" s="134"/>
      <c r="AS109" s="134"/>
      <c r="AT109" s="134"/>
      <c r="AU109" s="134"/>
      <c r="AV109" s="134"/>
      <c r="AW109" s="136" t="s">
        <v>168</v>
      </c>
      <c r="AX109" s="3" t="s">
        <v>728</v>
      </c>
      <c r="AY109" s="3" t="s">
        <v>12632</v>
      </c>
      <c r="BA109" s="82" t="s">
        <v>12633</v>
      </c>
      <c r="BC109" s="135"/>
      <c r="BF109" s="141" t="s">
        <v>12634</v>
      </c>
      <c r="BG109" s="136" t="s">
        <v>168</v>
      </c>
      <c r="BH109" s="136" t="s">
        <v>5016</v>
      </c>
      <c r="BI109" s="136" t="s">
        <v>2008</v>
      </c>
      <c r="BJ109" s="133"/>
      <c r="BK109" s="135" t="s">
        <v>5043</v>
      </c>
      <c r="BP109" s="135"/>
    </row>
    <row r="110" spans="1:170" ht="12.75" customHeight="1" x14ac:dyDescent="0.2">
      <c r="A110" s="16" t="s">
        <v>173</v>
      </c>
      <c r="B110" s="17" t="s">
        <v>886</v>
      </c>
      <c r="C110" s="16"/>
      <c r="D110" s="16" t="s">
        <v>8828</v>
      </c>
      <c r="E110" s="16" t="s">
        <v>8829</v>
      </c>
      <c r="F110" s="7">
        <v>427</v>
      </c>
      <c r="G110" s="7"/>
      <c r="H110" s="134" t="s">
        <v>177</v>
      </c>
      <c r="I110" s="16" t="s">
        <v>244</v>
      </c>
      <c r="J110" s="16" t="s">
        <v>245</v>
      </c>
      <c r="K110" s="7" t="s">
        <v>162</v>
      </c>
      <c r="L110" s="16"/>
      <c r="M110" s="133" t="s">
        <v>8830</v>
      </c>
      <c r="N110" s="17"/>
      <c r="O110" s="17"/>
      <c r="P110" s="7"/>
      <c r="Q110" s="7"/>
      <c r="R110" s="18" t="s">
        <v>8831</v>
      </c>
      <c r="S110" s="18"/>
      <c r="T110" s="18"/>
      <c r="U110" s="18"/>
      <c r="V110" s="138"/>
      <c r="W110" s="18"/>
      <c r="X110" s="18"/>
      <c r="Y110" s="18"/>
      <c r="Z110" s="18"/>
      <c r="AA110" s="18"/>
      <c r="AB110" s="18"/>
      <c r="AC110" s="136"/>
      <c r="AD110" s="136"/>
      <c r="AE110" s="136"/>
      <c r="AF110" s="137"/>
      <c r="AG110" s="135" t="s">
        <v>8832</v>
      </c>
      <c r="AI110" s="136"/>
      <c r="AJ110" s="136"/>
      <c r="AK110" s="136"/>
      <c r="AL110" s="136"/>
      <c r="AM110" s="134"/>
      <c r="AN110" s="134"/>
      <c r="AO110" s="134"/>
      <c r="AP110" s="134"/>
      <c r="AQ110" s="134"/>
      <c r="AR110" s="134"/>
      <c r="AS110" s="134"/>
      <c r="AT110" s="134"/>
      <c r="AU110" s="134"/>
      <c r="AV110" s="134"/>
      <c r="AW110" s="134"/>
      <c r="BA110" s="135"/>
      <c r="BF110" s="135"/>
      <c r="BG110" s="135"/>
      <c r="BH110" s="135"/>
      <c r="BI110" s="135"/>
      <c r="BJ110" s="135"/>
    </row>
    <row r="111" spans="1:170" ht="12.75" customHeight="1" x14ac:dyDescent="0.2">
      <c r="A111" s="133" t="s">
        <v>173</v>
      </c>
      <c r="B111" s="17" t="s">
        <v>886</v>
      </c>
      <c r="C111" s="133"/>
      <c r="D111" s="133" t="s">
        <v>1251</v>
      </c>
      <c r="E111" s="133" t="s">
        <v>11684</v>
      </c>
      <c r="F111" s="124">
        <v>400</v>
      </c>
      <c r="G111" s="124"/>
      <c r="H111" s="124" t="s">
        <v>177</v>
      </c>
      <c r="I111" s="133" t="s">
        <v>212</v>
      </c>
      <c r="J111" s="133" t="s">
        <v>179</v>
      </c>
      <c r="K111" s="124" t="s">
        <v>162</v>
      </c>
      <c r="L111" s="133" t="s">
        <v>1252</v>
      </c>
      <c r="M111" s="133"/>
      <c r="N111" s="124"/>
      <c r="O111" s="124"/>
      <c r="P111" s="124"/>
      <c r="Q111" s="124"/>
      <c r="R111" s="135" t="s">
        <v>1253</v>
      </c>
      <c r="S111" s="135" t="s">
        <v>1254</v>
      </c>
      <c r="T111" s="135" t="s">
        <v>1255</v>
      </c>
      <c r="U111" s="135" t="s">
        <v>13620</v>
      </c>
      <c r="V111" s="141" t="s">
        <v>1256</v>
      </c>
      <c r="W111" s="135"/>
      <c r="X111" s="135"/>
      <c r="Y111" s="135"/>
      <c r="Z111" s="135"/>
      <c r="AA111" s="135" t="s">
        <v>163</v>
      </c>
      <c r="AB111" s="135"/>
      <c r="AC111" s="135" t="s">
        <v>168</v>
      </c>
      <c r="AD111" s="133" t="s">
        <v>1257</v>
      </c>
      <c r="AE111" s="133" t="s">
        <v>1258</v>
      </c>
      <c r="AF111" s="135" t="s">
        <v>1259</v>
      </c>
      <c r="AG111" s="133" t="s">
        <v>1260</v>
      </c>
      <c r="AH111" s="133"/>
      <c r="AI111" s="135" t="s">
        <v>1256</v>
      </c>
      <c r="AJ111" s="133"/>
      <c r="AK111" s="133"/>
      <c r="AL111" s="135" t="s">
        <v>1261</v>
      </c>
      <c r="AM111" s="124"/>
      <c r="AN111" s="124"/>
      <c r="AO111" s="124"/>
      <c r="AP111" s="124"/>
      <c r="AQ111" s="124"/>
      <c r="AR111" s="124"/>
      <c r="AS111" s="124"/>
      <c r="AT111" s="124"/>
      <c r="AU111" s="124"/>
      <c r="AV111" s="124"/>
      <c r="AW111" s="124"/>
    </row>
    <row r="112" spans="1:170" ht="12.75" customHeight="1" x14ac:dyDescent="0.2">
      <c r="A112" s="132" t="s">
        <v>173</v>
      </c>
      <c r="B112" s="17" t="s">
        <v>886</v>
      </c>
      <c r="C112" s="132" t="s">
        <v>12456</v>
      </c>
      <c r="D112" s="132" t="s">
        <v>11923</v>
      </c>
      <c r="E112" s="132" t="s">
        <v>11935</v>
      </c>
      <c r="F112" s="134">
        <v>400</v>
      </c>
      <c r="G112" s="134"/>
      <c r="H112" s="134" t="s">
        <v>177</v>
      </c>
      <c r="I112" s="132" t="s">
        <v>4418</v>
      </c>
      <c r="J112" s="132" t="s">
        <v>179</v>
      </c>
      <c r="K112" s="134" t="s">
        <v>180</v>
      </c>
      <c r="L112" s="132" t="s">
        <v>11938</v>
      </c>
      <c r="M112" s="136"/>
      <c r="N112" s="17"/>
      <c r="O112" s="17"/>
      <c r="P112" s="134"/>
      <c r="Q112" s="134"/>
      <c r="R112" s="136"/>
      <c r="S112" s="136"/>
      <c r="T112" s="136"/>
      <c r="U112" s="136" t="s">
        <v>11939</v>
      </c>
      <c r="V112" s="34" t="s">
        <v>11928</v>
      </c>
      <c r="W112" s="136"/>
      <c r="X112" s="136"/>
      <c r="Y112" s="136"/>
      <c r="Z112" s="136"/>
      <c r="AA112" s="136"/>
      <c r="AB112" s="136"/>
      <c r="AC112" s="136" t="s">
        <v>168</v>
      </c>
      <c r="AD112" s="136" t="s">
        <v>11927</v>
      </c>
      <c r="AE112" s="136" t="s">
        <v>5409</v>
      </c>
      <c r="AF112" s="132" t="s">
        <v>12458</v>
      </c>
      <c r="AG112" s="82" t="s">
        <v>11949</v>
      </c>
      <c r="AH112" s="135" t="s">
        <v>12459</v>
      </c>
      <c r="AJ112" s="136"/>
      <c r="AK112" s="139" t="s">
        <v>11929</v>
      </c>
      <c r="AL112" s="136"/>
      <c r="AM112" s="134"/>
      <c r="AN112" s="134"/>
      <c r="AO112" s="134"/>
      <c r="AP112" s="134"/>
      <c r="AQ112" s="134"/>
      <c r="AR112" s="134"/>
      <c r="AS112" s="134"/>
      <c r="AT112" s="134"/>
      <c r="AU112" s="134"/>
      <c r="AV112" s="134"/>
      <c r="AW112" s="136" t="s">
        <v>1916</v>
      </c>
      <c r="AX112" s="3" t="s">
        <v>855</v>
      </c>
      <c r="AY112" s="3" t="s">
        <v>11930</v>
      </c>
      <c r="AZ112" s="3" t="s">
        <v>11933</v>
      </c>
      <c r="BA112" s="3" t="s">
        <v>11932</v>
      </c>
      <c r="BC112" s="15" t="s">
        <v>11931</v>
      </c>
      <c r="BD112" s="135"/>
      <c r="BF112" s="135"/>
      <c r="BG112" s="3" t="s">
        <v>168</v>
      </c>
      <c r="BH112" s="3" t="s">
        <v>12457</v>
      </c>
      <c r="BI112" s="3" t="s">
        <v>3142</v>
      </c>
      <c r="BJ112" s="3" t="s">
        <v>319</v>
      </c>
      <c r="BK112" s="132" t="s">
        <v>11926</v>
      </c>
      <c r="BP112" s="15" t="s">
        <v>12460</v>
      </c>
      <c r="DK112" s="135"/>
      <c r="DN112" s="135"/>
      <c r="EM112" s="135"/>
      <c r="EO112" s="135"/>
      <c r="ER112" s="135"/>
    </row>
    <row r="113" spans="1:176" ht="12.75" customHeight="1" x14ac:dyDescent="0.2">
      <c r="A113" s="132" t="s">
        <v>173</v>
      </c>
      <c r="B113" s="17" t="s">
        <v>886</v>
      </c>
      <c r="C113" s="132"/>
      <c r="D113" s="132" t="s">
        <v>1888</v>
      </c>
      <c r="E113" s="132" t="s">
        <v>5967</v>
      </c>
      <c r="F113" s="134">
        <v>400</v>
      </c>
      <c r="G113" s="134"/>
      <c r="H113" s="134" t="s">
        <v>177</v>
      </c>
      <c r="I113" s="132" t="s">
        <v>468</v>
      </c>
      <c r="J113" s="132" t="s">
        <v>431</v>
      </c>
      <c r="K113" s="134" t="s">
        <v>162</v>
      </c>
      <c r="L113" s="132" t="s">
        <v>5968</v>
      </c>
      <c r="M113" s="136"/>
      <c r="N113" s="17"/>
      <c r="O113" s="17"/>
      <c r="P113" s="134"/>
      <c r="Q113" s="134"/>
      <c r="R113" s="136" t="s">
        <v>5969</v>
      </c>
      <c r="S113" s="136"/>
      <c r="T113" s="136"/>
      <c r="U113" s="136"/>
      <c r="V113" s="138"/>
      <c r="W113" s="136"/>
      <c r="X113" s="136"/>
      <c r="Y113" s="136"/>
      <c r="Z113" s="136"/>
      <c r="AA113" s="136"/>
      <c r="AB113" s="136"/>
      <c r="AC113" s="135" t="s">
        <v>168</v>
      </c>
      <c r="AD113" s="135" t="s">
        <v>1830</v>
      </c>
      <c r="AE113" s="135" t="s">
        <v>1893</v>
      </c>
      <c r="AF113" s="135" t="s">
        <v>1894</v>
      </c>
      <c r="AG113" s="135" t="s">
        <v>1895</v>
      </c>
      <c r="AH113" s="135" t="s">
        <v>5970</v>
      </c>
      <c r="AI113" s="3" t="s">
        <v>1892</v>
      </c>
      <c r="AJ113" s="135" t="s">
        <v>163</v>
      </c>
      <c r="AK113" s="135" t="s">
        <v>1896</v>
      </c>
      <c r="AL113" s="135" t="s">
        <v>1897</v>
      </c>
      <c r="AM113" s="135"/>
      <c r="AN113" s="135"/>
      <c r="AO113" s="135"/>
      <c r="AP113" s="135"/>
      <c r="AQ113" s="135"/>
      <c r="AR113" s="135"/>
      <c r="AS113" s="135"/>
      <c r="AT113" s="135"/>
      <c r="AU113" s="135"/>
      <c r="AV113" s="135"/>
      <c r="AW113" s="135" t="s">
        <v>168</v>
      </c>
      <c r="AX113" s="3" t="s">
        <v>1899</v>
      </c>
      <c r="AY113" s="3" t="s">
        <v>1900</v>
      </c>
      <c r="AZ113" s="3" t="s">
        <v>1901</v>
      </c>
      <c r="BA113" s="3" t="s">
        <v>1902</v>
      </c>
      <c r="BB113" s="3" t="s">
        <v>163</v>
      </c>
      <c r="BC113" s="135" t="s">
        <v>1903</v>
      </c>
      <c r="BD113" s="3" t="s">
        <v>163</v>
      </c>
      <c r="BE113" s="3" t="s">
        <v>1904</v>
      </c>
      <c r="BF113" s="3" t="s">
        <v>1905</v>
      </c>
      <c r="BG113" s="3" t="s">
        <v>168</v>
      </c>
      <c r="BH113" s="3" t="s">
        <v>1906</v>
      </c>
      <c r="BI113" s="3" t="s">
        <v>1907</v>
      </c>
      <c r="BJ113" s="3" t="s">
        <v>1908</v>
      </c>
      <c r="BK113" s="135" t="s">
        <v>1909</v>
      </c>
      <c r="BL113" s="3" t="s">
        <v>1910</v>
      </c>
      <c r="BM113" s="3" t="s">
        <v>1911</v>
      </c>
      <c r="BN113" s="3" t="s">
        <v>163</v>
      </c>
      <c r="BO113" s="3" t="s">
        <v>1912</v>
      </c>
      <c r="BP113" s="135" t="s">
        <v>1913</v>
      </c>
    </row>
    <row r="114" spans="1:176" ht="12.75" customHeight="1" x14ac:dyDescent="0.2">
      <c r="A114" s="135" t="s">
        <v>173</v>
      </c>
      <c r="B114" s="17" t="s">
        <v>886</v>
      </c>
      <c r="C114" s="16" t="s">
        <v>11966</v>
      </c>
      <c r="D114" s="135" t="s">
        <v>11374</v>
      </c>
      <c r="E114" s="135" t="s">
        <v>11374</v>
      </c>
      <c r="F114" s="7">
        <v>400</v>
      </c>
      <c r="G114" s="7"/>
      <c r="H114" s="127" t="s">
        <v>11628</v>
      </c>
      <c r="I114" s="135" t="s">
        <v>722</v>
      </c>
      <c r="J114" s="135" t="s">
        <v>179</v>
      </c>
      <c r="K114" s="127" t="s">
        <v>162</v>
      </c>
      <c r="L114" s="135"/>
      <c r="M114" s="135"/>
      <c r="N114" s="135"/>
      <c r="O114" s="135"/>
      <c r="P114" s="135"/>
      <c r="Q114" s="135"/>
      <c r="R114" s="135"/>
      <c r="S114" s="135"/>
      <c r="T114" s="135"/>
      <c r="U114" s="135"/>
      <c r="V114" s="135"/>
      <c r="W114" s="135"/>
      <c r="X114" s="135"/>
      <c r="Y114" s="135"/>
      <c r="Z114" s="135"/>
      <c r="AA114" s="135"/>
      <c r="AB114" s="135"/>
      <c r="AC114" s="133" t="s">
        <v>168</v>
      </c>
      <c r="AD114" s="135" t="s">
        <v>1058</v>
      </c>
      <c r="AE114" s="135" t="s">
        <v>9576</v>
      </c>
      <c r="AF114" s="135" t="s">
        <v>11319</v>
      </c>
      <c r="AG114" s="135" t="s">
        <v>11375</v>
      </c>
      <c r="AH114" s="135"/>
      <c r="AI114" s="135"/>
      <c r="AJ114" s="135"/>
      <c r="AK114" s="135"/>
      <c r="AL114" s="135"/>
      <c r="AM114" s="135"/>
      <c r="AN114" s="135"/>
      <c r="AO114" s="135"/>
      <c r="AP114" s="135"/>
      <c r="AQ114" s="135"/>
      <c r="AR114" s="135"/>
      <c r="AS114" s="135"/>
      <c r="AT114" s="135"/>
      <c r="AU114" s="135"/>
      <c r="AV114" s="135"/>
      <c r="AW114" s="135"/>
    </row>
    <row r="115" spans="1:176" ht="12.75" customHeight="1" x14ac:dyDescent="0.2">
      <c r="A115" s="132" t="s">
        <v>173</v>
      </c>
      <c r="B115" s="17" t="s">
        <v>886</v>
      </c>
      <c r="C115" s="132"/>
      <c r="D115" s="132" t="s">
        <v>479</v>
      </c>
      <c r="E115" s="132" t="s">
        <v>13451</v>
      </c>
      <c r="F115" s="134">
        <v>360</v>
      </c>
      <c r="G115" s="134"/>
      <c r="H115" s="134" t="s">
        <v>177</v>
      </c>
      <c r="I115" s="132" t="s">
        <v>481</v>
      </c>
      <c r="J115" s="132" t="s">
        <v>482</v>
      </c>
      <c r="K115" s="134" t="s">
        <v>162</v>
      </c>
      <c r="L115" s="132" t="s">
        <v>13452</v>
      </c>
      <c r="M115" s="133" t="s">
        <v>484</v>
      </c>
      <c r="N115" s="17"/>
      <c r="O115" s="17"/>
      <c r="P115" s="134"/>
      <c r="Q115" s="134"/>
      <c r="R115" s="21" t="s">
        <v>5209</v>
      </c>
      <c r="S115" s="21"/>
      <c r="T115" s="21"/>
      <c r="U115" s="21"/>
      <c r="V115" s="22"/>
      <c r="W115" s="21"/>
      <c r="X115" s="21"/>
      <c r="Y115" s="21"/>
      <c r="Z115" s="21"/>
      <c r="AA115" s="21"/>
      <c r="AB115" s="21"/>
      <c r="AC115" s="135" t="s">
        <v>168</v>
      </c>
      <c r="AD115" s="136" t="s">
        <v>5210</v>
      </c>
      <c r="AE115" s="136" t="s">
        <v>5211</v>
      </c>
      <c r="AF115" s="133"/>
      <c r="AG115" s="132" t="s">
        <v>5212</v>
      </c>
      <c r="AJ115" s="135"/>
      <c r="AK115" s="135"/>
      <c r="AL115" s="135"/>
      <c r="AM115" s="135"/>
      <c r="AN115" s="135"/>
      <c r="AO115" s="135"/>
      <c r="AP115" s="135"/>
      <c r="AQ115" s="135"/>
      <c r="AR115" s="135"/>
      <c r="AS115" s="135"/>
      <c r="AT115" s="135"/>
      <c r="AU115" s="135"/>
      <c r="AV115" s="135"/>
      <c r="AW115" s="135"/>
      <c r="AZ115" s="135"/>
      <c r="BA115" s="135"/>
      <c r="BC115" s="135"/>
      <c r="BK115" s="135"/>
      <c r="BP115" s="135"/>
    </row>
    <row r="116" spans="1:176" ht="12.75" customHeight="1" x14ac:dyDescent="0.2">
      <c r="A116" s="81" t="s">
        <v>240</v>
      </c>
      <c r="B116" s="86" t="s">
        <v>886</v>
      </c>
      <c r="C116" s="75" t="s">
        <v>14996</v>
      </c>
      <c r="D116" s="75" t="s">
        <v>14865</v>
      </c>
      <c r="E116" s="75" t="s">
        <v>14929</v>
      </c>
      <c r="F116" s="143">
        <f>30*12</f>
        <v>360</v>
      </c>
      <c r="G116" s="143"/>
      <c r="H116" s="76">
        <v>2021</v>
      </c>
      <c r="I116" s="75" t="s">
        <v>160</v>
      </c>
      <c r="J116" s="75" t="s">
        <v>161</v>
      </c>
      <c r="K116" s="76" t="s">
        <v>162</v>
      </c>
      <c r="L116" s="75" t="s">
        <v>14931</v>
      </c>
      <c r="M116" s="75" t="s">
        <v>14873</v>
      </c>
      <c r="N116" s="76" t="s">
        <v>676</v>
      </c>
      <c r="O116" s="76"/>
      <c r="P116" s="76"/>
      <c r="Q116" s="76"/>
      <c r="R116" s="75" t="s">
        <v>14866</v>
      </c>
      <c r="S116" s="75" t="s">
        <v>14867</v>
      </c>
      <c r="T116" s="75">
        <v>2196</v>
      </c>
      <c r="U116" s="75" t="s">
        <v>346</v>
      </c>
      <c r="V116" s="94" t="s">
        <v>14868</v>
      </c>
      <c r="W116" s="75"/>
      <c r="X116" s="75"/>
      <c r="Y116" s="75"/>
      <c r="Z116" s="75"/>
      <c r="AA116" s="75"/>
      <c r="AB116" s="75"/>
      <c r="AC116" s="130" t="s">
        <v>168</v>
      </c>
      <c r="AD116" s="130" t="s">
        <v>6015</v>
      </c>
      <c r="AE116" s="130" t="s">
        <v>14869</v>
      </c>
      <c r="AF116" s="130" t="s">
        <v>2200</v>
      </c>
      <c r="AG116" s="176" t="s">
        <v>14870</v>
      </c>
      <c r="AH116" s="176" t="s">
        <v>14872</v>
      </c>
      <c r="AI116" s="131" t="s">
        <v>14868</v>
      </c>
      <c r="AJ116" s="75"/>
      <c r="AK116" s="144" t="s">
        <v>14871</v>
      </c>
      <c r="AL116" s="75"/>
      <c r="AM116" s="87" t="s">
        <v>168</v>
      </c>
      <c r="AN116" s="75" t="s">
        <v>2805</v>
      </c>
      <c r="AO116" s="75" t="s">
        <v>2806</v>
      </c>
      <c r="AP116" s="75" t="s">
        <v>2807</v>
      </c>
      <c r="AQ116" s="130" t="s">
        <v>14874</v>
      </c>
      <c r="AR116" s="75" t="s">
        <v>2808</v>
      </c>
      <c r="AS116" s="76"/>
      <c r="AT116" s="76"/>
      <c r="AU116" s="76"/>
      <c r="AV116" s="76"/>
      <c r="AW116" s="130" t="s">
        <v>168</v>
      </c>
      <c r="AX116" s="130" t="s">
        <v>2809</v>
      </c>
      <c r="AY116" s="130" t="s">
        <v>2810</v>
      </c>
      <c r="AZ116" s="130" t="s">
        <v>2811</v>
      </c>
      <c r="BA116" s="176" t="s">
        <v>14875</v>
      </c>
      <c r="BB116" s="130"/>
      <c r="BC116" s="130" t="s">
        <v>2812</v>
      </c>
      <c r="BD116" s="130"/>
      <c r="BE116" s="130"/>
      <c r="BF116" s="130"/>
      <c r="BG116" s="130" t="s">
        <v>168</v>
      </c>
      <c r="BH116" s="130" t="s">
        <v>12546</v>
      </c>
      <c r="BI116" s="130" t="s">
        <v>12547</v>
      </c>
      <c r="BJ116" s="130" t="s">
        <v>12548</v>
      </c>
      <c r="BK116" s="130"/>
      <c r="BL116" s="130"/>
      <c r="BM116" s="130"/>
      <c r="BN116" s="130"/>
      <c r="BO116" s="130"/>
      <c r="BP116" s="130"/>
      <c r="BQ116" s="130"/>
      <c r="BR116" s="130" t="s">
        <v>8612</v>
      </c>
      <c r="BS116" s="130" t="s">
        <v>14876</v>
      </c>
      <c r="BT116" s="130"/>
      <c r="BU116" s="176" t="s">
        <v>14877</v>
      </c>
      <c r="BV116" s="130"/>
      <c r="BW116" s="130"/>
      <c r="BX116" s="130"/>
      <c r="BY116" s="130"/>
      <c r="BZ116" s="130"/>
      <c r="CA116" s="130"/>
      <c r="CB116" s="130"/>
      <c r="CC116" s="130"/>
      <c r="CD116" s="130"/>
      <c r="CE116" s="130"/>
      <c r="CF116" s="130"/>
      <c r="CG116" s="130"/>
      <c r="CH116" s="130"/>
      <c r="CI116" s="130"/>
      <c r="CJ116" s="130"/>
      <c r="CK116" s="130"/>
      <c r="CL116" s="130"/>
      <c r="CM116" s="130"/>
      <c r="CN116" s="130"/>
      <c r="CO116" s="130"/>
      <c r="CP116" s="130"/>
      <c r="CQ116" s="130"/>
      <c r="CR116" s="130"/>
      <c r="CS116" s="130"/>
      <c r="CT116" s="130"/>
      <c r="CU116" s="130"/>
      <c r="CV116" s="130"/>
      <c r="CW116" s="130"/>
      <c r="CX116" s="130"/>
      <c r="CY116" s="130"/>
      <c r="CZ116" s="130"/>
      <c r="DA116" s="130"/>
      <c r="DB116" s="130"/>
      <c r="DC116" s="130"/>
      <c r="DD116" s="130"/>
      <c r="DE116" s="130"/>
      <c r="DF116" s="130"/>
      <c r="DG116" s="130"/>
      <c r="DH116" s="130"/>
      <c r="DI116" s="130"/>
      <c r="DJ116" s="130"/>
      <c r="DK116" s="130"/>
      <c r="DL116" s="130"/>
      <c r="DM116" s="130"/>
      <c r="DN116" s="130"/>
      <c r="DO116" s="130"/>
      <c r="DP116" s="130"/>
      <c r="DQ116" s="130"/>
      <c r="DR116" s="130"/>
      <c r="DS116" s="130"/>
      <c r="DT116" s="130"/>
      <c r="DU116" s="130"/>
      <c r="DV116" s="130"/>
      <c r="DW116" s="130"/>
      <c r="DX116" s="130"/>
      <c r="DY116" s="130"/>
      <c r="DZ116" s="130"/>
      <c r="EA116" s="130"/>
      <c r="EB116" s="130"/>
      <c r="EC116" s="130"/>
      <c r="ED116" s="130"/>
      <c r="EE116" s="130"/>
      <c r="EF116" s="130"/>
      <c r="EG116" s="130"/>
      <c r="EH116" s="130"/>
      <c r="EI116" s="130"/>
      <c r="EJ116" s="130"/>
      <c r="EK116" s="130"/>
      <c r="EL116" s="130"/>
      <c r="EM116" s="130"/>
      <c r="EN116" s="130"/>
      <c r="EO116" s="130"/>
      <c r="EP116" s="130"/>
      <c r="EQ116" s="130"/>
      <c r="ER116" s="130"/>
      <c r="ES116" s="130"/>
      <c r="ET116" s="130"/>
      <c r="EU116" s="130"/>
      <c r="EV116" s="130"/>
      <c r="EW116" s="130"/>
      <c r="EX116" s="130"/>
      <c r="EY116" s="130"/>
      <c r="EZ116" s="130"/>
      <c r="FA116" s="130"/>
      <c r="FB116" s="130"/>
      <c r="FC116" s="130"/>
      <c r="FD116" s="130"/>
      <c r="FE116" s="130"/>
      <c r="FF116" s="130"/>
      <c r="FG116" s="130"/>
      <c r="FH116" s="130"/>
      <c r="FI116" s="130"/>
      <c r="FJ116" s="130"/>
      <c r="FK116" s="130"/>
      <c r="FL116" s="130"/>
    </row>
    <row r="117" spans="1:176" ht="12.75" customHeight="1" x14ac:dyDescent="0.2">
      <c r="A117" s="132" t="s">
        <v>173</v>
      </c>
      <c r="B117" s="17" t="s">
        <v>215</v>
      </c>
      <c r="C117" s="132"/>
      <c r="D117" s="132" t="s">
        <v>3095</v>
      </c>
      <c r="E117" s="132" t="s">
        <v>3095</v>
      </c>
      <c r="F117" s="134">
        <v>350</v>
      </c>
      <c r="G117" s="134"/>
      <c r="H117" s="134" t="s">
        <v>177</v>
      </c>
      <c r="I117" s="132" t="s">
        <v>528</v>
      </c>
      <c r="J117" s="132" t="s">
        <v>179</v>
      </c>
      <c r="K117" s="134" t="s">
        <v>162</v>
      </c>
      <c r="L117" s="132" t="s">
        <v>3104</v>
      </c>
      <c r="M117" s="136"/>
      <c r="N117" s="17"/>
      <c r="O117" s="17"/>
      <c r="P117" s="134"/>
      <c r="Q117" s="134"/>
      <c r="R117" s="135" t="s">
        <v>3097</v>
      </c>
      <c r="S117" s="135" t="s">
        <v>3098</v>
      </c>
      <c r="T117" s="135" t="s">
        <v>3099</v>
      </c>
      <c r="U117" s="135" t="s">
        <v>3100</v>
      </c>
      <c r="V117" s="141" t="s">
        <v>3101</v>
      </c>
      <c r="W117" s="136"/>
      <c r="X117" s="136"/>
      <c r="Y117" s="136"/>
      <c r="Z117" s="136"/>
      <c r="AA117" s="136"/>
      <c r="AB117" s="136"/>
      <c r="AC117" s="135" t="s">
        <v>168</v>
      </c>
      <c r="AD117" s="135" t="s">
        <v>1778</v>
      </c>
      <c r="AE117" s="135" t="s">
        <v>3102</v>
      </c>
      <c r="AF117" s="135" t="s">
        <v>581</v>
      </c>
      <c r="AG117" s="135" t="s">
        <v>3103</v>
      </c>
      <c r="AH117" s="135"/>
      <c r="AI117" s="136"/>
      <c r="AJ117" s="136"/>
      <c r="AK117" s="136"/>
      <c r="AL117" s="136"/>
      <c r="AM117" s="134"/>
      <c r="AN117" s="134"/>
      <c r="AO117" s="134"/>
      <c r="AP117" s="134"/>
      <c r="AQ117" s="134"/>
      <c r="AR117" s="134"/>
      <c r="AS117" s="134"/>
      <c r="AT117" s="134"/>
      <c r="AU117" s="134"/>
      <c r="AV117" s="134"/>
      <c r="AW117" s="134"/>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FI117" s="135"/>
      <c r="FJ117" s="135"/>
      <c r="FK117" s="135"/>
      <c r="FL117" s="135"/>
    </row>
    <row r="118" spans="1:176" ht="12.75" customHeight="1" x14ac:dyDescent="0.2">
      <c r="A118" s="16" t="s">
        <v>173</v>
      </c>
      <c r="B118" s="17" t="s">
        <v>886</v>
      </c>
      <c r="C118" s="16"/>
      <c r="D118" s="16" t="s">
        <v>8000</v>
      </c>
      <c r="E118" s="132" t="s">
        <v>8001</v>
      </c>
      <c r="F118" s="7">
        <v>350</v>
      </c>
      <c r="G118" s="7"/>
      <c r="H118" s="7" t="s">
        <v>177</v>
      </c>
      <c r="I118" s="16" t="s">
        <v>212</v>
      </c>
      <c r="J118" s="16" t="s">
        <v>179</v>
      </c>
      <c r="K118" s="134" t="s">
        <v>162</v>
      </c>
      <c r="L118" s="16" t="s">
        <v>8008</v>
      </c>
      <c r="M118" s="136"/>
      <c r="N118" s="17"/>
      <c r="O118" s="17"/>
      <c r="P118" s="7"/>
      <c r="Q118" s="7"/>
      <c r="R118" s="136" t="s">
        <v>8003</v>
      </c>
      <c r="S118" s="136"/>
      <c r="T118" s="136"/>
      <c r="U118" s="136"/>
      <c r="V118" s="138"/>
      <c r="W118" s="136"/>
      <c r="X118" s="136"/>
      <c r="Y118" s="136"/>
      <c r="Z118" s="136"/>
      <c r="AA118" s="136"/>
      <c r="AB118" s="136"/>
      <c r="AC118" s="133" t="s">
        <v>168</v>
      </c>
      <c r="AD118" s="136" t="s">
        <v>8004</v>
      </c>
      <c r="AE118" s="136" t="s">
        <v>1216</v>
      </c>
      <c r="AF118" s="133" t="s">
        <v>999</v>
      </c>
      <c r="AG118" s="3" t="s">
        <v>8005</v>
      </c>
      <c r="AH118" s="82" t="s">
        <v>8005</v>
      </c>
      <c r="AI118" s="136"/>
      <c r="AJ118" s="136"/>
      <c r="AK118" s="136"/>
      <c r="AL118" s="136"/>
      <c r="AM118" s="134"/>
      <c r="AN118" s="134"/>
      <c r="AO118" s="134"/>
      <c r="AP118" s="134"/>
      <c r="AQ118" s="134"/>
      <c r="AR118" s="134"/>
      <c r="AS118" s="134"/>
      <c r="AT118" s="134"/>
      <c r="AU118" s="134"/>
      <c r="AV118" s="134"/>
      <c r="AW118" s="134"/>
      <c r="BA118" s="3" t="s">
        <v>8006</v>
      </c>
      <c r="BC118" s="135"/>
      <c r="BD118" s="135"/>
      <c r="BE118" s="135"/>
      <c r="BG118" s="3" t="s">
        <v>11740</v>
      </c>
      <c r="BH118" s="3" t="s">
        <v>11802</v>
      </c>
      <c r="BI118" s="3" t="s">
        <v>1216</v>
      </c>
      <c r="BJ118" s="3" t="s">
        <v>250</v>
      </c>
      <c r="BK118" s="3" t="s">
        <v>11803</v>
      </c>
      <c r="BL118" s="3" t="s">
        <v>8007</v>
      </c>
    </row>
    <row r="119" spans="1:176" ht="12.75" customHeight="1" x14ac:dyDescent="0.2">
      <c r="A119" s="16" t="s">
        <v>240</v>
      </c>
      <c r="B119" s="17" t="s">
        <v>215</v>
      </c>
      <c r="C119" s="16" t="s">
        <v>11116</v>
      </c>
      <c r="D119" s="16" t="s">
        <v>13297</v>
      </c>
      <c r="E119" s="135" t="s">
        <v>7534</v>
      </c>
      <c r="F119" s="7">
        <v>350</v>
      </c>
      <c r="G119" s="7"/>
      <c r="H119" s="7" t="s">
        <v>1227</v>
      </c>
      <c r="I119" s="16" t="s">
        <v>916</v>
      </c>
      <c r="J119" s="16" t="s">
        <v>179</v>
      </c>
      <c r="K119" s="124" t="s">
        <v>162</v>
      </c>
      <c r="L119" s="16" t="s">
        <v>13298</v>
      </c>
      <c r="M119" s="135"/>
      <c r="N119" s="17" t="s">
        <v>247</v>
      </c>
      <c r="O119" s="17" t="s">
        <v>812</v>
      </c>
      <c r="P119" s="7"/>
      <c r="Q119" s="7"/>
      <c r="R119" s="135" t="s">
        <v>7535</v>
      </c>
      <c r="S119" s="135" t="s">
        <v>7536</v>
      </c>
      <c r="T119" s="135" t="s">
        <v>7537</v>
      </c>
      <c r="U119" s="135" t="s">
        <v>7538</v>
      </c>
      <c r="V119" s="141" t="s">
        <v>7539</v>
      </c>
      <c r="W119" s="135"/>
      <c r="X119" s="135"/>
      <c r="Y119" s="135"/>
      <c r="Z119" s="135"/>
      <c r="AA119" s="135" t="s">
        <v>163</v>
      </c>
      <c r="AB119" s="135"/>
      <c r="AC119" s="135" t="s">
        <v>168</v>
      </c>
      <c r="AD119" s="135" t="s">
        <v>917</v>
      </c>
      <c r="AE119" s="135" t="s">
        <v>918</v>
      </c>
      <c r="AF119" s="135" t="s">
        <v>611</v>
      </c>
      <c r="AG119" s="3" t="s">
        <v>7540</v>
      </c>
      <c r="AH119" s="135" t="s">
        <v>163</v>
      </c>
      <c r="AI119" s="135" t="s">
        <v>7539</v>
      </c>
      <c r="AJ119" s="135" t="s">
        <v>7541</v>
      </c>
      <c r="AK119" s="135" t="s">
        <v>7542</v>
      </c>
      <c r="AL119" s="135" t="s">
        <v>7543</v>
      </c>
      <c r="AM119" s="135"/>
      <c r="AN119" s="135"/>
      <c r="AO119" s="135"/>
      <c r="AP119" s="135"/>
      <c r="AQ119" s="135"/>
      <c r="AR119" s="135"/>
      <c r="AS119" s="135"/>
      <c r="AT119" s="135"/>
      <c r="AU119" s="135"/>
      <c r="AV119" s="135"/>
      <c r="AW119" s="135"/>
      <c r="BC119" s="141"/>
      <c r="BD119" s="141"/>
      <c r="BE119" s="141"/>
    </row>
    <row r="120" spans="1:176" ht="12.75" customHeight="1" x14ac:dyDescent="0.2">
      <c r="A120" s="132" t="s">
        <v>173</v>
      </c>
      <c r="B120" s="17" t="s">
        <v>886</v>
      </c>
      <c r="C120" s="132"/>
      <c r="D120" s="132" t="s">
        <v>6131</v>
      </c>
      <c r="E120" s="132" t="s">
        <v>6131</v>
      </c>
      <c r="F120" s="134">
        <v>343</v>
      </c>
      <c r="G120" s="134"/>
      <c r="H120" s="134" t="s">
        <v>177</v>
      </c>
      <c r="I120" s="132" t="s">
        <v>244</v>
      </c>
      <c r="J120" s="132" t="s">
        <v>245</v>
      </c>
      <c r="K120" s="134" t="s">
        <v>162</v>
      </c>
      <c r="L120" s="132"/>
      <c r="M120" s="136"/>
      <c r="N120" s="17"/>
      <c r="O120" s="17"/>
      <c r="P120" s="134"/>
      <c r="Q120" s="134"/>
      <c r="R120" s="136" t="s">
        <v>6132</v>
      </c>
      <c r="S120" s="136"/>
      <c r="T120" s="136"/>
      <c r="U120" s="136"/>
      <c r="V120" s="138"/>
      <c r="W120" s="136"/>
      <c r="X120" s="136"/>
      <c r="Y120" s="136"/>
      <c r="Z120" s="136"/>
      <c r="AA120" s="136"/>
      <c r="AB120" s="136"/>
      <c r="AC120" s="136"/>
      <c r="AD120" s="136"/>
      <c r="AE120" s="136"/>
      <c r="AF120" s="137"/>
      <c r="AG120" s="135" t="s">
        <v>6133</v>
      </c>
      <c r="AH120" s="135"/>
      <c r="AI120" s="136"/>
      <c r="AJ120" s="136"/>
      <c r="AK120" s="136"/>
      <c r="AL120" s="136"/>
      <c r="AM120" s="134"/>
      <c r="AN120" s="134"/>
      <c r="AO120" s="134"/>
      <c r="AP120" s="134"/>
      <c r="AQ120" s="134"/>
      <c r="AR120" s="134"/>
      <c r="AS120" s="134"/>
      <c r="AT120" s="134"/>
      <c r="AU120" s="134"/>
      <c r="AV120" s="134"/>
      <c r="AW120" s="134"/>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c r="CO120" s="135"/>
      <c r="CP120" s="135"/>
      <c r="CQ120" s="135"/>
      <c r="CR120" s="135"/>
      <c r="CS120" s="135"/>
      <c r="CT120" s="135"/>
      <c r="CU120" s="135"/>
      <c r="CV120" s="135"/>
      <c r="CW120" s="135"/>
      <c r="CX120" s="135"/>
      <c r="CY120" s="135"/>
      <c r="CZ120" s="135"/>
      <c r="DA120" s="135"/>
      <c r="DB120" s="135"/>
      <c r="DC120" s="135"/>
      <c r="DD120" s="135"/>
      <c r="DE120" s="135"/>
      <c r="DF120" s="135"/>
      <c r="DG120" s="135"/>
      <c r="DH120" s="135"/>
      <c r="DI120" s="135"/>
      <c r="DJ120" s="135"/>
      <c r="DK120" s="135"/>
      <c r="DL120" s="135"/>
      <c r="DM120" s="135"/>
      <c r="DN120" s="135"/>
      <c r="DO120" s="135"/>
      <c r="DP120" s="135"/>
      <c r="DQ120" s="135"/>
      <c r="DR120" s="135"/>
      <c r="DS120" s="135"/>
      <c r="DT120" s="135"/>
      <c r="DU120" s="135"/>
      <c r="DV120" s="135"/>
      <c r="DW120" s="135"/>
      <c r="DX120" s="135"/>
      <c r="DY120" s="135"/>
      <c r="DZ120" s="135"/>
      <c r="EA120" s="135"/>
      <c r="EB120" s="135"/>
      <c r="EC120" s="135"/>
      <c r="ED120" s="135"/>
      <c r="EE120" s="135"/>
      <c r="EF120" s="135"/>
      <c r="EG120" s="135"/>
      <c r="EH120" s="135"/>
      <c r="EI120" s="135"/>
      <c r="EJ120" s="135"/>
      <c r="EK120" s="135"/>
      <c r="EL120" s="135"/>
      <c r="EM120" s="135"/>
      <c r="EN120" s="135"/>
      <c r="EO120" s="135"/>
      <c r="EP120" s="135"/>
      <c r="EQ120" s="135"/>
      <c r="ER120" s="135"/>
      <c r="ES120" s="135"/>
      <c r="ET120" s="135"/>
      <c r="EU120" s="135"/>
      <c r="EV120" s="135"/>
      <c r="EW120" s="135"/>
      <c r="EX120" s="135"/>
      <c r="EY120" s="135"/>
      <c r="EZ120" s="135"/>
      <c r="FA120" s="135"/>
      <c r="FB120" s="135"/>
      <c r="FC120" s="135"/>
      <c r="FD120" s="135"/>
      <c r="FE120" s="135"/>
      <c r="FF120" s="135"/>
      <c r="FG120" s="135"/>
      <c r="FH120" s="135"/>
      <c r="FI120" s="135"/>
      <c r="FJ120" s="135"/>
      <c r="FK120" s="135"/>
      <c r="FL120" s="135"/>
    </row>
    <row r="121" spans="1:176" ht="12.75" customHeight="1" x14ac:dyDescent="0.2">
      <c r="A121" s="132" t="s">
        <v>240</v>
      </c>
      <c r="B121" s="17" t="s">
        <v>886</v>
      </c>
      <c r="C121" s="133" t="s">
        <v>15415</v>
      </c>
      <c r="D121" s="132" t="s">
        <v>1419</v>
      </c>
      <c r="E121" s="132" t="s">
        <v>1420</v>
      </c>
      <c r="F121" s="12">
        <v>341</v>
      </c>
      <c r="G121" s="12">
        <f>F121*0.33</f>
        <v>112.53</v>
      </c>
      <c r="H121" s="124">
        <v>2021</v>
      </c>
      <c r="I121" s="133" t="s">
        <v>809</v>
      </c>
      <c r="J121" s="133" t="s">
        <v>810</v>
      </c>
      <c r="K121" s="124" t="s">
        <v>180</v>
      </c>
      <c r="L121" s="133" t="s">
        <v>15422</v>
      </c>
      <c r="M121" s="135" t="s">
        <v>1421</v>
      </c>
      <c r="N121" s="124" t="s">
        <v>1269</v>
      </c>
      <c r="O121" s="124"/>
      <c r="P121" s="124"/>
      <c r="Q121" s="124"/>
      <c r="R121" s="135" t="s">
        <v>13072</v>
      </c>
      <c r="S121" s="135" t="s">
        <v>163</v>
      </c>
      <c r="T121" s="135" t="s">
        <v>1422</v>
      </c>
      <c r="U121" s="135" t="s">
        <v>1423</v>
      </c>
      <c r="V121" s="24"/>
      <c r="W121" s="133"/>
      <c r="X121" s="133"/>
      <c r="Y121" s="133"/>
      <c r="Z121" s="133"/>
      <c r="AA121" s="133"/>
      <c r="AB121" s="133">
        <v>4</v>
      </c>
      <c r="AC121" s="135" t="s">
        <v>168</v>
      </c>
      <c r="AD121" s="133" t="s">
        <v>1424</v>
      </c>
      <c r="AE121" s="133" t="s">
        <v>1425</v>
      </c>
      <c r="AF121" s="133" t="s">
        <v>368</v>
      </c>
      <c r="AG121" s="135" t="s">
        <v>15364</v>
      </c>
      <c r="AH121" s="135" t="s">
        <v>1426</v>
      </c>
      <c r="AI121" s="135" t="s">
        <v>1427</v>
      </c>
      <c r="AJ121" s="135" t="s">
        <v>163</v>
      </c>
      <c r="AK121" s="135" t="s">
        <v>1428</v>
      </c>
      <c r="AL121" s="135"/>
      <c r="AM121" s="135" t="s">
        <v>194</v>
      </c>
      <c r="AN121" s="135" t="s">
        <v>1430</v>
      </c>
      <c r="AO121" s="135" t="s">
        <v>1431</v>
      </c>
      <c r="AP121" s="135" t="s">
        <v>1432</v>
      </c>
      <c r="AQ121" s="82" t="s">
        <v>1426</v>
      </c>
      <c r="AR121" s="135"/>
      <c r="AS121" s="135" t="s">
        <v>1427</v>
      </c>
      <c r="AT121" s="135"/>
      <c r="AU121" s="135"/>
      <c r="AV121" s="135"/>
      <c r="AW121" s="135" t="s">
        <v>168</v>
      </c>
      <c r="AX121" s="3" t="s">
        <v>1433</v>
      </c>
      <c r="AY121" s="3" t="s">
        <v>1434</v>
      </c>
      <c r="AZ121" s="3" t="s">
        <v>1435</v>
      </c>
      <c r="BA121" s="135" t="s">
        <v>163</v>
      </c>
      <c r="BB121" s="3" t="s">
        <v>163</v>
      </c>
      <c r="BC121" s="141" t="s">
        <v>1427</v>
      </c>
      <c r="BD121" s="141" t="s">
        <v>163</v>
      </c>
      <c r="BE121" s="141" t="s">
        <v>1429</v>
      </c>
      <c r="BG121" s="3" t="s">
        <v>168</v>
      </c>
      <c r="BH121" s="3" t="s">
        <v>917</v>
      </c>
      <c r="BI121" s="3" t="s">
        <v>1436</v>
      </c>
      <c r="BJ121" s="3" t="s">
        <v>1437</v>
      </c>
      <c r="BK121" s="3" t="s">
        <v>163</v>
      </c>
      <c r="BL121" s="3" t="s">
        <v>163</v>
      </c>
      <c r="BM121" s="3" t="s">
        <v>1427</v>
      </c>
      <c r="BN121" s="3" t="s">
        <v>163</v>
      </c>
      <c r="BO121" s="3" t="s">
        <v>1429</v>
      </c>
      <c r="BQ121" s="3" t="s">
        <v>168</v>
      </c>
      <c r="BR121" s="3" t="s">
        <v>1438</v>
      </c>
      <c r="BS121" s="3" t="s">
        <v>1439</v>
      </c>
      <c r="BT121" s="3" t="s">
        <v>1440</v>
      </c>
      <c r="BU121" s="3" t="s">
        <v>163</v>
      </c>
      <c r="BV121" s="3" t="s">
        <v>163</v>
      </c>
      <c r="BW121" s="3" t="s">
        <v>1441</v>
      </c>
      <c r="BX121" s="3" t="s">
        <v>163</v>
      </c>
      <c r="BY121" s="3" t="s">
        <v>1429</v>
      </c>
      <c r="CA121" s="3" t="s">
        <v>168</v>
      </c>
      <c r="CB121" s="3" t="s">
        <v>1442</v>
      </c>
      <c r="CC121" s="3" t="s">
        <v>1443</v>
      </c>
      <c r="CD121" s="3" t="s">
        <v>1362</v>
      </c>
      <c r="CE121" s="3" t="s">
        <v>1444</v>
      </c>
      <c r="CF121" s="3" t="s">
        <v>163</v>
      </c>
      <c r="CG121" s="3" t="s">
        <v>1427</v>
      </c>
      <c r="CH121" s="3" t="s">
        <v>1445</v>
      </c>
      <c r="CI121" s="3" t="s">
        <v>1429</v>
      </c>
      <c r="CK121" s="3" t="s">
        <v>168</v>
      </c>
      <c r="CL121" s="3" t="s">
        <v>1222</v>
      </c>
      <c r="CM121" s="3" t="s">
        <v>13507</v>
      </c>
      <c r="CN121" s="3" t="s">
        <v>13508</v>
      </c>
      <c r="CO121" s="3" t="s">
        <v>13509</v>
      </c>
      <c r="FM121" s="130"/>
      <c r="FN121" s="130"/>
    </row>
    <row r="122" spans="1:176" ht="12.75" customHeight="1" x14ac:dyDescent="0.2">
      <c r="A122" s="16" t="s">
        <v>173</v>
      </c>
      <c r="B122" s="17" t="s">
        <v>886</v>
      </c>
      <c r="C122" s="132" t="s">
        <v>11985</v>
      </c>
      <c r="D122" s="135" t="s">
        <v>11388</v>
      </c>
      <c r="E122" s="135" t="s">
        <v>11388</v>
      </c>
      <c r="F122" s="134">
        <v>320</v>
      </c>
      <c r="G122" s="134"/>
      <c r="H122" s="134" t="s">
        <v>177</v>
      </c>
      <c r="I122" s="132" t="s">
        <v>2475</v>
      </c>
      <c r="J122" s="132" t="s">
        <v>179</v>
      </c>
      <c r="K122" s="134" t="s">
        <v>162</v>
      </c>
      <c r="L122" s="132"/>
      <c r="M122" s="136"/>
      <c r="N122" s="17"/>
      <c r="O122" s="17"/>
      <c r="P122" s="134"/>
      <c r="Q122" s="134"/>
      <c r="R122" s="136" t="s">
        <v>9476</v>
      </c>
      <c r="S122" s="136"/>
      <c r="T122" s="136"/>
      <c r="U122" s="136"/>
      <c r="V122" s="138"/>
      <c r="W122" s="136"/>
      <c r="X122" s="136"/>
      <c r="Y122" s="136"/>
      <c r="Z122" s="136"/>
      <c r="AA122" s="136"/>
      <c r="AB122" s="136"/>
      <c r="AC122" s="136" t="s">
        <v>168</v>
      </c>
      <c r="AD122" s="136" t="s">
        <v>1152</v>
      </c>
      <c r="AE122" s="136" t="s">
        <v>9474</v>
      </c>
      <c r="AF122" s="133"/>
      <c r="AG122" s="3" t="s">
        <v>9475</v>
      </c>
      <c r="AI122" s="136"/>
      <c r="AJ122" s="136"/>
      <c r="AK122" s="136"/>
      <c r="AL122" s="136"/>
      <c r="AM122" s="133" t="s">
        <v>168</v>
      </c>
      <c r="AN122" s="135" t="s">
        <v>1058</v>
      </c>
      <c r="AO122" s="135" t="s">
        <v>11389</v>
      </c>
      <c r="AP122" s="135" t="s">
        <v>11390</v>
      </c>
      <c r="AQ122" s="135" t="s">
        <v>11391</v>
      </c>
      <c r="AR122" s="135"/>
      <c r="AS122" s="134"/>
      <c r="AT122" s="134"/>
      <c r="AU122" s="134"/>
      <c r="AV122" s="134"/>
      <c r="AW122" s="134"/>
      <c r="AX122" s="135"/>
      <c r="AY122" s="135"/>
      <c r="AZ122" s="135"/>
      <c r="BA122" s="135"/>
      <c r="BC122" s="135"/>
      <c r="BD122" s="135"/>
      <c r="BE122" s="135"/>
      <c r="BP122" s="135"/>
      <c r="FM122" s="135"/>
      <c r="FN122" s="135"/>
    </row>
    <row r="123" spans="1:176" ht="12.75" customHeight="1" x14ac:dyDescent="0.2">
      <c r="A123" s="132" t="s">
        <v>240</v>
      </c>
      <c r="B123" s="124" t="s">
        <v>211</v>
      </c>
      <c r="C123" s="133"/>
      <c r="D123" s="133" t="s">
        <v>2141</v>
      </c>
      <c r="E123" s="133" t="s">
        <v>2142</v>
      </c>
      <c r="F123" s="12">
        <v>320</v>
      </c>
      <c r="G123" s="12"/>
      <c r="H123" s="124" t="s">
        <v>243</v>
      </c>
      <c r="I123" s="133" t="s">
        <v>160</v>
      </c>
      <c r="J123" s="133" t="s">
        <v>161</v>
      </c>
      <c r="K123" s="124" t="s">
        <v>180</v>
      </c>
      <c r="L123" s="133" t="s">
        <v>2143</v>
      </c>
      <c r="M123" s="136" t="s">
        <v>11256</v>
      </c>
      <c r="N123" s="124" t="s">
        <v>247</v>
      </c>
      <c r="O123" s="124"/>
      <c r="P123" s="124"/>
      <c r="Q123" s="124"/>
      <c r="R123" s="133"/>
      <c r="S123" s="133"/>
      <c r="T123" s="133"/>
      <c r="U123" s="133" t="s">
        <v>2142</v>
      </c>
      <c r="V123" s="24"/>
      <c r="W123" s="133"/>
      <c r="X123" s="133"/>
      <c r="Y123" s="133"/>
      <c r="Z123" s="133"/>
      <c r="AA123" s="133"/>
      <c r="AB123" s="133"/>
      <c r="AC123" s="135" t="s">
        <v>168</v>
      </c>
      <c r="AD123" s="135" t="s">
        <v>2144</v>
      </c>
      <c r="AE123" s="135" t="s">
        <v>2145</v>
      </c>
      <c r="AF123" s="135" t="s">
        <v>2146</v>
      </c>
      <c r="AG123" s="135" t="s">
        <v>2147</v>
      </c>
      <c r="AH123" s="135" t="s">
        <v>163</v>
      </c>
      <c r="AI123" s="135" t="s">
        <v>2159</v>
      </c>
      <c r="AJ123" s="135" t="s">
        <v>2160</v>
      </c>
      <c r="AK123" s="135" t="s">
        <v>163</v>
      </c>
      <c r="AL123" s="135" t="s">
        <v>2161</v>
      </c>
      <c r="AM123" s="135" t="s">
        <v>194</v>
      </c>
      <c r="AN123" s="135" t="s">
        <v>2148</v>
      </c>
      <c r="AO123" s="135" t="s">
        <v>2149</v>
      </c>
      <c r="AP123" s="135"/>
      <c r="AQ123" s="135" t="s">
        <v>2150</v>
      </c>
      <c r="AR123" s="135"/>
      <c r="AS123" s="135" t="s">
        <v>2151</v>
      </c>
      <c r="AT123" s="135"/>
      <c r="AU123" s="135"/>
      <c r="AV123" s="135"/>
      <c r="AW123" s="135" t="s">
        <v>168</v>
      </c>
      <c r="AX123" s="3" t="s">
        <v>2152</v>
      </c>
      <c r="AY123" s="3" t="s">
        <v>2153</v>
      </c>
      <c r="AZ123" s="3" t="s">
        <v>2154</v>
      </c>
      <c r="BA123" s="3" t="s">
        <v>2155</v>
      </c>
      <c r="BB123" s="3" t="s">
        <v>163</v>
      </c>
      <c r="BC123" s="3" t="s">
        <v>2156</v>
      </c>
      <c r="BD123" s="3" t="s">
        <v>163</v>
      </c>
      <c r="BE123" s="3" t="s">
        <v>2157</v>
      </c>
      <c r="BF123" s="3" t="s">
        <v>2158</v>
      </c>
      <c r="BG123" s="3" t="s">
        <v>168</v>
      </c>
      <c r="BH123" s="3" t="s">
        <v>11729</v>
      </c>
      <c r="BI123" s="3" t="s">
        <v>11730</v>
      </c>
      <c r="BJ123" s="3" t="s">
        <v>600</v>
      </c>
      <c r="BK123" s="3" t="s">
        <v>13472</v>
      </c>
      <c r="BL123" s="3" t="s">
        <v>163</v>
      </c>
      <c r="BP123" s="15" t="s">
        <v>13473</v>
      </c>
      <c r="BQ123" s="3" t="s">
        <v>194</v>
      </c>
      <c r="BR123" s="3" t="s">
        <v>2162</v>
      </c>
      <c r="BS123" s="3" t="s">
        <v>2163</v>
      </c>
      <c r="BT123" s="3" t="s">
        <v>2164</v>
      </c>
      <c r="BU123" s="3" t="s">
        <v>2165</v>
      </c>
      <c r="BV123" s="3" t="s">
        <v>163</v>
      </c>
      <c r="BW123" s="3" t="s">
        <v>2156</v>
      </c>
      <c r="BX123" s="3" t="s">
        <v>163</v>
      </c>
      <c r="BY123" s="3" t="s">
        <v>2157</v>
      </c>
      <c r="BZ123" s="3" t="s">
        <v>2166</v>
      </c>
      <c r="CA123" s="3" t="s">
        <v>168</v>
      </c>
      <c r="CB123" s="3" t="s">
        <v>2167</v>
      </c>
      <c r="CC123" s="3" t="s">
        <v>2168</v>
      </c>
      <c r="CD123" s="3" t="s">
        <v>2169</v>
      </c>
      <c r="CE123" s="3" t="s">
        <v>2170</v>
      </c>
      <c r="CF123" s="3" t="s">
        <v>163</v>
      </c>
      <c r="CG123" s="3" t="s">
        <v>2151</v>
      </c>
      <c r="CK123" s="3" t="s">
        <v>194</v>
      </c>
      <c r="CL123" s="3" t="s">
        <v>663</v>
      </c>
      <c r="CM123" s="3" t="s">
        <v>2171</v>
      </c>
      <c r="CN123" s="3" t="s">
        <v>2172</v>
      </c>
      <c r="CO123" s="3" t="s">
        <v>2173</v>
      </c>
      <c r="CP123" s="3" t="s">
        <v>163</v>
      </c>
      <c r="CQ123" s="3" t="s">
        <v>2174</v>
      </c>
      <c r="CR123" s="3" t="s">
        <v>163</v>
      </c>
      <c r="CS123" s="3" t="s">
        <v>163</v>
      </c>
      <c r="CT123" s="3" t="s">
        <v>2175</v>
      </c>
      <c r="CU123" s="3" t="s">
        <v>194</v>
      </c>
      <c r="CV123" s="3" t="s">
        <v>2176</v>
      </c>
      <c r="CW123" s="3" t="s">
        <v>2177</v>
      </c>
      <c r="CX123" s="3" t="s">
        <v>1637</v>
      </c>
      <c r="CY123" s="3" t="s">
        <v>2178</v>
      </c>
      <c r="CZ123" s="3" t="s">
        <v>163</v>
      </c>
      <c r="DA123" s="3" t="s">
        <v>2179</v>
      </c>
      <c r="DB123" s="3" t="s">
        <v>163</v>
      </c>
      <c r="DC123" s="3" t="s">
        <v>163</v>
      </c>
      <c r="DD123" s="3" t="s">
        <v>2180</v>
      </c>
      <c r="DE123" s="3" t="s">
        <v>168</v>
      </c>
      <c r="DF123" s="3" t="s">
        <v>2181</v>
      </c>
      <c r="DG123" s="3" t="s">
        <v>2182</v>
      </c>
      <c r="DH123" s="3" t="s">
        <v>2183</v>
      </c>
      <c r="DI123" s="3" t="s">
        <v>2184</v>
      </c>
      <c r="DJ123" s="3" t="s">
        <v>163</v>
      </c>
      <c r="DK123" s="3" t="s">
        <v>2151</v>
      </c>
      <c r="DL123" s="3" t="s">
        <v>163</v>
      </c>
      <c r="DM123" s="3" t="s">
        <v>163</v>
      </c>
      <c r="DN123" s="3" t="s">
        <v>2185</v>
      </c>
      <c r="DO123" s="3" t="s">
        <v>168</v>
      </c>
      <c r="DP123" s="3" t="s">
        <v>2186</v>
      </c>
      <c r="DQ123" s="3" t="s">
        <v>2187</v>
      </c>
      <c r="DR123" s="3" t="s">
        <v>2188</v>
      </c>
      <c r="DS123" s="3" t="s">
        <v>2189</v>
      </c>
      <c r="DT123" s="3" t="s">
        <v>163</v>
      </c>
      <c r="DU123" s="3" t="s">
        <v>2190</v>
      </c>
      <c r="DV123" s="3" t="s">
        <v>163</v>
      </c>
      <c r="DW123" s="3" t="s">
        <v>163</v>
      </c>
      <c r="DX123" s="3" t="s">
        <v>2191</v>
      </c>
      <c r="DY123" s="3" t="s">
        <v>194</v>
      </c>
      <c r="DZ123" s="3" t="s">
        <v>2192</v>
      </c>
      <c r="EA123" s="3" t="s">
        <v>2193</v>
      </c>
      <c r="EB123" s="3" t="s">
        <v>2194</v>
      </c>
      <c r="EC123" s="3" t="s">
        <v>2195</v>
      </c>
      <c r="ED123" s="3" t="s">
        <v>163</v>
      </c>
      <c r="EE123" s="3" t="s">
        <v>2196</v>
      </c>
      <c r="EF123" s="3" t="s">
        <v>163</v>
      </c>
      <c r="EG123" s="3" t="s">
        <v>2197</v>
      </c>
      <c r="EI123" s="3" t="s">
        <v>168</v>
      </c>
      <c r="EJ123" s="3" t="s">
        <v>2198</v>
      </c>
      <c r="EK123" s="3" t="s">
        <v>2199</v>
      </c>
      <c r="EL123" s="3" t="s">
        <v>2200</v>
      </c>
      <c r="EM123" s="3" t="s">
        <v>2201</v>
      </c>
    </row>
    <row r="124" spans="1:176" ht="12.75" customHeight="1" x14ac:dyDescent="0.2">
      <c r="A124" s="132" t="s">
        <v>173</v>
      </c>
      <c r="B124" s="17" t="s">
        <v>886</v>
      </c>
      <c r="C124" s="132" t="s">
        <v>11985</v>
      </c>
      <c r="D124" s="132" t="s">
        <v>4413</v>
      </c>
      <c r="E124" s="132" t="s">
        <v>4413</v>
      </c>
      <c r="F124" s="134">
        <v>307.2</v>
      </c>
      <c r="G124" s="134"/>
      <c r="H124" s="134" t="s">
        <v>177</v>
      </c>
      <c r="I124" s="132" t="s">
        <v>671</v>
      </c>
      <c r="J124" s="132" t="s">
        <v>179</v>
      </c>
      <c r="K124" s="134" t="s">
        <v>162</v>
      </c>
      <c r="L124" s="132"/>
      <c r="M124" s="136"/>
      <c r="N124" s="17"/>
      <c r="O124" s="17"/>
      <c r="P124" s="134"/>
      <c r="Q124" s="134"/>
      <c r="R124" s="136" t="s">
        <v>4414</v>
      </c>
      <c r="S124" s="136"/>
      <c r="T124" s="136"/>
      <c r="U124" s="136"/>
      <c r="V124" s="138"/>
      <c r="W124" s="136"/>
      <c r="X124" s="136"/>
      <c r="Y124" s="136"/>
      <c r="Z124" s="136"/>
      <c r="AA124" s="136"/>
      <c r="AB124" s="136"/>
      <c r="AC124" s="136"/>
      <c r="AD124" s="136"/>
      <c r="AE124" s="136"/>
      <c r="AF124" s="132"/>
      <c r="AG124" s="132"/>
      <c r="AH124" s="132"/>
      <c r="AI124" s="136"/>
      <c r="AJ124" s="136"/>
      <c r="AK124" s="136"/>
      <c r="AL124" s="136"/>
      <c r="AM124" s="134"/>
      <c r="AN124" s="134"/>
      <c r="AO124" s="134"/>
      <c r="AP124" s="134"/>
      <c r="AQ124" s="134"/>
      <c r="AR124" s="134"/>
      <c r="AS124" s="134"/>
      <c r="AT124" s="134"/>
      <c r="AU124" s="134"/>
      <c r="AV124" s="134"/>
      <c r="AW124" s="134"/>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c r="DQ124" s="135"/>
      <c r="DR124" s="135"/>
      <c r="DS124" s="135"/>
      <c r="DT124" s="135"/>
      <c r="DU124" s="135"/>
      <c r="DV124" s="135"/>
      <c r="DW124" s="135"/>
      <c r="DX124" s="135"/>
      <c r="DY124" s="135"/>
      <c r="DZ124" s="135"/>
      <c r="EA124" s="135"/>
      <c r="EB124" s="135"/>
      <c r="EC124" s="135"/>
      <c r="ED124" s="135"/>
      <c r="EE124" s="135"/>
      <c r="EF124" s="135"/>
      <c r="EG124" s="135"/>
      <c r="EH124" s="135"/>
      <c r="EI124" s="135"/>
      <c r="EJ124" s="135"/>
      <c r="EK124" s="135"/>
      <c r="EL124" s="135"/>
      <c r="EM124" s="135"/>
      <c r="EN124" s="135"/>
      <c r="EO124" s="135"/>
      <c r="EP124" s="135"/>
      <c r="EQ124" s="135"/>
      <c r="ER124" s="135"/>
      <c r="ES124" s="135"/>
      <c r="ET124" s="135"/>
      <c r="EU124" s="135"/>
      <c r="EV124" s="135"/>
      <c r="EW124" s="135"/>
      <c r="EX124" s="135"/>
      <c r="EY124" s="135"/>
      <c r="EZ124" s="135"/>
      <c r="FA124" s="135"/>
      <c r="FB124" s="135"/>
      <c r="FC124" s="135"/>
      <c r="FD124" s="135"/>
      <c r="FE124" s="135"/>
      <c r="FF124" s="135"/>
      <c r="FG124" s="135"/>
      <c r="FH124" s="135"/>
      <c r="FI124" s="135"/>
      <c r="FJ124" s="135"/>
      <c r="FK124" s="135"/>
      <c r="FL124" s="135"/>
    </row>
    <row r="125" spans="1:176" ht="12.75" customHeight="1" x14ac:dyDescent="0.2">
      <c r="A125" s="81" t="s">
        <v>173</v>
      </c>
      <c r="B125" s="86" t="s">
        <v>886</v>
      </c>
      <c r="C125" s="81" t="s">
        <v>12656</v>
      </c>
      <c r="D125" s="81" t="s">
        <v>1949</v>
      </c>
      <c r="E125" s="81" t="s">
        <v>13787</v>
      </c>
      <c r="F125" s="85">
        <v>300</v>
      </c>
      <c r="G125" s="134">
        <f>F125*0.16</f>
        <v>48</v>
      </c>
      <c r="H125" s="134" t="s">
        <v>1311</v>
      </c>
      <c r="I125" s="81" t="s">
        <v>979</v>
      </c>
      <c r="J125" s="81" t="s">
        <v>179</v>
      </c>
      <c r="K125" s="89" t="s">
        <v>180</v>
      </c>
      <c r="L125" s="81" t="s">
        <v>12712</v>
      </c>
      <c r="M125" s="87" t="s">
        <v>11167</v>
      </c>
      <c r="N125" s="86"/>
      <c r="O125" s="86"/>
      <c r="P125" s="85"/>
      <c r="Q125" s="85"/>
      <c r="R125" s="90" t="s">
        <v>12713</v>
      </c>
      <c r="S125" s="87"/>
      <c r="T125" s="87"/>
      <c r="U125" s="87" t="s">
        <v>12714</v>
      </c>
      <c r="V125" s="88"/>
      <c r="W125" s="90" t="s">
        <v>11168</v>
      </c>
      <c r="X125" s="90" t="s">
        <v>11169</v>
      </c>
      <c r="Y125" s="90" t="s">
        <v>11170</v>
      </c>
      <c r="Z125" s="90" t="s">
        <v>11171</v>
      </c>
      <c r="AA125" s="87"/>
      <c r="AB125" s="90">
        <v>8000</v>
      </c>
      <c r="AC125" s="130" t="s">
        <v>168</v>
      </c>
      <c r="AD125" s="130" t="s">
        <v>856</v>
      </c>
      <c r="AE125" s="130" t="s">
        <v>1952</v>
      </c>
      <c r="AF125" s="130" t="s">
        <v>1953</v>
      </c>
      <c r="AG125" s="130" t="s">
        <v>1954</v>
      </c>
      <c r="AH125" s="130" t="s">
        <v>163</v>
      </c>
      <c r="AI125" s="130" t="s">
        <v>1955</v>
      </c>
      <c r="AJ125" s="130" t="s">
        <v>163</v>
      </c>
      <c r="AK125" s="130" t="s">
        <v>1956</v>
      </c>
      <c r="AL125" s="130" t="s">
        <v>1957</v>
      </c>
      <c r="AM125" s="130" t="s">
        <v>194</v>
      </c>
      <c r="AN125" s="130" t="s">
        <v>1958</v>
      </c>
      <c r="AO125" s="130" t="s">
        <v>1959</v>
      </c>
      <c r="AP125" s="130" t="s">
        <v>1240</v>
      </c>
      <c r="AQ125" s="149" t="s">
        <v>1987</v>
      </c>
      <c r="AR125" s="130"/>
      <c r="AS125" s="130"/>
      <c r="AT125" s="130"/>
      <c r="AU125" s="130"/>
      <c r="AV125" s="130"/>
      <c r="AW125" s="130" t="s">
        <v>168</v>
      </c>
      <c r="AX125" s="130" t="s">
        <v>856</v>
      </c>
      <c r="AY125" s="130" t="s">
        <v>1960</v>
      </c>
      <c r="AZ125" s="130" t="s">
        <v>1961</v>
      </c>
      <c r="BA125" s="130" t="s">
        <v>1962</v>
      </c>
      <c r="BB125" s="130" t="s">
        <v>163</v>
      </c>
      <c r="BC125" s="131" t="s">
        <v>1963</v>
      </c>
      <c r="BD125" s="131" t="s">
        <v>163</v>
      </c>
      <c r="BE125" s="131" t="s">
        <v>1964</v>
      </c>
      <c r="BF125" s="130" t="s">
        <v>1965</v>
      </c>
      <c r="BG125" s="130" t="s">
        <v>168</v>
      </c>
      <c r="BH125" s="130" t="s">
        <v>1966</v>
      </c>
      <c r="BI125" s="130" t="s">
        <v>1967</v>
      </c>
      <c r="BJ125" s="130" t="s">
        <v>1045</v>
      </c>
      <c r="BK125" s="130" t="s">
        <v>1968</v>
      </c>
      <c r="BL125" s="130" t="s">
        <v>1969</v>
      </c>
      <c r="BM125" s="130" t="s">
        <v>1970</v>
      </c>
      <c r="BN125" s="130" t="s">
        <v>1971</v>
      </c>
      <c r="BO125" s="130" t="s">
        <v>1972</v>
      </c>
      <c r="BP125" s="130"/>
      <c r="BQ125" s="130" t="s">
        <v>1916</v>
      </c>
      <c r="BR125" s="130" t="s">
        <v>1973</v>
      </c>
      <c r="BS125" s="130" t="s">
        <v>1974</v>
      </c>
      <c r="BT125" s="130" t="s">
        <v>1975</v>
      </c>
      <c r="BU125" s="130" t="s">
        <v>1976</v>
      </c>
      <c r="BV125" s="130" t="s">
        <v>1977</v>
      </c>
      <c r="BW125" s="130" t="s">
        <v>1978</v>
      </c>
      <c r="BX125" s="130" t="s">
        <v>163</v>
      </c>
      <c r="BY125" s="130" t="s">
        <v>1979</v>
      </c>
      <c r="BZ125" s="130" t="s">
        <v>1956</v>
      </c>
      <c r="CA125" s="130" t="s">
        <v>168</v>
      </c>
      <c r="CB125" s="130" t="s">
        <v>1980</v>
      </c>
      <c r="CC125" s="130" t="s">
        <v>1981</v>
      </c>
      <c r="CD125" s="130" t="s">
        <v>843</v>
      </c>
      <c r="CE125" s="130" t="s">
        <v>1982</v>
      </c>
      <c r="CF125" s="130" t="s">
        <v>163</v>
      </c>
      <c r="CG125" s="130" t="s">
        <v>1963</v>
      </c>
      <c r="CH125" s="130" t="s">
        <v>163</v>
      </c>
      <c r="CI125" s="130" t="s">
        <v>1964</v>
      </c>
      <c r="CJ125" s="130" t="s">
        <v>1983</v>
      </c>
      <c r="CK125" s="130" t="s">
        <v>168</v>
      </c>
      <c r="CL125" s="130" t="s">
        <v>1984</v>
      </c>
      <c r="CM125" s="130" t="s">
        <v>1985</v>
      </c>
      <c r="CN125" s="130" t="s">
        <v>1986</v>
      </c>
      <c r="CO125" s="130" t="s">
        <v>1987</v>
      </c>
      <c r="CP125" s="130" t="s">
        <v>163</v>
      </c>
      <c r="CQ125" s="130" t="s">
        <v>1988</v>
      </c>
      <c r="CR125" s="130" t="s">
        <v>163</v>
      </c>
      <c r="CS125" s="130" t="s">
        <v>1989</v>
      </c>
      <c r="CT125" s="130" t="s">
        <v>1990</v>
      </c>
      <c r="CU125" s="130" t="s">
        <v>168</v>
      </c>
      <c r="CV125" s="130" t="s">
        <v>1778</v>
      </c>
      <c r="CW125" s="130" t="s">
        <v>1991</v>
      </c>
      <c r="CX125" s="130" t="s">
        <v>1992</v>
      </c>
      <c r="CY125" s="130" t="s">
        <v>1993</v>
      </c>
      <c r="CZ125" s="130" t="s">
        <v>163</v>
      </c>
      <c r="DA125" s="130" t="s">
        <v>1994</v>
      </c>
      <c r="DB125" s="130" t="s">
        <v>163</v>
      </c>
      <c r="DC125" s="130" t="s">
        <v>1971</v>
      </c>
      <c r="DD125" s="130" t="s">
        <v>1995</v>
      </c>
      <c r="DE125" s="130" t="s">
        <v>168</v>
      </c>
      <c r="DF125" s="130" t="s">
        <v>1996</v>
      </c>
      <c r="DG125" s="130" t="s">
        <v>1997</v>
      </c>
      <c r="DH125" s="130" t="s">
        <v>1998</v>
      </c>
      <c r="DI125" s="130" t="s">
        <v>1999</v>
      </c>
      <c r="DJ125" s="130" t="s">
        <v>163</v>
      </c>
      <c r="DK125" s="130" t="s">
        <v>2000</v>
      </c>
      <c r="DL125" s="130" t="s">
        <v>163</v>
      </c>
      <c r="DM125" s="130" t="s">
        <v>1979</v>
      </c>
      <c r="DN125" s="130" t="s">
        <v>2001</v>
      </c>
      <c r="DO125" s="130" t="s">
        <v>168</v>
      </c>
      <c r="DP125" s="130" t="s">
        <v>2002</v>
      </c>
      <c r="DQ125" s="130" t="s">
        <v>2003</v>
      </c>
      <c r="DR125" s="130" t="s">
        <v>2004</v>
      </c>
      <c r="DS125" s="130" t="s">
        <v>1982</v>
      </c>
      <c r="DT125" s="130" t="s">
        <v>163</v>
      </c>
      <c r="DU125" s="130" t="s">
        <v>1988</v>
      </c>
      <c r="DV125" s="130" t="s">
        <v>163</v>
      </c>
      <c r="DW125" s="130" t="s">
        <v>2005</v>
      </c>
      <c r="DX125" s="130" t="s">
        <v>2006</v>
      </c>
      <c r="DY125" s="130" t="s">
        <v>168</v>
      </c>
      <c r="DZ125" s="130" t="s">
        <v>2007</v>
      </c>
      <c r="EA125" s="130" t="s">
        <v>2008</v>
      </c>
      <c r="EB125" s="130" t="s">
        <v>2009</v>
      </c>
      <c r="EC125" s="130" t="s">
        <v>2010</v>
      </c>
      <c r="ED125" s="130" t="s">
        <v>163</v>
      </c>
      <c r="EE125" s="130" t="s">
        <v>2011</v>
      </c>
      <c r="EF125" s="130" t="s">
        <v>163</v>
      </c>
      <c r="EG125" s="130" t="s">
        <v>163</v>
      </c>
      <c r="EH125" s="130" t="s">
        <v>2012</v>
      </c>
      <c r="EI125" s="130"/>
      <c r="EJ125" s="130"/>
      <c r="EK125" s="130"/>
      <c r="EL125" s="130"/>
      <c r="EM125" s="130" t="s">
        <v>2013</v>
      </c>
      <c r="EN125" s="130"/>
      <c r="EO125" s="130"/>
      <c r="EP125" s="130"/>
      <c r="EQ125" s="130"/>
      <c r="ER125" s="130"/>
      <c r="ES125" s="130"/>
      <c r="ET125" s="130"/>
      <c r="EU125" s="130"/>
      <c r="EV125" s="130"/>
      <c r="EW125" s="130"/>
      <c r="EX125" s="130"/>
      <c r="EY125" s="130"/>
      <c r="EZ125" s="130"/>
      <c r="FA125" s="130"/>
      <c r="FB125" s="130"/>
      <c r="FC125" s="130"/>
      <c r="FD125" s="130"/>
      <c r="FE125" s="130"/>
      <c r="FF125" s="130"/>
      <c r="FG125" s="130"/>
      <c r="FH125" s="130"/>
      <c r="FI125" s="130"/>
      <c r="FJ125" s="130"/>
      <c r="FK125" s="130"/>
      <c r="FL125" s="130"/>
      <c r="FM125" s="135"/>
      <c r="FN125" s="135"/>
    </row>
    <row r="126" spans="1:176" ht="12.75" customHeight="1" x14ac:dyDescent="0.2">
      <c r="A126" s="81" t="s">
        <v>173</v>
      </c>
      <c r="B126" s="86" t="s">
        <v>215</v>
      </c>
      <c r="C126" s="81"/>
      <c r="D126" s="81" t="s">
        <v>1949</v>
      </c>
      <c r="E126" s="81" t="s">
        <v>2798</v>
      </c>
      <c r="F126" s="85">
        <v>300</v>
      </c>
      <c r="G126" s="134"/>
      <c r="H126" s="124" t="s">
        <v>177</v>
      </c>
      <c r="I126" s="81" t="s">
        <v>2475</v>
      </c>
      <c r="J126" s="81" t="s">
        <v>179</v>
      </c>
      <c r="K126" s="76" t="s">
        <v>180</v>
      </c>
      <c r="L126" s="81" t="s">
        <v>14194</v>
      </c>
      <c r="M126" s="147" t="s">
        <v>14193</v>
      </c>
      <c r="N126" s="76"/>
      <c r="O126" s="76"/>
      <c r="P126" s="76"/>
      <c r="Q126" s="76"/>
      <c r="R126" s="75"/>
      <c r="S126" s="75"/>
      <c r="T126" s="75"/>
      <c r="U126" s="75"/>
      <c r="V126" s="94"/>
      <c r="W126" s="90" t="s">
        <v>11168</v>
      </c>
      <c r="X126" s="90" t="s">
        <v>11169</v>
      </c>
      <c r="Y126" s="90" t="s">
        <v>11170</v>
      </c>
      <c r="Z126" s="90" t="s">
        <v>11171</v>
      </c>
      <c r="AA126" s="75"/>
      <c r="AB126" s="90">
        <v>8000</v>
      </c>
      <c r="AC126" s="130" t="s">
        <v>168</v>
      </c>
      <c r="AD126" s="130" t="s">
        <v>856</v>
      </c>
      <c r="AE126" s="130" t="s">
        <v>1952</v>
      </c>
      <c r="AF126" s="130" t="s">
        <v>1953</v>
      </c>
      <c r="AG126" s="130" t="s">
        <v>1954</v>
      </c>
      <c r="AH126" s="130" t="s">
        <v>163</v>
      </c>
      <c r="AI126" s="130" t="s">
        <v>1955</v>
      </c>
      <c r="AJ126" s="130" t="s">
        <v>163</v>
      </c>
      <c r="AK126" s="130" t="s">
        <v>1956</v>
      </c>
      <c r="AL126" s="130" t="s">
        <v>1957</v>
      </c>
      <c r="AM126" s="130" t="s">
        <v>194</v>
      </c>
      <c r="AN126" s="130" t="s">
        <v>1958</v>
      </c>
      <c r="AO126" s="130" t="s">
        <v>1959</v>
      </c>
      <c r="AP126" s="130" t="s">
        <v>1240</v>
      </c>
      <c r="AQ126" s="149" t="s">
        <v>1987</v>
      </c>
      <c r="AR126" s="130"/>
      <c r="AS126" s="130"/>
      <c r="AT126" s="130"/>
      <c r="AU126" s="130"/>
      <c r="AV126" s="130"/>
      <c r="AW126" s="130" t="s">
        <v>168</v>
      </c>
      <c r="AX126" s="130" t="s">
        <v>856</v>
      </c>
      <c r="AY126" s="130" t="s">
        <v>1960</v>
      </c>
      <c r="AZ126" s="130" t="s">
        <v>1961</v>
      </c>
      <c r="BA126" s="130" t="s">
        <v>1962</v>
      </c>
      <c r="BB126" s="130" t="s">
        <v>163</v>
      </c>
      <c r="BC126" s="131" t="s">
        <v>1963</v>
      </c>
      <c r="BD126" s="131" t="s">
        <v>163</v>
      </c>
      <c r="BE126" s="131" t="s">
        <v>1964</v>
      </c>
      <c r="BF126" s="130" t="s">
        <v>1965</v>
      </c>
      <c r="BG126" s="130" t="s">
        <v>168</v>
      </c>
      <c r="BH126" s="130" t="s">
        <v>1966</v>
      </c>
      <c r="BI126" s="130" t="s">
        <v>1967</v>
      </c>
      <c r="BJ126" s="130" t="s">
        <v>1045</v>
      </c>
      <c r="BK126" s="130" t="s">
        <v>1968</v>
      </c>
      <c r="BL126" s="130" t="s">
        <v>1969</v>
      </c>
      <c r="BM126" s="130" t="s">
        <v>1970</v>
      </c>
      <c r="BN126" s="130" t="s">
        <v>1971</v>
      </c>
      <c r="BO126" s="130" t="s">
        <v>1972</v>
      </c>
      <c r="BP126" s="130"/>
      <c r="BQ126" s="130" t="s">
        <v>1916</v>
      </c>
      <c r="BR126" s="130" t="s">
        <v>1973</v>
      </c>
      <c r="BS126" s="130" t="s">
        <v>1974</v>
      </c>
      <c r="BT126" s="130" t="s">
        <v>1975</v>
      </c>
      <c r="BU126" s="130" t="s">
        <v>1976</v>
      </c>
      <c r="BV126" s="130" t="s">
        <v>1977</v>
      </c>
      <c r="BW126" s="130" t="s">
        <v>1978</v>
      </c>
      <c r="BX126" s="130" t="s">
        <v>163</v>
      </c>
      <c r="BY126" s="130" t="s">
        <v>1979</v>
      </c>
      <c r="BZ126" s="130" t="s">
        <v>1956</v>
      </c>
      <c r="CA126" s="130" t="s">
        <v>168</v>
      </c>
      <c r="CB126" s="130" t="s">
        <v>1980</v>
      </c>
      <c r="CC126" s="130" t="s">
        <v>1981</v>
      </c>
      <c r="CD126" s="130" t="s">
        <v>843</v>
      </c>
      <c r="CE126" s="130" t="s">
        <v>1982</v>
      </c>
      <c r="CF126" s="130" t="s">
        <v>163</v>
      </c>
      <c r="CG126" s="130" t="s">
        <v>1963</v>
      </c>
      <c r="CH126" s="130" t="s">
        <v>163</v>
      </c>
      <c r="CI126" s="130" t="s">
        <v>1964</v>
      </c>
      <c r="CJ126" s="130" t="s">
        <v>1983</v>
      </c>
      <c r="CK126" s="130" t="s">
        <v>168</v>
      </c>
      <c r="CL126" s="130" t="s">
        <v>1984</v>
      </c>
      <c r="CM126" s="130" t="s">
        <v>1985</v>
      </c>
      <c r="CN126" s="130" t="s">
        <v>1986</v>
      </c>
      <c r="CO126" s="130" t="s">
        <v>1987</v>
      </c>
      <c r="CP126" s="130" t="s">
        <v>163</v>
      </c>
      <c r="CQ126" s="130" t="s">
        <v>1988</v>
      </c>
      <c r="CR126" s="130" t="s">
        <v>163</v>
      </c>
      <c r="CS126" s="130" t="s">
        <v>1989</v>
      </c>
      <c r="CT126" s="130" t="s">
        <v>1990</v>
      </c>
      <c r="CU126" s="130" t="s">
        <v>168</v>
      </c>
      <c r="CV126" s="130" t="s">
        <v>1778</v>
      </c>
      <c r="CW126" s="130" t="s">
        <v>1991</v>
      </c>
      <c r="CX126" s="130" t="s">
        <v>1992</v>
      </c>
      <c r="CY126" s="130" t="s">
        <v>1993</v>
      </c>
      <c r="CZ126" s="130" t="s">
        <v>163</v>
      </c>
      <c r="DA126" s="130" t="s">
        <v>1994</v>
      </c>
      <c r="DB126" s="130" t="s">
        <v>163</v>
      </c>
      <c r="DC126" s="130" t="s">
        <v>1971</v>
      </c>
      <c r="DD126" s="130" t="s">
        <v>1995</v>
      </c>
      <c r="DE126" s="130" t="s">
        <v>168</v>
      </c>
      <c r="DF126" s="130" t="s">
        <v>1996</v>
      </c>
      <c r="DG126" s="130" t="s">
        <v>1997</v>
      </c>
      <c r="DH126" s="130" t="s">
        <v>1998</v>
      </c>
      <c r="DI126" s="130" t="s">
        <v>1999</v>
      </c>
      <c r="DJ126" s="130" t="s">
        <v>163</v>
      </c>
      <c r="DK126" s="130" t="s">
        <v>2000</v>
      </c>
      <c r="DL126" s="130" t="s">
        <v>163</v>
      </c>
      <c r="DM126" s="130" t="s">
        <v>1979</v>
      </c>
      <c r="DN126" s="130" t="s">
        <v>2001</v>
      </c>
      <c r="DO126" s="130" t="s">
        <v>168</v>
      </c>
      <c r="DP126" s="130" t="s">
        <v>2002</v>
      </c>
      <c r="DQ126" s="130" t="s">
        <v>2003</v>
      </c>
      <c r="DR126" s="130" t="s">
        <v>2004</v>
      </c>
      <c r="DS126" s="130" t="s">
        <v>1982</v>
      </c>
      <c r="DT126" s="130" t="s">
        <v>163</v>
      </c>
      <c r="DU126" s="130" t="s">
        <v>1988</v>
      </c>
      <c r="DV126" s="130" t="s">
        <v>163</v>
      </c>
      <c r="DW126" s="130" t="s">
        <v>2005</v>
      </c>
      <c r="DX126" s="130" t="s">
        <v>2006</v>
      </c>
      <c r="DY126" s="130" t="s">
        <v>168</v>
      </c>
      <c r="DZ126" s="130" t="s">
        <v>2007</v>
      </c>
      <c r="EA126" s="130" t="s">
        <v>2008</v>
      </c>
      <c r="EB126" s="130" t="s">
        <v>2009</v>
      </c>
      <c r="EC126" s="130" t="s">
        <v>2010</v>
      </c>
      <c r="ED126" s="130" t="s">
        <v>163</v>
      </c>
      <c r="EE126" s="130" t="s">
        <v>2011</v>
      </c>
      <c r="EF126" s="130" t="s">
        <v>163</v>
      </c>
      <c r="EG126" s="130" t="s">
        <v>163</v>
      </c>
      <c r="EH126" s="130" t="s">
        <v>2012</v>
      </c>
      <c r="EI126" s="130"/>
      <c r="EJ126" s="130"/>
      <c r="EK126" s="130"/>
      <c r="EL126" s="130"/>
      <c r="EM126" s="130" t="s">
        <v>2013</v>
      </c>
      <c r="EN126" s="130"/>
      <c r="EO126" s="130"/>
      <c r="EP126" s="130"/>
      <c r="EQ126" s="130"/>
      <c r="ER126" s="130"/>
      <c r="ES126" s="130"/>
      <c r="ET126" s="130"/>
      <c r="EU126" s="130"/>
      <c r="EV126" s="130"/>
      <c r="EW126" s="130"/>
      <c r="EX126" s="130"/>
      <c r="EY126" s="130"/>
      <c r="EZ126" s="130"/>
      <c r="FA126" s="130"/>
      <c r="FB126" s="130"/>
      <c r="FC126" s="130"/>
      <c r="FD126" s="130"/>
      <c r="FE126" s="130"/>
      <c r="FF126" s="130"/>
      <c r="FG126" s="130"/>
      <c r="FH126" s="130"/>
      <c r="FI126" s="130"/>
      <c r="FJ126" s="130"/>
      <c r="FK126" s="130"/>
      <c r="FL126" s="130"/>
      <c r="FM126" s="130"/>
      <c r="FN126" s="130"/>
      <c r="FO126" s="135"/>
      <c r="FP126" s="135"/>
      <c r="FQ126" s="135"/>
      <c r="FR126" s="135"/>
      <c r="FS126" s="135"/>
      <c r="FT126" s="135"/>
    </row>
    <row r="127" spans="1:176" ht="12.75" customHeight="1" x14ac:dyDescent="0.2">
      <c r="A127" s="132" t="s">
        <v>173</v>
      </c>
      <c r="B127" s="17" t="s">
        <v>215</v>
      </c>
      <c r="C127" s="132"/>
      <c r="D127" s="132" t="s">
        <v>3969</v>
      </c>
      <c r="E127" s="132" t="s">
        <v>3969</v>
      </c>
      <c r="F127" s="134">
        <v>300</v>
      </c>
      <c r="G127" s="134"/>
      <c r="H127" s="30" t="s">
        <v>177</v>
      </c>
      <c r="I127" s="132" t="s">
        <v>979</v>
      </c>
      <c r="J127" s="132" t="s">
        <v>179</v>
      </c>
      <c r="K127" s="134" t="s">
        <v>162</v>
      </c>
      <c r="L127" s="132" t="s">
        <v>3970</v>
      </c>
      <c r="M127" s="136"/>
      <c r="N127" s="17"/>
      <c r="O127" s="17"/>
      <c r="P127" s="134"/>
      <c r="Q127" s="134"/>
      <c r="R127" s="136" t="s">
        <v>3971</v>
      </c>
      <c r="S127" s="136"/>
      <c r="T127" s="136"/>
      <c r="U127" s="136"/>
      <c r="V127" s="138"/>
      <c r="W127" s="136"/>
      <c r="X127" s="136"/>
      <c r="Y127" s="136"/>
      <c r="Z127" s="136"/>
      <c r="AA127" s="136"/>
      <c r="AB127" s="136"/>
      <c r="AC127" s="136"/>
      <c r="AD127" s="136"/>
      <c r="AE127" s="136"/>
      <c r="AF127" s="137"/>
      <c r="AG127" s="135" t="s">
        <v>3972</v>
      </c>
      <c r="AH127" s="135"/>
      <c r="AI127" s="136"/>
      <c r="AJ127" s="136"/>
      <c r="AK127" s="136"/>
      <c r="AL127" s="136"/>
      <c r="AM127" s="134"/>
      <c r="AN127" s="134"/>
      <c r="AO127" s="134"/>
      <c r="AP127" s="134"/>
      <c r="AQ127" s="134"/>
      <c r="AR127" s="134"/>
      <c r="AS127" s="134"/>
      <c r="AT127" s="134"/>
      <c r="AU127" s="134"/>
      <c r="AV127" s="134"/>
      <c r="AW127" s="134"/>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FI127" s="135"/>
      <c r="FJ127" s="135"/>
      <c r="FK127" s="135"/>
      <c r="FL127" s="135"/>
      <c r="FM127" s="135"/>
      <c r="FN127" s="135"/>
      <c r="FO127" s="130"/>
      <c r="FP127" s="130"/>
      <c r="FQ127" s="130"/>
      <c r="FR127" s="130"/>
      <c r="FS127" s="130"/>
      <c r="FT127" s="130"/>
    </row>
    <row r="128" spans="1:176" ht="12.75" customHeight="1" x14ac:dyDescent="0.2">
      <c r="A128" s="135" t="s">
        <v>173</v>
      </c>
      <c r="B128" s="127" t="s">
        <v>215</v>
      </c>
      <c r="C128" s="128"/>
      <c r="D128" s="135" t="s">
        <v>4595</v>
      </c>
      <c r="E128" s="135" t="s">
        <v>4595</v>
      </c>
      <c r="F128" s="7">
        <v>300</v>
      </c>
      <c r="G128" s="7"/>
      <c r="H128" s="30" t="s">
        <v>177</v>
      </c>
      <c r="I128" s="132" t="s">
        <v>528</v>
      </c>
      <c r="J128" s="135" t="s">
        <v>179</v>
      </c>
      <c r="K128" s="127" t="s">
        <v>162</v>
      </c>
      <c r="L128" s="135" t="s">
        <v>163</v>
      </c>
      <c r="M128" s="135" t="s">
        <v>163</v>
      </c>
      <c r="N128" s="135"/>
      <c r="O128" s="135"/>
      <c r="P128" s="135"/>
      <c r="Q128" s="135"/>
      <c r="R128" s="135" t="s">
        <v>4596</v>
      </c>
      <c r="S128" s="135" t="s">
        <v>4597</v>
      </c>
      <c r="T128" s="135" t="s">
        <v>4598</v>
      </c>
      <c r="U128" s="135" t="s">
        <v>1671</v>
      </c>
      <c r="V128" s="141" t="s">
        <v>163</v>
      </c>
      <c r="W128" s="135"/>
      <c r="X128" s="135"/>
      <c r="Y128" s="135"/>
      <c r="Z128" s="135"/>
      <c r="AA128" s="135" t="s">
        <v>163</v>
      </c>
      <c r="AB128" s="135"/>
      <c r="AC128" s="135" t="s">
        <v>1916</v>
      </c>
      <c r="AD128" s="135" t="s">
        <v>4154</v>
      </c>
      <c r="AE128" s="135" t="s">
        <v>4329</v>
      </c>
      <c r="AF128" s="135" t="s">
        <v>319</v>
      </c>
      <c r="AG128" s="135" t="s">
        <v>4599</v>
      </c>
      <c r="AH128" s="135" t="s">
        <v>163</v>
      </c>
      <c r="AI128" s="135" t="s">
        <v>4600</v>
      </c>
      <c r="AJ128" s="135" t="s">
        <v>163</v>
      </c>
      <c r="AK128" s="135"/>
      <c r="AL128" s="135" t="s">
        <v>4600</v>
      </c>
      <c r="AM128" s="135"/>
      <c r="AN128" s="135"/>
      <c r="AO128" s="135"/>
      <c r="AP128" s="135"/>
      <c r="AQ128" s="135"/>
      <c r="AR128" s="135"/>
      <c r="AS128" s="135"/>
      <c r="AT128" s="135"/>
      <c r="AU128" s="135"/>
      <c r="AV128" s="135"/>
      <c r="AW128" s="135"/>
      <c r="BC128" s="141"/>
      <c r="BD128" s="141"/>
      <c r="BE128" s="141"/>
      <c r="FO128" s="135"/>
      <c r="FP128" s="135"/>
      <c r="FQ128" s="135"/>
      <c r="FR128" s="135"/>
      <c r="FS128" s="135"/>
      <c r="FT128" s="135"/>
    </row>
    <row r="129" spans="1:176" s="130" customFormat="1" ht="12.75" customHeight="1" x14ac:dyDescent="0.2">
      <c r="A129" s="132" t="s">
        <v>173</v>
      </c>
      <c r="B129" s="17" t="s">
        <v>215</v>
      </c>
      <c r="C129" s="132"/>
      <c r="D129" s="132" t="s">
        <v>7286</v>
      </c>
      <c r="E129" s="132" t="s">
        <v>7286</v>
      </c>
      <c r="F129" s="134">
        <v>300</v>
      </c>
      <c r="G129" s="7"/>
      <c r="H129" s="134" t="s">
        <v>177</v>
      </c>
      <c r="I129" s="132" t="s">
        <v>1710</v>
      </c>
      <c r="J129" s="132" t="s">
        <v>179</v>
      </c>
      <c r="K129" s="134" t="s">
        <v>162</v>
      </c>
      <c r="L129" s="132" t="s">
        <v>7287</v>
      </c>
      <c r="M129" s="136"/>
      <c r="N129" s="17"/>
      <c r="O129" s="17"/>
      <c r="P129" s="134"/>
      <c r="Q129" s="134"/>
      <c r="R129" s="136" t="s">
        <v>2471</v>
      </c>
      <c r="S129" s="136"/>
      <c r="T129" s="136"/>
      <c r="U129" s="136"/>
      <c r="V129" s="138"/>
      <c r="W129" s="136"/>
      <c r="X129" s="136"/>
      <c r="Y129" s="136"/>
      <c r="Z129" s="136"/>
      <c r="AA129" s="136"/>
      <c r="AB129" s="136"/>
      <c r="AC129" s="136"/>
      <c r="AD129" s="136"/>
      <c r="AE129" s="136"/>
      <c r="AF129" s="137"/>
      <c r="AG129" s="135" t="s">
        <v>7288</v>
      </c>
      <c r="AH129" s="135"/>
      <c r="AI129" s="136"/>
      <c r="AJ129" s="136"/>
      <c r="AK129" s="136"/>
      <c r="AL129" s="136"/>
      <c r="AM129" s="134"/>
      <c r="AN129" s="134"/>
      <c r="AO129" s="134"/>
      <c r="AP129" s="134"/>
      <c r="AQ129" s="134"/>
      <c r="AR129" s="134"/>
      <c r="AS129" s="134"/>
      <c r="AT129" s="134"/>
      <c r="AU129" s="134"/>
      <c r="AV129" s="134"/>
      <c r="AW129" s="134"/>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135"/>
      <c r="DU129" s="135"/>
      <c r="DV129" s="135"/>
      <c r="DW129" s="135"/>
      <c r="DX129" s="135"/>
      <c r="DY129" s="135"/>
      <c r="DZ129" s="135"/>
      <c r="EA129" s="135"/>
      <c r="EB129" s="135"/>
      <c r="EC129" s="135"/>
      <c r="ED129" s="135"/>
      <c r="EE129" s="135"/>
      <c r="EF129" s="135"/>
      <c r="EG129" s="135"/>
      <c r="EH129" s="135"/>
      <c r="EI129" s="135"/>
      <c r="EJ129" s="135"/>
      <c r="EK129" s="135"/>
      <c r="EL129" s="135"/>
      <c r="EM129" s="135"/>
      <c r="EN129" s="135"/>
      <c r="EO129" s="135"/>
      <c r="EP129" s="135"/>
      <c r="EQ129" s="135"/>
      <c r="ER129" s="135"/>
      <c r="ES129" s="135"/>
      <c r="ET129" s="135"/>
      <c r="EU129" s="135"/>
      <c r="EV129" s="135"/>
      <c r="EW129" s="135"/>
      <c r="EX129" s="135"/>
      <c r="EY129" s="135"/>
      <c r="EZ129" s="135"/>
      <c r="FA129" s="135"/>
      <c r="FB129" s="135"/>
      <c r="FC129" s="135"/>
      <c r="FD129" s="135"/>
      <c r="FE129" s="135"/>
      <c r="FF129" s="135"/>
      <c r="FG129" s="135"/>
      <c r="FH129" s="135"/>
      <c r="FI129" s="135"/>
      <c r="FJ129" s="135"/>
      <c r="FK129" s="135"/>
      <c r="FL129" s="135"/>
      <c r="FM129" s="135"/>
      <c r="FN129" s="135"/>
      <c r="FO129" s="135"/>
      <c r="FP129" s="135"/>
      <c r="FQ129" s="135"/>
      <c r="FR129" s="135"/>
      <c r="FS129" s="135"/>
      <c r="FT129" s="135"/>
    </row>
    <row r="130" spans="1:176" ht="12.75" customHeight="1" x14ac:dyDescent="0.2">
      <c r="A130" s="132" t="s">
        <v>173</v>
      </c>
      <c r="B130" s="17" t="s">
        <v>886</v>
      </c>
      <c r="C130" s="132"/>
      <c r="D130" s="132" t="s">
        <v>9081</v>
      </c>
      <c r="E130" s="132" t="s">
        <v>9081</v>
      </c>
      <c r="F130" s="134">
        <v>300</v>
      </c>
      <c r="G130" s="7"/>
      <c r="H130" s="7" t="s">
        <v>177</v>
      </c>
      <c r="I130" s="132" t="s">
        <v>1294</v>
      </c>
      <c r="J130" s="132" t="s">
        <v>161</v>
      </c>
      <c r="K130" s="20" t="s">
        <v>162</v>
      </c>
      <c r="L130" s="135"/>
      <c r="M130" s="133" t="s">
        <v>11720</v>
      </c>
      <c r="N130" s="17"/>
      <c r="O130" s="17"/>
      <c r="P130" s="134"/>
      <c r="Q130" s="134"/>
      <c r="R130" s="21" t="s">
        <v>13703</v>
      </c>
      <c r="S130" s="21"/>
      <c r="T130" s="21"/>
      <c r="U130" s="21"/>
      <c r="V130" s="22"/>
      <c r="W130" s="21"/>
      <c r="X130" s="21"/>
      <c r="Y130" s="21"/>
      <c r="Z130" s="21"/>
      <c r="AA130" s="21"/>
      <c r="AB130" s="21"/>
      <c r="AC130" s="135"/>
      <c r="AD130" s="135"/>
      <c r="AE130" s="135"/>
      <c r="AF130" s="135"/>
      <c r="AG130" s="135" t="s">
        <v>9082</v>
      </c>
      <c r="AH130" s="135"/>
      <c r="AI130" s="135" t="s">
        <v>9083</v>
      </c>
      <c r="AJ130" s="135"/>
      <c r="AK130" s="135"/>
      <c r="AL130" s="135"/>
      <c r="AM130" s="134"/>
      <c r="AN130" s="134"/>
      <c r="AO130" s="134"/>
      <c r="AP130" s="134"/>
      <c r="AQ130" s="134"/>
      <c r="AR130" s="134"/>
      <c r="AS130" s="134"/>
      <c r="AT130" s="134"/>
      <c r="AU130" s="134"/>
      <c r="AV130" s="134"/>
      <c r="AW130" s="134"/>
      <c r="AX130" s="135"/>
      <c r="AY130" s="135"/>
      <c r="AZ130" s="133"/>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c r="DT130" s="135"/>
      <c r="DU130" s="135"/>
      <c r="DV130" s="135"/>
      <c r="DW130" s="135"/>
      <c r="DX130" s="135"/>
      <c r="DY130" s="135"/>
      <c r="DZ130" s="135"/>
      <c r="EA130" s="135"/>
      <c r="EB130" s="135"/>
      <c r="EC130" s="135"/>
      <c r="ED130" s="135"/>
      <c r="EE130" s="135"/>
      <c r="EF130" s="135"/>
      <c r="EG130" s="135"/>
      <c r="EH130" s="135"/>
      <c r="EI130" s="135"/>
      <c r="EJ130" s="135"/>
      <c r="EK130" s="135"/>
      <c r="EL130" s="135"/>
      <c r="EM130" s="135"/>
      <c r="EN130" s="135"/>
      <c r="EO130" s="135"/>
      <c r="EP130" s="135"/>
      <c r="EQ130" s="135"/>
      <c r="ER130" s="135"/>
      <c r="ES130" s="135"/>
      <c r="ET130" s="135"/>
      <c r="EU130" s="135"/>
      <c r="EV130" s="135"/>
      <c r="EW130" s="135"/>
      <c r="EX130" s="135"/>
      <c r="EY130" s="135"/>
      <c r="EZ130" s="135"/>
      <c r="FA130" s="135"/>
      <c r="FB130" s="135"/>
      <c r="FC130" s="135"/>
      <c r="FD130" s="135"/>
      <c r="FE130" s="135"/>
      <c r="FF130" s="135"/>
      <c r="FG130" s="135"/>
      <c r="FH130" s="135"/>
      <c r="FI130" s="135"/>
      <c r="FJ130" s="135"/>
      <c r="FK130" s="135"/>
      <c r="FL130" s="135"/>
    </row>
    <row r="131" spans="1:176" ht="12.75" customHeight="1" x14ac:dyDescent="0.2">
      <c r="A131" s="132" t="s">
        <v>173</v>
      </c>
      <c r="B131" s="17" t="s">
        <v>886</v>
      </c>
      <c r="C131" s="132" t="s">
        <v>11985</v>
      </c>
      <c r="D131" s="132" t="s">
        <v>2790</v>
      </c>
      <c r="E131" s="132" t="s">
        <v>2790</v>
      </c>
      <c r="F131" s="134">
        <v>300</v>
      </c>
      <c r="G131" s="134"/>
      <c r="H131" s="134" t="s">
        <v>177</v>
      </c>
      <c r="I131" s="132" t="s">
        <v>1509</v>
      </c>
      <c r="J131" s="132" t="s">
        <v>179</v>
      </c>
      <c r="K131" s="134" t="s">
        <v>162</v>
      </c>
      <c r="L131" s="132"/>
      <c r="M131" s="136"/>
      <c r="N131" s="17"/>
      <c r="O131" s="17"/>
      <c r="P131" s="134"/>
      <c r="Q131" s="134"/>
      <c r="R131" s="136"/>
      <c r="S131" s="136"/>
      <c r="T131" s="136"/>
      <c r="U131" s="136"/>
      <c r="V131" s="138"/>
      <c r="W131" s="136"/>
      <c r="X131" s="136"/>
      <c r="Y131" s="136"/>
      <c r="Z131" s="136"/>
      <c r="AA131" s="136"/>
      <c r="AB131" s="136"/>
      <c r="AC131" s="136"/>
      <c r="AD131" s="136"/>
      <c r="AE131" s="136"/>
      <c r="AF131" s="133"/>
      <c r="AG131" s="132"/>
      <c r="AH131" s="132"/>
      <c r="AI131" s="136"/>
      <c r="AJ131" s="136"/>
      <c r="AK131" s="136"/>
      <c r="AL131" s="136"/>
      <c r="AM131" s="134"/>
      <c r="AN131" s="134"/>
      <c r="AO131" s="134"/>
      <c r="AP131" s="134"/>
      <c r="AQ131" s="134"/>
      <c r="AR131" s="134"/>
      <c r="AS131" s="134"/>
      <c r="AT131" s="134"/>
      <c r="AU131" s="134"/>
      <c r="AV131" s="134"/>
      <c r="AW131" s="134"/>
      <c r="AX131" s="135"/>
      <c r="AY131" s="135"/>
      <c r="AZ131" s="135"/>
      <c r="BA131" s="135"/>
      <c r="BD131" s="135"/>
      <c r="BF131" s="135"/>
      <c r="DK131" s="135"/>
      <c r="DN131" s="135"/>
      <c r="EM131" s="135"/>
      <c r="EO131" s="135"/>
      <c r="ER131" s="135"/>
    </row>
    <row r="132" spans="1:176" ht="12.75" customHeight="1" x14ac:dyDescent="0.2">
      <c r="A132" s="133" t="s">
        <v>240</v>
      </c>
      <c r="B132" s="17" t="s">
        <v>886</v>
      </c>
      <c r="C132" s="133" t="s">
        <v>12744</v>
      </c>
      <c r="D132" s="133" t="s">
        <v>3118</v>
      </c>
      <c r="E132" s="133" t="s">
        <v>3118</v>
      </c>
      <c r="F132" s="124">
        <v>300</v>
      </c>
      <c r="G132" s="124"/>
      <c r="H132" s="124" t="s">
        <v>243</v>
      </c>
      <c r="I132" s="133" t="s">
        <v>919</v>
      </c>
      <c r="J132" s="133" t="s">
        <v>444</v>
      </c>
      <c r="K132" s="124" t="s">
        <v>162</v>
      </c>
      <c r="L132" s="133" t="s">
        <v>3119</v>
      </c>
      <c r="M132" s="133"/>
      <c r="N132" s="124" t="s">
        <v>247</v>
      </c>
      <c r="O132" s="124"/>
      <c r="P132" s="124"/>
      <c r="Q132" s="124"/>
      <c r="R132" s="133"/>
      <c r="S132" s="133"/>
      <c r="T132" s="133"/>
      <c r="U132" s="133"/>
      <c r="V132" s="24"/>
      <c r="W132" s="133"/>
      <c r="X132" s="133"/>
      <c r="Y132" s="133"/>
      <c r="Z132" s="133"/>
      <c r="AA132" s="133"/>
      <c r="AB132" s="133"/>
      <c r="AC132" s="133" t="s">
        <v>168</v>
      </c>
      <c r="AD132" s="135" t="s">
        <v>3120</v>
      </c>
      <c r="AE132" s="135" t="s">
        <v>3121</v>
      </c>
      <c r="AF132" s="135" t="s">
        <v>940</v>
      </c>
      <c r="AG132" s="135" t="s">
        <v>3122</v>
      </c>
      <c r="AH132" s="135"/>
      <c r="AI132" s="135"/>
      <c r="AJ132" s="133"/>
      <c r="AK132" s="133"/>
      <c r="AL132" s="133"/>
      <c r="AM132" s="134"/>
      <c r="AN132" s="134"/>
      <c r="AO132" s="134"/>
      <c r="AP132" s="134"/>
      <c r="AQ132" s="134"/>
      <c r="AR132" s="124"/>
      <c r="AS132" s="124"/>
      <c r="AT132" s="124"/>
      <c r="AU132" s="124"/>
      <c r="AV132" s="124"/>
      <c r="AW132" s="135"/>
      <c r="AX132" s="133"/>
      <c r="AY132" s="133"/>
      <c r="AZ132" s="133"/>
      <c r="BA132" s="133"/>
      <c r="BC132" s="135"/>
      <c r="BD132" s="135"/>
      <c r="BE132" s="135"/>
    </row>
    <row r="133" spans="1:176" ht="12.75" customHeight="1" x14ac:dyDescent="0.2">
      <c r="A133" s="132" t="s">
        <v>173</v>
      </c>
      <c r="B133" s="17" t="s">
        <v>886</v>
      </c>
      <c r="C133" s="133"/>
      <c r="D133" s="133" t="s">
        <v>6605</v>
      </c>
      <c r="E133" s="133" t="s">
        <v>6606</v>
      </c>
      <c r="F133" s="36">
        <v>300</v>
      </c>
      <c r="G133" s="36"/>
      <c r="H133" s="134" t="s">
        <v>177</v>
      </c>
      <c r="I133" s="133" t="s">
        <v>809</v>
      </c>
      <c r="J133" s="133" t="s">
        <v>810</v>
      </c>
      <c r="K133" s="134" t="s">
        <v>162</v>
      </c>
      <c r="L133" s="133" t="s">
        <v>6607</v>
      </c>
      <c r="M133" s="136"/>
      <c r="N133" s="17"/>
      <c r="O133" s="17"/>
      <c r="P133" s="134"/>
      <c r="Q133" s="134"/>
      <c r="R133" s="136" t="s">
        <v>6608</v>
      </c>
      <c r="S133" s="136"/>
      <c r="T133" s="136"/>
      <c r="U133" s="136"/>
      <c r="V133" s="138"/>
      <c r="W133" s="136"/>
      <c r="X133" s="136"/>
      <c r="Y133" s="136"/>
      <c r="Z133" s="136"/>
      <c r="AA133" s="136"/>
      <c r="AB133" s="136"/>
      <c r="AC133" s="136"/>
      <c r="AD133" s="135"/>
      <c r="AE133" s="135"/>
      <c r="AF133" s="135"/>
      <c r="AH133" s="132"/>
      <c r="AI133" s="136"/>
      <c r="AJ133" s="136"/>
      <c r="AK133" s="136"/>
      <c r="AL133" s="136"/>
      <c r="AM133" s="7"/>
      <c r="AN133" s="7"/>
      <c r="AO133" s="7"/>
      <c r="AP133" s="7"/>
      <c r="AQ133" s="7"/>
      <c r="AR133" s="134"/>
      <c r="AS133" s="134"/>
      <c r="AT133" s="134"/>
      <c r="AU133" s="134"/>
      <c r="AV133" s="134"/>
      <c r="AW133" s="134"/>
      <c r="AX133" s="136"/>
      <c r="AY133" s="136"/>
      <c r="AZ133" s="132"/>
      <c r="BA133" s="132"/>
    </row>
    <row r="134" spans="1:176" ht="12.75" customHeight="1" x14ac:dyDescent="0.2">
      <c r="A134" s="132" t="s">
        <v>240</v>
      </c>
      <c r="B134" s="17" t="s">
        <v>886</v>
      </c>
      <c r="C134" s="133"/>
      <c r="D134" s="135" t="s">
        <v>6535</v>
      </c>
      <c r="E134" s="133" t="s">
        <v>1004</v>
      </c>
      <c r="F134" s="12">
        <v>300</v>
      </c>
      <c r="G134" s="12"/>
      <c r="H134" s="124">
        <v>2024</v>
      </c>
      <c r="I134" s="133" t="s">
        <v>178</v>
      </c>
      <c r="J134" s="133" t="s">
        <v>179</v>
      </c>
      <c r="K134" s="124" t="s">
        <v>180</v>
      </c>
      <c r="L134" s="133" t="s">
        <v>1005</v>
      </c>
      <c r="M134" s="136"/>
      <c r="N134" s="124" t="s">
        <v>676</v>
      </c>
      <c r="O134" s="124" t="s">
        <v>694</v>
      </c>
      <c r="P134" s="124"/>
      <c r="Q134" s="124"/>
      <c r="R134" s="133" t="s">
        <v>11632</v>
      </c>
      <c r="S134" s="133"/>
      <c r="T134" s="133">
        <v>481102</v>
      </c>
      <c r="U134" s="133" t="s">
        <v>11631</v>
      </c>
      <c r="V134" s="24"/>
      <c r="W134" s="133"/>
      <c r="X134" s="133"/>
      <c r="Y134" s="133"/>
      <c r="Z134" s="133"/>
      <c r="AA134" s="135" t="s">
        <v>163</v>
      </c>
      <c r="AB134" s="133">
        <v>7500</v>
      </c>
      <c r="AC134" s="135" t="s">
        <v>168</v>
      </c>
      <c r="AD134" s="135" t="s">
        <v>6539</v>
      </c>
      <c r="AE134" s="135" t="s">
        <v>6540</v>
      </c>
      <c r="AF134" s="135" t="s">
        <v>6541</v>
      </c>
      <c r="AG134" s="3" t="s">
        <v>6542</v>
      </c>
      <c r="AH134" s="135" t="s">
        <v>6543</v>
      </c>
      <c r="AI134" s="135" t="s">
        <v>6544</v>
      </c>
      <c r="AJ134" s="135" t="s">
        <v>163</v>
      </c>
      <c r="AK134" s="135"/>
      <c r="AL134" s="135" t="s">
        <v>6545</v>
      </c>
      <c r="AM134" s="135" t="s">
        <v>168</v>
      </c>
      <c r="AN134" s="135" t="s">
        <v>6548</v>
      </c>
      <c r="AO134" s="135" t="s">
        <v>6549</v>
      </c>
      <c r="AP134" s="135" t="s">
        <v>6550</v>
      </c>
      <c r="AQ134" s="135" t="s">
        <v>6551</v>
      </c>
      <c r="AR134" s="135"/>
      <c r="AS134" s="135"/>
      <c r="AT134" s="135"/>
      <c r="AU134" s="135"/>
      <c r="AV134" s="135"/>
      <c r="AW134" s="135" t="s">
        <v>168</v>
      </c>
      <c r="AX134" s="135" t="s">
        <v>6552</v>
      </c>
      <c r="AY134" s="135" t="s">
        <v>6553</v>
      </c>
      <c r="AZ134" s="135" t="s">
        <v>6554</v>
      </c>
      <c r="BA134" s="135" t="s">
        <v>6555</v>
      </c>
      <c r="BB134" s="3" t="s">
        <v>163</v>
      </c>
      <c r="BC134" s="135" t="s">
        <v>6556</v>
      </c>
      <c r="BD134" s="135" t="s">
        <v>163</v>
      </c>
      <c r="BE134" s="135" t="s">
        <v>6557</v>
      </c>
    </row>
    <row r="135" spans="1:176" ht="12.75" customHeight="1" x14ac:dyDescent="0.2">
      <c r="A135" s="132" t="s">
        <v>240</v>
      </c>
      <c r="B135" s="17" t="s">
        <v>886</v>
      </c>
      <c r="C135" s="133" t="s">
        <v>5437</v>
      </c>
      <c r="D135" s="133" t="s">
        <v>5438</v>
      </c>
      <c r="E135" s="133" t="s">
        <v>5439</v>
      </c>
      <c r="F135" s="12">
        <v>300</v>
      </c>
      <c r="G135" s="12"/>
      <c r="H135" s="124" t="s">
        <v>243</v>
      </c>
      <c r="I135" s="133" t="s">
        <v>506</v>
      </c>
      <c r="J135" s="133" t="s">
        <v>245</v>
      </c>
      <c r="K135" s="124" t="s">
        <v>162</v>
      </c>
      <c r="L135" s="133" t="s">
        <v>11218</v>
      </c>
      <c r="M135" s="133"/>
      <c r="N135" s="124" t="s">
        <v>247</v>
      </c>
      <c r="O135" s="124"/>
      <c r="P135" s="124"/>
      <c r="Q135" s="124"/>
      <c r="R135" s="133"/>
      <c r="S135" s="133"/>
      <c r="T135" s="133"/>
      <c r="U135" s="133"/>
      <c r="V135" s="24"/>
      <c r="W135" s="133"/>
      <c r="X135" s="133"/>
      <c r="Y135" s="133"/>
      <c r="Z135" s="133"/>
      <c r="AA135" s="133"/>
      <c r="AB135" s="133"/>
      <c r="AC135" s="133"/>
      <c r="AD135" s="135"/>
      <c r="AE135" s="135"/>
      <c r="AF135" s="135"/>
      <c r="AI135" s="133"/>
      <c r="AJ135" s="133"/>
      <c r="AK135" s="133"/>
      <c r="AL135" s="133"/>
      <c r="AM135" s="124"/>
      <c r="AN135" s="124"/>
      <c r="AO135" s="124"/>
      <c r="AP135" s="124"/>
      <c r="AQ135" s="124"/>
      <c r="AR135" s="124"/>
      <c r="AS135" s="124"/>
      <c r="AT135" s="124"/>
      <c r="AU135" s="124"/>
      <c r="AV135" s="124"/>
      <c r="AW135" s="124"/>
      <c r="AX135" s="133"/>
      <c r="AY135" s="133"/>
      <c r="AZ135" s="137"/>
      <c r="BA135" s="3" t="s">
        <v>5440</v>
      </c>
    </row>
    <row r="136" spans="1:176" ht="12.75" customHeight="1" x14ac:dyDescent="0.2">
      <c r="A136" s="132" t="s">
        <v>240</v>
      </c>
      <c r="B136" s="17" t="s">
        <v>886</v>
      </c>
      <c r="C136" s="133"/>
      <c r="D136" s="132" t="s">
        <v>9430</v>
      </c>
      <c r="E136" s="133" t="s">
        <v>9431</v>
      </c>
      <c r="F136" s="12">
        <v>300</v>
      </c>
      <c r="G136" s="12"/>
      <c r="H136" s="124">
        <v>2021</v>
      </c>
      <c r="I136" s="133" t="s">
        <v>1294</v>
      </c>
      <c r="J136" s="133" t="s">
        <v>161</v>
      </c>
      <c r="K136" s="124" t="s">
        <v>162</v>
      </c>
      <c r="L136" s="133" t="s">
        <v>9432</v>
      </c>
      <c r="M136" s="133"/>
      <c r="N136" s="124" t="s">
        <v>676</v>
      </c>
      <c r="O136" s="124"/>
      <c r="P136" s="124"/>
      <c r="Q136" s="124"/>
      <c r="R136" s="21" t="s">
        <v>9433</v>
      </c>
      <c r="S136" s="21"/>
      <c r="T136" s="21"/>
      <c r="U136" s="21"/>
      <c r="V136" s="22"/>
      <c r="W136" s="21"/>
      <c r="X136" s="21"/>
      <c r="Y136" s="21"/>
      <c r="Z136" s="21"/>
      <c r="AA136" s="21"/>
      <c r="AB136" s="21"/>
      <c r="AC136" s="135" t="s">
        <v>168</v>
      </c>
      <c r="AD136" s="133" t="s">
        <v>310</v>
      </c>
      <c r="AE136" s="133" t="s">
        <v>2139</v>
      </c>
      <c r="AF136" s="135" t="s">
        <v>11697</v>
      </c>
      <c r="AG136" s="135" t="s">
        <v>2140</v>
      </c>
      <c r="AH136" s="135"/>
      <c r="AI136" s="135" t="s">
        <v>2222</v>
      </c>
      <c r="AJ136" s="135" t="s">
        <v>2223</v>
      </c>
      <c r="AK136" s="135" t="s">
        <v>2224</v>
      </c>
      <c r="AL136" s="135" t="s">
        <v>2225</v>
      </c>
      <c r="AM136" s="124"/>
      <c r="AN136" s="124"/>
      <c r="AO136" s="124"/>
      <c r="AP136" s="124"/>
      <c r="AQ136" s="124"/>
      <c r="AR136" s="124"/>
      <c r="AS136" s="124"/>
      <c r="AT136" s="124"/>
      <c r="AU136" s="124"/>
      <c r="AV136" s="124"/>
      <c r="AW136" s="133" t="s">
        <v>168</v>
      </c>
      <c r="AX136" s="135" t="s">
        <v>9207</v>
      </c>
      <c r="AY136" s="135" t="s">
        <v>11698</v>
      </c>
      <c r="AZ136" s="135" t="s">
        <v>2485</v>
      </c>
      <c r="BA136" s="82" t="s">
        <v>11699</v>
      </c>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135"/>
      <c r="DU136" s="135"/>
      <c r="DV136" s="135"/>
      <c r="DW136" s="135"/>
      <c r="DX136" s="135"/>
      <c r="DY136" s="135"/>
      <c r="DZ136" s="135"/>
      <c r="EA136" s="135"/>
      <c r="EB136" s="135"/>
      <c r="EC136" s="135"/>
      <c r="ED136" s="135"/>
      <c r="EE136" s="135"/>
      <c r="EF136" s="135"/>
      <c r="EG136" s="135"/>
      <c r="EH136" s="135"/>
      <c r="EI136" s="135"/>
      <c r="EJ136" s="135"/>
      <c r="EK136" s="135"/>
      <c r="EL136" s="135"/>
      <c r="EM136" s="135"/>
      <c r="EN136" s="135"/>
      <c r="EO136" s="135"/>
      <c r="EP136" s="135"/>
      <c r="EQ136" s="135"/>
      <c r="ER136" s="135"/>
      <c r="ES136" s="135"/>
      <c r="ET136" s="135"/>
      <c r="EU136" s="135"/>
      <c r="EV136" s="135"/>
      <c r="EW136" s="135"/>
      <c r="EX136" s="135"/>
      <c r="EY136" s="135"/>
      <c r="EZ136" s="135"/>
      <c r="FA136" s="135"/>
      <c r="FB136" s="135"/>
      <c r="FC136" s="135"/>
      <c r="FD136" s="135"/>
      <c r="FE136" s="135"/>
      <c r="FF136" s="135"/>
      <c r="FG136" s="135"/>
      <c r="FH136" s="135"/>
      <c r="FI136" s="135"/>
      <c r="FJ136" s="135"/>
      <c r="FK136" s="135"/>
      <c r="FL136" s="135"/>
      <c r="FM136" s="135"/>
      <c r="FN136" s="135"/>
    </row>
    <row r="137" spans="1:176" ht="12.75" customHeight="1" x14ac:dyDescent="0.2">
      <c r="A137" s="135" t="s">
        <v>173</v>
      </c>
      <c r="B137" s="17" t="s">
        <v>886</v>
      </c>
      <c r="C137" s="132" t="s">
        <v>11966</v>
      </c>
      <c r="D137" s="135" t="s">
        <v>11436</v>
      </c>
      <c r="E137" s="135" t="s">
        <v>11436</v>
      </c>
      <c r="F137" s="134">
        <v>300</v>
      </c>
      <c r="G137" s="134"/>
      <c r="H137" s="127" t="s">
        <v>11628</v>
      </c>
      <c r="I137" s="135" t="s">
        <v>722</v>
      </c>
      <c r="J137" s="135" t="s">
        <v>179</v>
      </c>
      <c r="K137" s="127" t="s">
        <v>162</v>
      </c>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H137" s="135"/>
      <c r="AI137" s="135"/>
      <c r="AJ137" s="135"/>
      <c r="AK137" s="135"/>
      <c r="AL137" s="135"/>
      <c r="AM137" s="135"/>
      <c r="AN137" s="135"/>
      <c r="AO137" s="135"/>
      <c r="AP137" s="135"/>
      <c r="AQ137" s="135"/>
      <c r="AR137" s="135"/>
      <c r="AS137" s="135"/>
      <c r="AT137" s="135"/>
      <c r="AU137" s="135"/>
      <c r="AV137" s="135"/>
      <c r="AW137" s="135" t="s">
        <v>168</v>
      </c>
      <c r="AX137" s="135" t="s">
        <v>11437</v>
      </c>
      <c r="AY137" s="135" t="s">
        <v>4963</v>
      </c>
      <c r="AZ137" s="135" t="s">
        <v>11319</v>
      </c>
      <c r="BA137" s="135" t="s">
        <v>11438</v>
      </c>
      <c r="BH137" s="3" t="s">
        <v>6236</v>
      </c>
      <c r="BI137" s="3" t="s">
        <v>1805</v>
      </c>
      <c r="BJ137" s="3" t="s">
        <v>1071</v>
      </c>
      <c r="BK137" s="3" t="s">
        <v>11439</v>
      </c>
    </row>
    <row r="138" spans="1:176" ht="12.75" customHeight="1" x14ac:dyDescent="0.2">
      <c r="A138" s="132" t="s">
        <v>173</v>
      </c>
      <c r="B138" s="17" t="s">
        <v>886</v>
      </c>
      <c r="C138" s="132" t="s">
        <v>11985</v>
      </c>
      <c r="D138" s="132" t="s">
        <v>11090</v>
      </c>
      <c r="E138" s="132" t="s">
        <v>11090</v>
      </c>
      <c r="F138" s="134">
        <v>286</v>
      </c>
      <c r="G138" s="134"/>
      <c r="H138" s="134" t="s">
        <v>177</v>
      </c>
      <c r="I138" s="132" t="s">
        <v>2475</v>
      </c>
      <c r="J138" s="132" t="s">
        <v>179</v>
      </c>
      <c r="K138" s="134" t="s">
        <v>162</v>
      </c>
      <c r="L138" s="132"/>
      <c r="M138" s="136"/>
      <c r="N138" s="17"/>
      <c r="O138" s="17"/>
      <c r="P138" s="134"/>
      <c r="Q138" s="134"/>
      <c r="R138" s="132" t="s">
        <v>10208</v>
      </c>
      <c r="S138" s="132"/>
      <c r="T138" s="132"/>
      <c r="U138" s="132"/>
      <c r="V138" s="138"/>
      <c r="W138" s="132"/>
      <c r="X138" s="132"/>
      <c r="Y138" s="132"/>
      <c r="Z138" s="132"/>
      <c r="AA138" s="132"/>
      <c r="AB138" s="132"/>
      <c r="AC138" s="136"/>
      <c r="AD138" s="135"/>
      <c r="AE138" s="135"/>
      <c r="AF138" s="135"/>
      <c r="AG138" s="135"/>
      <c r="AH138" s="132"/>
      <c r="AI138" s="136"/>
      <c r="AJ138" s="136"/>
      <c r="AK138" s="136"/>
      <c r="AL138" s="136"/>
      <c r="AM138" s="134"/>
      <c r="AN138" s="134"/>
      <c r="AO138" s="134"/>
      <c r="AP138" s="134"/>
      <c r="AQ138" s="134"/>
      <c r="AR138" s="134"/>
      <c r="AS138" s="134"/>
      <c r="AT138" s="134"/>
      <c r="AU138" s="134"/>
      <c r="AV138" s="134"/>
      <c r="AW138" s="134"/>
      <c r="AX138" s="136"/>
      <c r="AY138" s="136"/>
      <c r="AZ138" s="132"/>
      <c r="BA138" s="132"/>
    </row>
    <row r="139" spans="1:176" ht="12.75" customHeight="1" x14ac:dyDescent="0.2">
      <c r="A139" s="16" t="s">
        <v>173</v>
      </c>
      <c r="B139" s="124" t="s">
        <v>215</v>
      </c>
      <c r="C139" s="133" t="s">
        <v>11887</v>
      </c>
      <c r="D139" s="135" t="s">
        <v>4088</v>
      </c>
      <c r="E139" s="133" t="s">
        <v>4089</v>
      </c>
      <c r="F139" s="27">
        <v>285</v>
      </c>
      <c r="G139" s="27"/>
      <c r="H139" s="124" t="s">
        <v>177</v>
      </c>
      <c r="I139" s="132" t="s">
        <v>2475</v>
      </c>
      <c r="J139" s="133" t="s">
        <v>179</v>
      </c>
      <c r="K139" s="124" t="s">
        <v>180</v>
      </c>
      <c r="L139" s="133" t="s">
        <v>11922</v>
      </c>
      <c r="M139" s="135" t="s">
        <v>9569</v>
      </c>
      <c r="N139" s="124"/>
      <c r="O139" s="124"/>
      <c r="P139" s="124"/>
      <c r="Q139" s="124"/>
      <c r="R139" s="135" t="s">
        <v>9570</v>
      </c>
      <c r="S139" s="135" t="s">
        <v>9571</v>
      </c>
      <c r="T139" s="135" t="s">
        <v>9572</v>
      </c>
      <c r="U139" s="135" t="s">
        <v>9573</v>
      </c>
      <c r="V139" s="24"/>
      <c r="W139" s="133"/>
      <c r="X139" s="133"/>
      <c r="Y139" s="133"/>
      <c r="Z139" s="133"/>
      <c r="AA139" s="135" t="s">
        <v>163</v>
      </c>
      <c r="AB139" s="133"/>
      <c r="AC139" s="135" t="s">
        <v>168</v>
      </c>
      <c r="AD139" s="135" t="s">
        <v>2544</v>
      </c>
      <c r="AE139" s="135" t="s">
        <v>8944</v>
      </c>
      <c r="AF139" s="135" t="s">
        <v>163</v>
      </c>
      <c r="AG139" s="135" t="s">
        <v>9574</v>
      </c>
      <c r="AH139" s="135" t="s">
        <v>163</v>
      </c>
      <c r="AI139" s="135" t="s">
        <v>9575</v>
      </c>
      <c r="AJ139" s="18"/>
      <c r="AK139" s="18"/>
      <c r="AL139" s="18"/>
      <c r="AM139" s="124"/>
      <c r="AN139" s="124"/>
      <c r="AO139" s="124"/>
      <c r="AP139" s="124"/>
      <c r="AQ139" s="124"/>
      <c r="AR139" s="124"/>
      <c r="AS139" s="124"/>
      <c r="AT139" s="124"/>
      <c r="AU139" s="124"/>
      <c r="AV139" s="124"/>
      <c r="AW139" s="135" t="s">
        <v>168</v>
      </c>
      <c r="AX139" s="135" t="s">
        <v>9576</v>
      </c>
      <c r="AY139" s="135" t="s">
        <v>2544</v>
      </c>
      <c r="AZ139" s="135" t="s">
        <v>9577</v>
      </c>
      <c r="BA139" s="135" t="s">
        <v>9578</v>
      </c>
      <c r="BB139" s="3" t="s">
        <v>163</v>
      </c>
      <c r="BC139" s="3" t="s">
        <v>9579</v>
      </c>
      <c r="BD139" s="3" t="s">
        <v>163</v>
      </c>
      <c r="BE139" s="3" t="s">
        <v>163</v>
      </c>
      <c r="BF139" s="3" t="s">
        <v>9580</v>
      </c>
      <c r="BG139" s="3" t="s">
        <v>168</v>
      </c>
      <c r="BH139" s="3" t="s">
        <v>1050</v>
      </c>
      <c r="BI139" s="3" t="s">
        <v>9581</v>
      </c>
      <c r="BJ139" s="3" t="s">
        <v>2485</v>
      </c>
      <c r="BK139" s="3" t="s">
        <v>9582</v>
      </c>
      <c r="BL139" s="3" t="s">
        <v>163</v>
      </c>
      <c r="BM139" s="3" t="s">
        <v>9583</v>
      </c>
      <c r="BQ139" s="3" t="s">
        <v>168</v>
      </c>
      <c r="BR139" s="3" t="s">
        <v>4050</v>
      </c>
      <c r="BS139" s="3" t="s">
        <v>9584</v>
      </c>
      <c r="BT139" s="3" t="s">
        <v>9585</v>
      </c>
      <c r="BU139" s="3" t="s">
        <v>9586</v>
      </c>
      <c r="BV139" s="3" t="s">
        <v>163</v>
      </c>
      <c r="BW139" s="3" t="s">
        <v>163</v>
      </c>
      <c r="BX139" s="3" t="s">
        <v>163</v>
      </c>
      <c r="BY139" s="3" t="s">
        <v>163</v>
      </c>
      <c r="BZ139" s="3" t="s">
        <v>9587</v>
      </c>
    </row>
    <row r="140" spans="1:176" ht="12.75" customHeight="1" x14ac:dyDescent="0.2">
      <c r="A140" s="16" t="s">
        <v>173</v>
      </c>
      <c r="B140" s="17" t="s">
        <v>215</v>
      </c>
      <c r="C140" s="132"/>
      <c r="D140" s="132" t="s">
        <v>1679</v>
      </c>
      <c r="E140" s="132" t="s">
        <v>1679</v>
      </c>
      <c r="F140" s="134">
        <v>280</v>
      </c>
      <c r="G140" s="134"/>
      <c r="H140" s="134" t="s">
        <v>177</v>
      </c>
      <c r="I140" s="16" t="s">
        <v>523</v>
      </c>
      <c r="J140" s="132" t="s">
        <v>482</v>
      </c>
      <c r="K140" s="17" t="s">
        <v>162</v>
      </c>
      <c r="L140" s="132"/>
      <c r="M140" s="133" t="s">
        <v>1680</v>
      </c>
      <c r="N140" s="17"/>
      <c r="O140" s="17"/>
      <c r="P140" s="134"/>
      <c r="Q140" s="134"/>
      <c r="R140" s="136" t="s">
        <v>1681</v>
      </c>
      <c r="S140" s="136"/>
      <c r="T140" s="136"/>
      <c r="U140" s="136"/>
      <c r="V140" s="138"/>
      <c r="W140" s="136"/>
      <c r="X140" s="136"/>
      <c r="Y140" s="136"/>
      <c r="Z140" s="136"/>
      <c r="AA140" s="136"/>
      <c r="AB140" s="136"/>
      <c r="AC140" s="135" t="s">
        <v>168</v>
      </c>
      <c r="AD140" s="135" t="s">
        <v>8034</v>
      </c>
      <c r="AE140" s="135" t="s">
        <v>1682</v>
      </c>
      <c r="AF140" s="135" t="s">
        <v>8035</v>
      </c>
      <c r="AG140" s="135" t="s">
        <v>1683</v>
      </c>
      <c r="AH140" s="135"/>
      <c r="AI140" s="136" t="s">
        <v>10672</v>
      </c>
      <c r="AJ140" s="18"/>
      <c r="AK140" s="18"/>
      <c r="AL140" s="18"/>
      <c r="AM140" s="134"/>
      <c r="AN140" s="134"/>
      <c r="AO140" s="134"/>
      <c r="AP140" s="134"/>
      <c r="AQ140" s="134"/>
      <c r="AR140" s="134"/>
      <c r="AS140" s="134"/>
      <c r="AT140" s="134"/>
      <c r="AU140" s="134"/>
      <c r="AV140" s="134"/>
      <c r="AW140" s="135"/>
      <c r="AX140" s="133"/>
      <c r="AY140" s="133"/>
      <c r="AZ140" s="133"/>
      <c r="BA140" s="133"/>
    </row>
    <row r="141" spans="1:176" ht="12.75" customHeight="1" x14ac:dyDescent="0.2">
      <c r="A141" s="16" t="s">
        <v>173</v>
      </c>
      <c r="B141" s="17" t="s">
        <v>886</v>
      </c>
      <c r="C141" s="16" t="s">
        <v>12654</v>
      </c>
      <c r="D141" s="132" t="s">
        <v>5003</v>
      </c>
      <c r="E141" s="16" t="s">
        <v>5004</v>
      </c>
      <c r="F141" s="7">
        <v>270</v>
      </c>
      <c r="G141" s="7">
        <f>F141*0.13</f>
        <v>35.1</v>
      </c>
      <c r="H141" s="7" t="s">
        <v>177</v>
      </c>
      <c r="I141" s="16" t="s">
        <v>979</v>
      </c>
      <c r="J141" s="16" t="s">
        <v>179</v>
      </c>
      <c r="K141" s="134" t="s">
        <v>162</v>
      </c>
      <c r="L141" s="16" t="s">
        <v>12655</v>
      </c>
      <c r="M141" s="133"/>
      <c r="N141" s="17"/>
      <c r="O141" s="17"/>
      <c r="P141" s="7"/>
      <c r="Q141" s="134"/>
      <c r="R141" s="136" t="s">
        <v>5005</v>
      </c>
      <c r="S141" s="18"/>
      <c r="T141" s="18"/>
      <c r="U141" s="18"/>
      <c r="V141" s="19"/>
      <c r="W141" s="18"/>
      <c r="X141" s="18"/>
      <c r="Y141" s="18"/>
      <c r="Z141" s="18"/>
      <c r="AA141" s="18"/>
      <c r="AB141" s="18">
        <v>80</v>
      </c>
      <c r="AC141" s="136"/>
      <c r="AD141" s="136"/>
      <c r="AE141" s="136"/>
      <c r="AF141" s="133"/>
      <c r="AG141" s="132"/>
      <c r="AH141" s="132"/>
      <c r="AI141" s="136"/>
      <c r="AJ141" s="136"/>
      <c r="AK141" s="136"/>
      <c r="AL141" s="136"/>
      <c r="AM141" s="134"/>
      <c r="AN141" s="134"/>
      <c r="AO141" s="134"/>
      <c r="AP141" s="134"/>
      <c r="AQ141" s="134"/>
      <c r="AR141" s="134"/>
      <c r="AS141" s="134"/>
      <c r="AT141" s="134"/>
      <c r="AU141" s="134"/>
      <c r="AV141" s="134"/>
      <c r="AW141" s="134"/>
      <c r="AX141" s="135"/>
      <c r="AY141" s="135"/>
      <c r="AZ141" s="135"/>
      <c r="BA141" s="135"/>
      <c r="BC141" s="135"/>
    </row>
    <row r="142" spans="1:176" ht="12.75" customHeight="1" x14ac:dyDescent="0.2">
      <c r="A142" s="132" t="s">
        <v>240</v>
      </c>
      <c r="B142" s="17" t="s">
        <v>886</v>
      </c>
      <c r="C142" s="133" t="s">
        <v>8833</v>
      </c>
      <c r="D142" s="133" t="s">
        <v>8834</v>
      </c>
      <c r="E142" s="133" t="s">
        <v>8835</v>
      </c>
      <c r="F142" s="12">
        <v>270</v>
      </c>
      <c r="G142" s="12"/>
      <c r="H142" s="124" t="s">
        <v>243</v>
      </c>
      <c r="I142" s="133" t="s">
        <v>244</v>
      </c>
      <c r="J142" s="133" t="s">
        <v>245</v>
      </c>
      <c r="K142" s="124" t="s">
        <v>162</v>
      </c>
      <c r="L142" s="133" t="s">
        <v>8836</v>
      </c>
      <c r="M142" s="133"/>
      <c r="N142" s="124" t="s">
        <v>676</v>
      </c>
      <c r="O142" s="124"/>
      <c r="P142" s="124"/>
      <c r="Q142" s="124"/>
      <c r="R142" s="133"/>
      <c r="S142" s="133"/>
      <c r="T142" s="133"/>
      <c r="U142" s="133"/>
      <c r="V142" s="24"/>
      <c r="W142" s="133"/>
      <c r="X142" s="133"/>
      <c r="Y142" s="133"/>
      <c r="Z142" s="133"/>
      <c r="AA142" s="133"/>
      <c r="AB142" s="133"/>
      <c r="AC142" s="133"/>
      <c r="AD142" s="135"/>
      <c r="AE142" s="135"/>
      <c r="AF142" s="135"/>
      <c r="AG142" s="135"/>
      <c r="AH142" s="133"/>
      <c r="AI142" s="133"/>
      <c r="AJ142" s="133"/>
      <c r="AK142" s="133"/>
      <c r="AL142" s="133"/>
      <c r="AM142" s="124"/>
      <c r="AN142" s="124"/>
      <c r="AO142" s="124"/>
      <c r="AP142" s="124"/>
      <c r="AQ142" s="124"/>
      <c r="AR142" s="124"/>
      <c r="AS142" s="124"/>
      <c r="AT142" s="124"/>
      <c r="AU142" s="124"/>
      <c r="AV142" s="124"/>
      <c r="AW142" s="124"/>
      <c r="AX142" s="133"/>
      <c r="AY142" s="133"/>
      <c r="AZ142" s="133"/>
      <c r="BA142" s="133"/>
      <c r="BC142" s="135"/>
    </row>
    <row r="143" spans="1:176" ht="12.75" customHeight="1" x14ac:dyDescent="0.25">
      <c r="A143" s="16" t="s">
        <v>173</v>
      </c>
      <c r="B143" s="17" t="s">
        <v>1084</v>
      </c>
      <c r="C143" s="132"/>
      <c r="D143" s="135" t="s">
        <v>2202</v>
      </c>
      <c r="E143" s="132" t="s">
        <v>7372</v>
      </c>
      <c r="F143" s="134">
        <v>260</v>
      </c>
      <c r="G143" s="134"/>
      <c r="H143" s="134" t="s">
        <v>177</v>
      </c>
      <c r="I143" s="132" t="s">
        <v>2858</v>
      </c>
      <c r="J143" s="132" t="s">
        <v>431</v>
      </c>
      <c r="K143" s="20" t="s">
        <v>180</v>
      </c>
      <c r="L143" s="132"/>
      <c r="M143" s="135" t="s">
        <v>11187</v>
      </c>
      <c r="N143" s="17"/>
      <c r="O143" s="17"/>
      <c r="P143" s="134"/>
      <c r="Q143" s="134"/>
      <c r="R143" s="21" t="s">
        <v>11194</v>
      </c>
      <c r="S143" s="136"/>
      <c r="T143" s="136">
        <v>3901</v>
      </c>
      <c r="U143" s="136" t="s">
        <v>11195</v>
      </c>
      <c r="V143" s="138"/>
      <c r="W143" s="136"/>
      <c r="X143" s="136"/>
      <c r="Y143" s="136"/>
      <c r="Z143" s="136"/>
      <c r="AA143" s="136"/>
      <c r="AB143" s="136"/>
      <c r="AC143" s="135" t="s">
        <v>168</v>
      </c>
      <c r="AD143" s="135" t="s">
        <v>2206</v>
      </c>
      <c r="AE143" s="135" t="s">
        <v>2207</v>
      </c>
      <c r="AF143" s="3" t="s">
        <v>2208</v>
      </c>
      <c r="AG143" s="3" t="s">
        <v>2209</v>
      </c>
      <c r="AH143" s="135"/>
      <c r="AI143" s="135" t="s">
        <v>163</v>
      </c>
      <c r="AJ143" s="135" t="s">
        <v>2210</v>
      </c>
      <c r="AK143" s="135" t="s">
        <v>2211</v>
      </c>
      <c r="AL143" s="135" t="s">
        <v>2212</v>
      </c>
      <c r="AM143" s="135" t="s">
        <v>194</v>
      </c>
      <c r="AN143" s="135" t="s">
        <v>13685</v>
      </c>
      <c r="AO143" s="135" t="s">
        <v>13686</v>
      </c>
      <c r="AP143" s="135" t="s">
        <v>13687</v>
      </c>
      <c r="AQ143" s="135" t="s">
        <v>13688</v>
      </c>
      <c r="AR143" s="135" t="s">
        <v>163</v>
      </c>
      <c r="AS143" s="135"/>
      <c r="AT143" s="135"/>
      <c r="AU143" s="135"/>
      <c r="AV143" s="135"/>
      <c r="AW143" s="135" t="s">
        <v>168</v>
      </c>
      <c r="AX143" s="135" t="s">
        <v>11197</v>
      </c>
      <c r="AY143" s="135" t="s">
        <v>11198</v>
      </c>
      <c r="AZ143" s="135" t="s">
        <v>319</v>
      </c>
      <c r="BA143" s="135" t="s">
        <v>11196</v>
      </c>
      <c r="BB143" s="3" t="s">
        <v>163</v>
      </c>
      <c r="BC143" s="3" t="s">
        <v>11199</v>
      </c>
      <c r="BD143" s="3" t="s">
        <v>163</v>
      </c>
      <c r="BF143" s="3" t="s">
        <v>163</v>
      </c>
      <c r="BV143" s="3" t="s">
        <v>163</v>
      </c>
      <c r="BX143" s="3" t="s">
        <v>163</v>
      </c>
      <c r="CF143" s="3" t="s">
        <v>163</v>
      </c>
      <c r="CH143" s="3" t="s">
        <v>163</v>
      </c>
      <c r="CI143" s="3" t="s">
        <v>163</v>
      </c>
      <c r="CP143" s="3" t="s">
        <v>163</v>
      </c>
      <c r="CR143" s="3" t="s">
        <v>163</v>
      </c>
      <c r="CZ143" s="3" t="s">
        <v>163</v>
      </c>
      <c r="DB143" s="3" t="s">
        <v>163</v>
      </c>
      <c r="DJ143" s="3" t="s">
        <v>163</v>
      </c>
      <c r="DL143" s="3" t="s">
        <v>163</v>
      </c>
      <c r="DT143" s="3" t="s">
        <v>163</v>
      </c>
      <c r="DV143" s="3" t="s">
        <v>163</v>
      </c>
      <c r="ED143" s="3" t="s">
        <v>163</v>
      </c>
      <c r="EL143" s="3" t="s">
        <v>163</v>
      </c>
    </row>
    <row r="144" spans="1:176" ht="12.75" customHeight="1" x14ac:dyDescent="0.2">
      <c r="A144" s="16" t="s">
        <v>173</v>
      </c>
      <c r="B144" s="17" t="s">
        <v>215</v>
      </c>
      <c r="C144" s="132"/>
      <c r="D144" s="132" t="s">
        <v>13320</v>
      </c>
      <c r="E144" s="132" t="s">
        <v>7579</v>
      </c>
      <c r="F144" s="134">
        <v>255</v>
      </c>
      <c r="G144" s="134"/>
      <c r="H144" s="134" t="s">
        <v>177</v>
      </c>
      <c r="I144" s="132" t="s">
        <v>528</v>
      </c>
      <c r="J144" s="132" t="s">
        <v>179</v>
      </c>
      <c r="K144" s="134" t="s">
        <v>162</v>
      </c>
      <c r="L144" s="132" t="s">
        <v>13321</v>
      </c>
      <c r="M144" s="136"/>
      <c r="N144" s="17"/>
      <c r="O144" s="17"/>
      <c r="P144" s="7"/>
      <c r="Q144" s="136"/>
      <c r="R144" s="136" t="s">
        <v>13322</v>
      </c>
      <c r="S144" s="136"/>
      <c r="T144" s="136"/>
      <c r="U144" s="136" t="s">
        <v>13323</v>
      </c>
      <c r="V144" s="19" t="s">
        <v>13324</v>
      </c>
      <c r="W144" s="18"/>
      <c r="X144" s="18"/>
      <c r="Y144" s="18"/>
      <c r="Z144" s="18"/>
      <c r="AA144" s="136"/>
      <c r="AB144" s="18"/>
      <c r="AC144" s="136" t="s">
        <v>168</v>
      </c>
      <c r="AD144" s="3" t="s">
        <v>13325</v>
      </c>
      <c r="AE144" s="3" t="s">
        <v>13327</v>
      </c>
      <c r="AF144" s="3" t="s">
        <v>581</v>
      </c>
      <c r="AG144" s="3" t="s">
        <v>7580</v>
      </c>
      <c r="AI144" s="138" t="s">
        <v>13326</v>
      </c>
      <c r="AJ144" s="136"/>
      <c r="AK144" s="136"/>
      <c r="AL144" s="136"/>
      <c r="AM144" s="136"/>
      <c r="AN144" s="136"/>
      <c r="AO144" s="136"/>
      <c r="AP144" s="136"/>
      <c r="AQ144" s="136"/>
      <c r="AR144" s="136"/>
      <c r="AS144" s="136"/>
      <c r="AT144" s="136"/>
      <c r="AU144" s="136"/>
      <c r="AV144" s="136"/>
      <c r="AW144" s="136" t="s">
        <v>168</v>
      </c>
      <c r="AX144" s="136" t="s">
        <v>1065</v>
      </c>
      <c r="AY144" s="136" t="s">
        <v>1778</v>
      </c>
      <c r="AZ144" s="37" t="s">
        <v>13329</v>
      </c>
      <c r="BA144" s="3" t="s">
        <v>7580</v>
      </c>
      <c r="BC144" s="141" t="s">
        <v>13328</v>
      </c>
      <c r="BP144" s="135"/>
    </row>
    <row r="145" spans="1:176" ht="12.75" customHeight="1" x14ac:dyDescent="0.2">
      <c r="A145" s="16" t="s">
        <v>173</v>
      </c>
      <c r="B145" s="124" t="s">
        <v>211</v>
      </c>
      <c r="C145" s="133"/>
      <c r="D145" s="135" t="s">
        <v>342</v>
      </c>
      <c r="E145" s="135" t="s">
        <v>8187</v>
      </c>
      <c r="F145" s="36">
        <v>250</v>
      </c>
      <c r="G145" s="36"/>
      <c r="H145" s="124" t="s">
        <v>177</v>
      </c>
      <c r="I145" s="133" t="s">
        <v>1455</v>
      </c>
      <c r="J145" s="133" t="s">
        <v>179</v>
      </c>
      <c r="K145" s="20" t="s">
        <v>180</v>
      </c>
      <c r="L145" s="133" t="s">
        <v>8186</v>
      </c>
      <c r="M145" s="136"/>
      <c r="N145" s="17"/>
      <c r="O145" s="17"/>
      <c r="P145" s="7"/>
      <c r="Q145" s="134"/>
      <c r="R145" s="135" t="s">
        <v>8189</v>
      </c>
      <c r="S145" s="135" t="s">
        <v>8190</v>
      </c>
      <c r="T145" s="135" t="s">
        <v>8191</v>
      </c>
      <c r="U145" s="135" t="s">
        <v>8192</v>
      </c>
      <c r="V145" s="19"/>
      <c r="W145" s="18"/>
      <c r="X145" s="18"/>
      <c r="Y145" s="18"/>
      <c r="Z145" s="18"/>
      <c r="AA145" s="135" t="s">
        <v>163</v>
      </c>
      <c r="AB145" s="136"/>
      <c r="AC145" s="135" t="s">
        <v>168</v>
      </c>
      <c r="AD145" s="135" t="s">
        <v>1555</v>
      </c>
      <c r="AE145" s="135" t="s">
        <v>4720</v>
      </c>
      <c r="AF145" s="135" t="s">
        <v>581</v>
      </c>
      <c r="AG145" s="3" t="s">
        <v>8193</v>
      </c>
      <c r="AH145" s="3" t="s">
        <v>163</v>
      </c>
      <c r="AI145" s="135" t="s">
        <v>8194</v>
      </c>
      <c r="AJ145" s="135" t="s">
        <v>8195</v>
      </c>
      <c r="AK145" s="135" t="s">
        <v>8196</v>
      </c>
      <c r="AL145" s="135" t="s">
        <v>8197</v>
      </c>
      <c r="AM145" s="135" t="s">
        <v>194</v>
      </c>
      <c r="AN145" s="135" t="s">
        <v>353</v>
      </c>
      <c r="AO145" s="135" t="s">
        <v>354</v>
      </c>
      <c r="AP145" s="135"/>
      <c r="AQ145" s="135" t="s">
        <v>355</v>
      </c>
      <c r="AR145" s="135" t="s">
        <v>356</v>
      </c>
      <c r="AS145" s="135" t="s">
        <v>357</v>
      </c>
      <c r="AT145" s="135"/>
      <c r="AU145" s="135"/>
      <c r="AV145" s="135"/>
      <c r="AW145" s="135" t="s">
        <v>168</v>
      </c>
      <c r="AX145" s="135" t="s">
        <v>347</v>
      </c>
      <c r="AY145" s="135" t="s">
        <v>348</v>
      </c>
      <c r="AZ145" s="135" t="s">
        <v>11677</v>
      </c>
      <c r="BA145" s="3" t="s">
        <v>349</v>
      </c>
      <c r="BB145" s="3" t="s">
        <v>163</v>
      </c>
      <c r="BC145" s="135" t="s">
        <v>362</v>
      </c>
      <c r="BD145" s="3" t="s">
        <v>363</v>
      </c>
      <c r="BE145" s="3" t="s">
        <v>364</v>
      </c>
      <c r="BF145" s="3" t="s">
        <v>365</v>
      </c>
      <c r="BG145" s="3" t="s">
        <v>168</v>
      </c>
      <c r="BH145" s="3" t="s">
        <v>366</v>
      </c>
      <c r="BI145" s="3" t="s">
        <v>367</v>
      </c>
      <c r="BJ145" s="3" t="s">
        <v>368</v>
      </c>
      <c r="BK145" s="3" t="s">
        <v>369</v>
      </c>
      <c r="BL145" s="3" t="s">
        <v>163</v>
      </c>
      <c r="BM145" s="3" t="s">
        <v>370</v>
      </c>
      <c r="BN145" s="3" t="s">
        <v>163</v>
      </c>
      <c r="BO145" s="3" t="s">
        <v>163</v>
      </c>
      <c r="BP145" s="141" t="s">
        <v>371</v>
      </c>
      <c r="BQ145" s="3" t="s">
        <v>194</v>
      </c>
      <c r="BR145" s="3" t="s">
        <v>372</v>
      </c>
      <c r="BS145" s="3" t="s">
        <v>373</v>
      </c>
      <c r="BT145" s="3" t="s">
        <v>374</v>
      </c>
      <c r="BU145" s="3" t="s">
        <v>375</v>
      </c>
      <c r="BV145" s="3" t="s">
        <v>376</v>
      </c>
      <c r="BW145" s="3" t="s">
        <v>377</v>
      </c>
      <c r="BX145" s="3" t="s">
        <v>163</v>
      </c>
      <c r="BY145" s="3" t="s">
        <v>352</v>
      </c>
      <c r="BZ145" s="3" t="s">
        <v>378</v>
      </c>
      <c r="CA145" s="3" t="s">
        <v>168</v>
      </c>
      <c r="CB145" s="3" t="s">
        <v>379</v>
      </c>
      <c r="CC145" s="3" t="s">
        <v>380</v>
      </c>
      <c r="CD145" s="3" t="s">
        <v>381</v>
      </c>
      <c r="CE145" s="3" t="s">
        <v>382</v>
      </c>
      <c r="CF145" s="3" t="s">
        <v>163</v>
      </c>
      <c r="CG145" s="3" t="s">
        <v>383</v>
      </c>
      <c r="CK145" s="3" t="s">
        <v>168</v>
      </c>
      <c r="CL145" s="3" t="s">
        <v>384</v>
      </c>
      <c r="CM145" s="3" t="s">
        <v>385</v>
      </c>
      <c r="CN145" s="3" t="s">
        <v>386</v>
      </c>
      <c r="CO145" s="3" t="s">
        <v>387</v>
      </c>
      <c r="CP145" s="3" t="s">
        <v>163</v>
      </c>
      <c r="CQ145" s="3" t="s">
        <v>388</v>
      </c>
      <c r="CR145" s="3" t="s">
        <v>163</v>
      </c>
      <c r="CS145" s="3" t="s">
        <v>389</v>
      </c>
      <c r="CT145" s="3" t="s">
        <v>390</v>
      </c>
      <c r="CU145" s="3" t="s">
        <v>168</v>
      </c>
      <c r="CV145" s="3" t="s">
        <v>391</v>
      </c>
      <c r="CW145" s="3" t="s">
        <v>392</v>
      </c>
      <c r="CX145" s="3" t="s">
        <v>393</v>
      </c>
      <c r="CY145" s="3" t="s">
        <v>394</v>
      </c>
      <c r="CZ145" s="3" t="s">
        <v>163</v>
      </c>
      <c r="DA145" s="3" t="s">
        <v>163</v>
      </c>
      <c r="DB145" s="3" t="s">
        <v>163</v>
      </c>
      <c r="DC145" s="3" t="s">
        <v>163</v>
      </c>
      <c r="DD145" s="3" t="s">
        <v>395</v>
      </c>
      <c r="DE145" s="3" t="s">
        <v>168</v>
      </c>
      <c r="DF145" s="3" t="s">
        <v>396</v>
      </c>
      <c r="DG145" s="3" t="s">
        <v>397</v>
      </c>
      <c r="DH145" s="3" t="s">
        <v>398</v>
      </c>
      <c r="DI145" s="3" t="s">
        <v>399</v>
      </c>
      <c r="DO145" s="3" t="s">
        <v>194</v>
      </c>
      <c r="DP145" s="3" t="s">
        <v>400</v>
      </c>
      <c r="DQ145" s="3" t="s">
        <v>401</v>
      </c>
      <c r="DR145" s="3" t="s">
        <v>402</v>
      </c>
      <c r="DS145" s="3" t="s">
        <v>403</v>
      </c>
      <c r="DT145" s="3" t="s">
        <v>163</v>
      </c>
      <c r="DU145" s="3" t="s">
        <v>404</v>
      </c>
      <c r="DV145" s="3" t="s">
        <v>163</v>
      </c>
      <c r="DW145" s="3" t="s">
        <v>405</v>
      </c>
      <c r="DY145" s="3" t="s">
        <v>168</v>
      </c>
      <c r="DZ145" s="3" t="s">
        <v>406</v>
      </c>
      <c r="EA145" s="3" t="s">
        <v>407</v>
      </c>
      <c r="EB145" s="3" t="s">
        <v>408</v>
      </c>
      <c r="EC145" s="3" t="s">
        <v>409</v>
      </c>
      <c r="ED145" s="3" t="s">
        <v>163</v>
      </c>
      <c r="EE145" s="3" t="s">
        <v>363</v>
      </c>
      <c r="EF145" s="3" t="s">
        <v>163</v>
      </c>
      <c r="EG145" s="3" t="s">
        <v>405</v>
      </c>
      <c r="EI145" s="3" t="s">
        <v>168</v>
      </c>
      <c r="EJ145" s="3" t="s">
        <v>410</v>
      </c>
      <c r="EK145" s="3" t="s">
        <v>411</v>
      </c>
      <c r="EL145" s="3" t="s">
        <v>412</v>
      </c>
      <c r="EM145" s="3" t="s">
        <v>413</v>
      </c>
      <c r="EN145" s="3" t="s">
        <v>163</v>
      </c>
      <c r="EO145" s="3" t="s">
        <v>414</v>
      </c>
      <c r="EP145" s="3" t="s">
        <v>163</v>
      </c>
      <c r="EQ145" s="3" t="s">
        <v>163</v>
      </c>
      <c r="ER145" s="3" t="s">
        <v>415</v>
      </c>
      <c r="ES145" s="3" t="s">
        <v>194</v>
      </c>
      <c r="ET145" s="3" t="s">
        <v>416</v>
      </c>
      <c r="EU145" s="3" t="s">
        <v>417</v>
      </c>
      <c r="EV145" s="3" t="s">
        <v>418</v>
      </c>
    </row>
    <row r="146" spans="1:176" s="130" customFormat="1" ht="12.75" customHeight="1" x14ac:dyDescent="0.2">
      <c r="A146" s="132" t="s">
        <v>173</v>
      </c>
      <c r="B146" s="17" t="s">
        <v>215</v>
      </c>
      <c r="C146" s="132" t="s">
        <v>11236</v>
      </c>
      <c r="D146" s="132" t="s">
        <v>3308</v>
      </c>
      <c r="E146" s="132" t="s">
        <v>3622</v>
      </c>
      <c r="F146" s="134">
        <v>250</v>
      </c>
      <c r="G146" s="134"/>
      <c r="H146" s="134" t="s">
        <v>177</v>
      </c>
      <c r="I146" s="132" t="s">
        <v>1734</v>
      </c>
      <c r="J146" s="132" t="s">
        <v>482</v>
      </c>
      <c r="K146" s="20" t="s">
        <v>162</v>
      </c>
      <c r="L146" s="132"/>
      <c r="M146" s="135" t="s">
        <v>3311</v>
      </c>
      <c r="N146" s="17"/>
      <c r="O146" s="17"/>
      <c r="P146" s="134"/>
      <c r="Q146" s="134"/>
      <c r="R146" s="21" t="s">
        <v>3623</v>
      </c>
      <c r="S146" s="21"/>
      <c r="T146" s="21">
        <v>2000</v>
      </c>
      <c r="U146" s="21" t="s">
        <v>3624</v>
      </c>
      <c r="V146" s="138"/>
      <c r="W146" s="136" t="s">
        <v>174</v>
      </c>
      <c r="X146" s="136" t="s">
        <v>11237</v>
      </c>
      <c r="Y146" s="136" t="s">
        <v>11238</v>
      </c>
      <c r="Z146" s="136" t="s">
        <v>11239</v>
      </c>
      <c r="AA146" s="136"/>
      <c r="AB146" s="21">
        <v>5496</v>
      </c>
      <c r="AC146" s="136" t="s">
        <v>168</v>
      </c>
      <c r="AD146" s="136" t="s">
        <v>3619</v>
      </c>
      <c r="AE146" s="136" t="s">
        <v>3620</v>
      </c>
      <c r="AF146" s="58"/>
      <c r="AG146" s="135" t="s">
        <v>3621</v>
      </c>
      <c r="AH146" s="135"/>
      <c r="AI146" s="136">
        <v>995595133232</v>
      </c>
      <c r="AJ146" s="136"/>
      <c r="AK146" s="136"/>
      <c r="AL146" s="136"/>
      <c r="AM146" s="136" t="s">
        <v>168</v>
      </c>
      <c r="AN146" s="136" t="s">
        <v>11240</v>
      </c>
      <c r="AO146" s="136" t="s">
        <v>11241</v>
      </c>
      <c r="AP146" s="58"/>
      <c r="AQ146" s="135" t="s">
        <v>11242</v>
      </c>
      <c r="AR146" s="135"/>
      <c r="AS146" s="135" t="s">
        <v>11243</v>
      </c>
      <c r="AT146" s="134"/>
      <c r="AU146" s="134"/>
      <c r="AV146" s="134"/>
      <c r="AW146" s="135" t="s">
        <v>194</v>
      </c>
      <c r="AX146" s="135" t="s">
        <v>8418</v>
      </c>
      <c r="AY146" s="135" t="s">
        <v>8419</v>
      </c>
      <c r="AZ146" s="135"/>
      <c r="BA146" s="135" t="s">
        <v>8420</v>
      </c>
      <c r="BB146" s="135"/>
      <c r="BC146" s="135"/>
      <c r="BD146" s="135"/>
      <c r="BE146" s="135"/>
      <c r="BF146" s="135"/>
      <c r="BG146" s="135" t="s">
        <v>168</v>
      </c>
      <c r="BH146" s="135" t="s">
        <v>1603</v>
      </c>
      <c r="BI146" s="135" t="s">
        <v>8421</v>
      </c>
      <c r="BJ146" s="135" t="s">
        <v>1071</v>
      </c>
      <c r="BK146" s="135" t="s">
        <v>8422</v>
      </c>
      <c r="BL146" s="135" t="s">
        <v>163</v>
      </c>
      <c r="BM146" s="135" t="s">
        <v>8417</v>
      </c>
      <c r="BN146" s="135" t="s">
        <v>163</v>
      </c>
      <c r="BO146" s="135" t="s">
        <v>3323</v>
      </c>
      <c r="BP146" s="135" t="s">
        <v>8423</v>
      </c>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135"/>
      <c r="DU146" s="135"/>
      <c r="DV146" s="135"/>
      <c r="DW146" s="135"/>
      <c r="DX146" s="135"/>
      <c r="DY146" s="135"/>
      <c r="DZ146" s="135"/>
      <c r="EA146" s="135"/>
      <c r="EB146" s="135"/>
      <c r="EC146" s="135"/>
      <c r="ED146" s="135"/>
      <c r="EE146" s="135"/>
      <c r="EF146" s="135"/>
      <c r="EG146" s="135"/>
      <c r="EH146" s="135"/>
      <c r="EI146" s="135"/>
      <c r="EJ146" s="135"/>
      <c r="EK146" s="135"/>
      <c r="EL146" s="135"/>
      <c r="EM146" s="135"/>
      <c r="EN146" s="135"/>
      <c r="EO146" s="135"/>
      <c r="EP146" s="135"/>
      <c r="EQ146" s="135"/>
      <c r="ER146" s="135"/>
      <c r="ES146" s="135"/>
      <c r="ET146" s="135"/>
      <c r="EU146" s="135"/>
      <c r="EV146" s="135"/>
      <c r="EW146" s="135"/>
      <c r="EX146" s="135"/>
      <c r="EY146" s="135"/>
      <c r="EZ146" s="135"/>
      <c r="FA146" s="135"/>
      <c r="FB146" s="135"/>
      <c r="FC146" s="135"/>
      <c r="FD146" s="135"/>
      <c r="FE146" s="135"/>
      <c r="FF146" s="135"/>
      <c r="FG146" s="135"/>
      <c r="FH146" s="135"/>
      <c r="FI146" s="135"/>
      <c r="FJ146" s="135"/>
      <c r="FK146" s="135"/>
      <c r="FL146" s="135"/>
      <c r="FM146" s="135"/>
      <c r="FN146" s="135"/>
      <c r="FO146" s="135"/>
      <c r="FP146" s="135"/>
      <c r="FQ146" s="135"/>
      <c r="FR146" s="135"/>
      <c r="FS146" s="135"/>
      <c r="FT146" s="135"/>
    </row>
    <row r="147" spans="1:176" s="130" customFormat="1" ht="12.75" customHeight="1" x14ac:dyDescent="0.2">
      <c r="A147" s="81" t="s">
        <v>173</v>
      </c>
      <c r="B147" s="76" t="s">
        <v>1084</v>
      </c>
      <c r="C147" s="81"/>
      <c r="D147" s="81" t="s">
        <v>1949</v>
      </c>
      <c r="E147" s="75" t="s">
        <v>2091</v>
      </c>
      <c r="F147" s="146">
        <v>250</v>
      </c>
      <c r="G147" s="36"/>
      <c r="H147" s="7" t="s">
        <v>177</v>
      </c>
      <c r="I147" s="75" t="s">
        <v>2092</v>
      </c>
      <c r="J147" s="75" t="s">
        <v>179</v>
      </c>
      <c r="K147" s="89" t="s">
        <v>180</v>
      </c>
      <c r="L147" s="81"/>
      <c r="M147" s="87" t="s">
        <v>11167</v>
      </c>
      <c r="N147" s="86"/>
      <c r="O147" s="86"/>
      <c r="P147" s="85"/>
      <c r="Q147" s="85"/>
      <c r="R147" s="87" t="s">
        <v>2093</v>
      </c>
      <c r="S147" s="87"/>
      <c r="T147" s="87"/>
      <c r="U147" s="87"/>
      <c r="V147" s="88"/>
      <c r="W147" s="90" t="s">
        <v>11168</v>
      </c>
      <c r="X147" s="90" t="s">
        <v>11169</v>
      </c>
      <c r="Y147" s="90" t="s">
        <v>11170</v>
      </c>
      <c r="Z147" s="90" t="s">
        <v>11171</v>
      </c>
      <c r="AA147" s="87"/>
      <c r="AB147" s="90">
        <v>8000</v>
      </c>
      <c r="AC147" s="130" t="s">
        <v>168</v>
      </c>
      <c r="AD147" s="130" t="s">
        <v>856</v>
      </c>
      <c r="AE147" s="130" t="s">
        <v>1952</v>
      </c>
      <c r="AF147" s="130" t="s">
        <v>1953</v>
      </c>
      <c r="AG147" s="130" t="s">
        <v>1954</v>
      </c>
      <c r="AH147" s="130" t="s">
        <v>163</v>
      </c>
      <c r="AI147" s="130" t="s">
        <v>1955</v>
      </c>
      <c r="AJ147" s="130" t="s">
        <v>163</v>
      </c>
      <c r="AK147" s="130" t="s">
        <v>1956</v>
      </c>
      <c r="AL147" s="130" t="s">
        <v>1957</v>
      </c>
      <c r="AM147" s="130" t="s">
        <v>194</v>
      </c>
      <c r="AN147" s="130" t="s">
        <v>1958</v>
      </c>
      <c r="AO147" s="130" t="s">
        <v>1959</v>
      </c>
      <c r="AP147" s="130" t="s">
        <v>1240</v>
      </c>
      <c r="AQ147" s="149" t="s">
        <v>1987</v>
      </c>
      <c r="AW147" s="130" t="s">
        <v>168</v>
      </c>
      <c r="AX147" s="130" t="s">
        <v>856</v>
      </c>
      <c r="AY147" s="130" t="s">
        <v>1960</v>
      </c>
      <c r="AZ147" s="130" t="s">
        <v>1961</v>
      </c>
      <c r="BA147" s="130" t="s">
        <v>1962</v>
      </c>
      <c r="BB147" s="130" t="s">
        <v>163</v>
      </c>
      <c r="BC147" s="131" t="s">
        <v>1963</v>
      </c>
      <c r="BD147" s="131" t="s">
        <v>163</v>
      </c>
      <c r="BE147" s="131" t="s">
        <v>1964</v>
      </c>
      <c r="BF147" s="130" t="s">
        <v>1965</v>
      </c>
      <c r="BG147" s="130" t="s">
        <v>1916</v>
      </c>
      <c r="BH147" s="130" t="s">
        <v>1973</v>
      </c>
      <c r="BI147" s="130" t="s">
        <v>1974</v>
      </c>
      <c r="BJ147" s="130" t="s">
        <v>1975</v>
      </c>
      <c r="BK147" s="130" t="s">
        <v>1976</v>
      </c>
      <c r="BL147" s="130" t="s">
        <v>1977</v>
      </c>
      <c r="BM147" s="130" t="s">
        <v>1978</v>
      </c>
      <c r="BN147" s="130" t="s">
        <v>163</v>
      </c>
      <c r="BO147" s="130" t="s">
        <v>1979</v>
      </c>
      <c r="BP147" s="130" t="s">
        <v>1956</v>
      </c>
      <c r="BQ147" s="130" t="s">
        <v>168</v>
      </c>
      <c r="BR147" s="130" t="s">
        <v>1980</v>
      </c>
      <c r="BS147" s="130" t="s">
        <v>1981</v>
      </c>
      <c r="BT147" s="130" t="s">
        <v>843</v>
      </c>
      <c r="BU147" s="130" t="s">
        <v>1982</v>
      </c>
      <c r="BV147" s="130" t="s">
        <v>163</v>
      </c>
      <c r="BW147" s="130" t="s">
        <v>1963</v>
      </c>
      <c r="BX147" s="130" t="s">
        <v>163</v>
      </c>
      <c r="BY147" s="130" t="s">
        <v>1964</v>
      </c>
      <c r="BZ147" s="130" t="s">
        <v>1983</v>
      </c>
      <c r="CA147" s="130" t="s">
        <v>168</v>
      </c>
      <c r="CB147" s="130" t="s">
        <v>1984</v>
      </c>
      <c r="CC147" s="130" t="s">
        <v>1985</v>
      </c>
      <c r="CD147" s="130" t="s">
        <v>1986</v>
      </c>
      <c r="CE147" s="130" t="s">
        <v>1987</v>
      </c>
      <c r="CF147" s="130" t="s">
        <v>163</v>
      </c>
      <c r="CG147" s="130" t="s">
        <v>1988</v>
      </c>
      <c r="CH147" s="130" t="s">
        <v>163</v>
      </c>
      <c r="CI147" s="130" t="s">
        <v>1989</v>
      </c>
      <c r="CJ147" s="130" t="s">
        <v>1990</v>
      </c>
      <c r="CK147" s="130" t="s">
        <v>168</v>
      </c>
      <c r="CL147" s="130" t="s">
        <v>1778</v>
      </c>
      <c r="CM147" s="130" t="s">
        <v>1991</v>
      </c>
      <c r="CN147" s="130" t="s">
        <v>1992</v>
      </c>
      <c r="CO147" s="130" t="s">
        <v>1993</v>
      </c>
      <c r="CP147" s="130" t="s">
        <v>163</v>
      </c>
      <c r="CQ147" s="130" t="s">
        <v>1994</v>
      </c>
      <c r="CR147" s="130" t="s">
        <v>163</v>
      </c>
      <c r="CS147" s="130" t="s">
        <v>1971</v>
      </c>
      <c r="CT147" s="130" t="s">
        <v>1995</v>
      </c>
      <c r="CU147" s="130" t="s">
        <v>168</v>
      </c>
      <c r="CV147" s="130" t="s">
        <v>1996</v>
      </c>
      <c r="CW147" s="130" t="s">
        <v>1997</v>
      </c>
      <c r="CX147" s="130" t="s">
        <v>1998</v>
      </c>
      <c r="CY147" s="130" t="s">
        <v>1999</v>
      </c>
      <c r="CZ147" s="130" t="s">
        <v>163</v>
      </c>
      <c r="DA147" s="130" t="s">
        <v>2000</v>
      </c>
      <c r="DB147" s="130" t="s">
        <v>163</v>
      </c>
      <c r="DC147" s="130" t="s">
        <v>1979</v>
      </c>
      <c r="DD147" s="130" t="s">
        <v>2001</v>
      </c>
      <c r="DE147" s="130" t="s">
        <v>168</v>
      </c>
      <c r="DF147" s="130" t="s">
        <v>2002</v>
      </c>
      <c r="DG147" s="130" t="s">
        <v>2003</v>
      </c>
      <c r="DH147" s="130" t="s">
        <v>2004</v>
      </c>
      <c r="DI147" s="130" t="s">
        <v>1982</v>
      </c>
      <c r="DJ147" s="130" t="s">
        <v>163</v>
      </c>
      <c r="DK147" s="130" t="s">
        <v>1988</v>
      </c>
      <c r="DL147" s="130" t="s">
        <v>163</v>
      </c>
      <c r="DM147" s="130" t="s">
        <v>2005</v>
      </c>
      <c r="DN147" s="130" t="s">
        <v>2006</v>
      </c>
      <c r="DO147" s="130" t="s">
        <v>168</v>
      </c>
      <c r="DP147" s="130" t="s">
        <v>2007</v>
      </c>
      <c r="DQ147" s="130" t="s">
        <v>2008</v>
      </c>
      <c r="DR147" s="130" t="s">
        <v>2009</v>
      </c>
      <c r="DS147" s="130" t="s">
        <v>2010</v>
      </c>
      <c r="DT147" s="130" t="s">
        <v>163</v>
      </c>
      <c r="DU147" s="130" t="s">
        <v>2011</v>
      </c>
      <c r="DV147" s="130" t="s">
        <v>163</v>
      </c>
      <c r="DW147" s="130" t="s">
        <v>163</v>
      </c>
      <c r="DX147" s="130" t="s">
        <v>2012</v>
      </c>
      <c r="EC147" s="130" t="s">
        <v>2013</v>
      </c>
    </row>
    <row r="148" spans="1:176" s="130" customFormat="1" ht="12.75" customHeight="1" x14ac:dyDescent="0.2">
      <c r="A148" s="81" t="s">
        <v>240</v>
      </c>
      <c r="B148" s="86" t="s">
        <v>215</v>
      </c>
      <c r="C148" s="81"/>
      <c r="D148" s="81" t="s">
        <v>1949</v>
      </c>
      <c r="E148" s="81" t="s">
        <v>11088</v>
      </c>
      <c r="F148" s="85">
        <v>250</v>
      </c>
      <c r="G148" s="134"/>
      <c r="H148" s="83" t="s">
        <v>243</v>
      </c>
      <c r="I148" s="81" t="s">
        <v>2475</v>
      </c>
      <c r="J148" s="81" t="s">
        <v>179</v>
      </c>
      <c r="K148" s="89" t="s">
        <v>180</v>
      </c>
      <c r="L148" s="81" t="s">
        <v>11089</v>
      </c>
      <c r="M148" s="87" t="s">
        <v>11167</v>
      </c>
      <c r="N148" s="76" t="s">
        <v>247</v>
      </c>
      <c r="O148" s="76"/>
      <c r="P148" s="76"/>
      <c r="Q148" s="76"/>
      <c r="R148" s="75"/>
      <c r="S148" s="75"/>
      <c r="T148" s="75"/>
      <c r="U148" s="75"/>
      <c r="V148" s="94"/>
      <c r="W148" s="90" t="s">
        <v>11168</v>
      </c>
      <c r="X148" s="90" t="s">
        <v>11169</v>
      </c>
      <c r="Y148" s="90" t="s">
        <v>11170</v>
      </c>
      <c r="Z148" s="90" t="s">
        <v>11171</v>
      </c>
      <c r="AA148" s="75"/>
      <c r="AB148" s="90">
        <v>8000</v>
      </c>
      <c r="AC148" s="130" t="s">
        <v>168</v>
      </c>
      <c r="AD148" s="130" t="s">
        <v>856</v>
      </c>
      <c r="AE148" s="130" t="s">
        <v>1952</v>
      </c>
      <c r="AF148" s="130" t="s">
        <v>1953</v>
      </c>
      <c r="AG148" s="130" t="s">
        <v>1954</v>
      </c>
      <c r="AH148" s="130" t="s">
        <v>163</v>
      </c>
      <c r="AI148" s="130" t="s">
        <v>1955</v>
      </c>
      <c r="AJ148" s="130" t="s">
        <v>163</v>
      </c>
      <c r="AK148" s="130" t="s">
        <v>1956</v>
      </c>
      <c r="AL148" s="130" t="s">
        <v>1957</v>
      </c>
      <c r="AM148" s="130" t="s">
        <v>194</v>
      </c>
      <c r="AN148" s="130" t="s">
        <v>1958</v>
      </c>
      <c r="AO148" s="130" t="s">
        <v>1959</v>
      </c>
      <c r="AP148" s="130" t="s">
        <v>1240</v>
      </c>
      <c r="AQ148" s="149" t="s">
        <v>1987</v>
      </c>
      <c r="AW148" s="130" t="s">
        <v>168</v>
      </c>
      <c r="AX148" s="130" t="s">
        <v>856</v>
      </c>
      <c r="AY148" s="130" t="s">
        <v>1960</v>
      </c>
      <c r="AZ148" s="130" t="s">
        <v>1961</v>
      </c>
      <c r="BA148" s="130" t="s">
        <v>1962</v>
      </c>
      <c r="BB148" s="130" t="s">
        <v>163</v>
      </c>
      <c r="BC148" s="131" t="s">
        <v>1963</v>
      </c>
      <c r="BD148" s="131" t="s">
        <v>163</v>
      </c>
      <c r="BE148" s="131" t="s">
        <v>1964</v>
      </c>
      <c r="BF148" s="130" t="s">
        <v>1965</v>
      </c>
      <c r="BG148" s="130" t="s">
        <v>1916</v>
      </c>
      <c r="BH148" s="130" t="s">
        <v>1973</v>
      </c>
      <c r="BI148" s="130" t="s">
        <v>1974</v>
      </c>
      <c r="BJ148" s="130" t="s">
        <v>1975</v>
      </c>
      <c r="BK148" s="130" t="s">
        <v>1976</v>
      </c>
      <c r="BL148" s="130" t="s">
        <v>1977</v>
      </c>
      <c r="BM148" s="130" t="s">
        <v>1978</v>
      </c>
      <c r="BN148" s="130" t="s">
        <v>163</v>
      </c>
      <c r="BO148" s="130" t="s">
        <v>1979</v>
      </c>
      <c r="BP148" s="130" t="s">
        <v>1956</v>
      </c>
      <c r="BQ148" s="130" t="s">
        <v>168</v>
      </c>
      <c r="BR148" s="130" t="s">
        <v>1980</v>
      </c>
      <c r="BS148" s="130" t="s">
        <v>1981</v>
      </c>
      <c r="BT148" s="130" t="s">
        <v>843</v>
      </c>
      <c r="BU148" s="130" t="s">
        <v>1982</v>
      </c>
      <c r="BV148" s="130" t="s">
        <v>163</v>
      </c>
      <c r="BW148" s="130" t="s">
        <v>1963</v>
      </c>
      <c r="BX148" s="130" t="s">
        <v>163</v>
      </c>
      <c r="BY148" s="130" t="s">
        <v>1964</v>
      </c>
      <c r="BZ148" s="130" t="s">
        <v>1983</v>
      </c>
      <c r="CA148" s="130" t="s">
        <v>168</v>
      </c>
      <c r="CB148" s="130" t="s">
        <v>1984</v>
      </c>
      <c r="CC148" s="130" t="s">
        <v>1985</v>
      </c>
      <c r="CD148" s="130" t="s">
        <v>1986</v>
      </c>
      <c r="CE148" s="130" t="s">
        <v>1987</v>
      </c>
      <c r="CF148" s="130" t="s">
        <v>163</v>
      </c>
      <c r="CG148" s="130" t="s">
        <v>1988</v>
      </c>
      <c r="CH148" s="130" t="s">
        <v>163</v>
      </c>
      <c r="CI148" s="130" t="s">
        <v>1989</v>
      </c>
      <c r="CJ148" s="130" t="s">
        <v>1990</v>
      </c>
      <c r="CK148" s="130" t="s">
        <v>168</v>
      </c>
      <c r="CL148" s="130" t="s">
        <v>1778</v>
      </c>
      <c r="CM148" s="130" t="s">
        <v>1991</v>
      </c>
      <c r="CN148" s="130" t="s">
        <v>1992</v>
      </c>
      <c r="CO148" s="130" t="s">
        <v>1993</v>
      </c>
      <c r="CP148" s="130" t="s">
        <v>163</v>
      </c>
      <c r="CQ148" s="130" t="s">
        <v>1994</v>
      </c>
      <c r="CR148" s="130" t="s">
        <v>163</v>
      </c>
      <c r="CS148" s="130" t="s">
        <v>1971</v>
      </c>
      <c r="CT148" s="130" t="s">
        <v>1995</v>
      </c>
      <c r="CU148" s="130" t="s">
        <v>168</v>
      </c>
      <c r="CV148" s="130" t="s">
        <v>1996</v>
      </c>
      <c r="CW148" s="130" t="s">
        <v>1997</v>
      </c>
      <c r="CX148" s="130" t="s">
        <v>1998</v>
      </c>
      <c r="CY148" s="130" t="s">
        <v>1999</v>
      </c>
      <c r="CZ148" s="130" t="s">
        <v>163</v>
      </c>
      <c r="DA148" s="130" t="s">
        <v>2000</v>
      </c>
      <c r="DB148" s="130" t="s">
        <v>163</v>
      </c>
      <c r="DC148" s="130" t="s">
        <v>1979</v>
      </c>
      <c r="DD148" s="130" t="s">
        <v>2001</v>
      </c>
      <c r="DE148" s="130" t="s">
        <v>168</v>
      </c>
      <c r="DF148" s="130" t="s">
        <v>2002</v>
      </c>
      <c r="DG148" s="130" t="s">
        <v>2003</v>
      </c>
      <c r="DH148" s="130" t="s">
        <v>2004</v>
      </c>
      <c r="DI148" s="130" t="s">
        <v>1982</v>
      </c>
      <c r="DJ148" s="130" t="s">
        <v>163</v>
      </c>
      <c r="DK148" s="130" t="s">
        <v>1988</v>
      </c>
      <c r="DL148" s="130" t="s">
        <v>163</v>
      </c>
      <c r="DM148" s="130" t="s">
        <v>2005</v>
      </c>
      <c r="DN148" s="130" t="s">
        <v>2006</v>
      </c>
      <c r="DO148" s="130" t="s">
        <v>168</v>
      </c>
      <c r="DP148" s="130" t="s">
        <v>2007</v>
      </c>
      <c r="DQ148" s="130" t="s">
        <v>2008</v>
      </c>
      <c r="DR148" s="130" t="s">
        <v>2009</v>
      </c>
      <c r="DS148" s="130" t="s">
        <v>2010</v>
      </c>
      <c r="DT148" s="130" t="s">
        <v>163</v>
      </c>
      <c r="DU148" s="130" t="s">
        <v>2011</v>
      </c>
      <c r="DV148" s="130" t="s">
        <v>163</v>
      </c>
      <c r="DW148" s="130" t="s">
        <v>163</v>
      </c>
      <c r="DX148" s="130" t="s">
        <v>2012</v>
      </c>
      <c r="EC148" s="130" t="s">
        <v>2013</v>
      </c>
    </row>
    <row r="149" spans="1:176" ht="12.75" customHeight="1" x14ac:dyDescent="0.2">
      <c r="A149" s="132" t="s">
        <v>173</v>
      </c>
      <c r="B149" s="17" t="s">
        <v>11446</v>
      </c>
      <c r="C149" s="132"/>
      <c r="D149" s="132" t="s">
        <v>11923</v>
      </c>
      <c r="E149" s="132" t="s">
        <v>11923</v>
      </c>
      <c r="F149" s="134">
        <v>250</v>
      </c>
      <c r="G149" s="7"/>
      <c r="H149" s="134" t="s">
        <v>177</v>
      </c>
      <c r="I149" s="132" t="s">
        <v>4418</v>
      </c>
      <c r="J149" s="132" t="s">
        <v>179</v>
      </c>
      <c r="K149" s="134" t="s">
        <v>180</v>
      </c>
      <c r="L149" s="132" t="s">
        <v>11934</v>
      </c>
      <c r="M149" s="136"/>
      <c r="N149" s="17"/>
      <c r="O149" s="17"/>
      <c r="P149" s="134"/>
      <c r="Q149" s="134"/>
      <c r="R149" s="136" t="s">
        <v>11924</v>
      </c>
      <c r="S149" s="136"/>
      <c r="T149" s="136"/>
      <c r="U149" s="136" t="s">
        <v>11925</v>
      </c>
      <c r="V149" s="34" t="s">
        <v>11928</v>
      </c>
      <c r="W149" s="136"/>
      <c r="X149" s="136"/>
      <c r="Y149" s="136"/>
      <c r="Z149" s="136"/>
      <c r="AA149" s="136"/>
      <c r="AB149" s="136"/>
      <c r="AC149" s="136" t="s">
        <v>168</v>
      </c>
      <c r="AD149" s="135" t="s">
        <v>11927</v>
      </c>
      <c r="AE149" s="135" t="s">
        <v>5409</v>
      </c>
      <c r="AF149" s="135" t="s">
        <v>12458</v>
      </c>
      <c r="AG149" s="135" t="s">
        <v>11949</v>
      </c>
      <c r="AH149" s="135" t="s">
        <v>12459</v>
      </c>
      <c r="AI149" s="135"/>
      <c r="AJ149" s="136"/>
      <c r="AK149" s="139" t="s">
        <v>11929</v>
      </c>
      <c r="AL149" s="136"/>
      <c r="AM149" s="134"/>
      <c r="AN149" s="134"/>
      <c r="AO149" s="134"/>
      <c r="AP149" s="134"/>
      <c r="AQ149" s="134"/>
      <c r="AR149" s="134"/>
      <c r="AS149" s="134"/>
      <c r="AT149" s="134"/>
      <c r="AU149" s="134"/>
      <c r="AV149" s="134"/>
      <c r="AW149" s="136" t="s">
        <v>1916</v>
      </c>
      <c r="AX149" s="136" t="s">
        <v>11927</v>
      </c>
      <c r="AY149" s="136" t="s">
        <v>5409</v>
      </c>
      <c r="AZ149" s="132" t="s">
        <v>12458</v>
      </c>
      <c r="BA149" s="82" t="s">
        <v>11949</v>
      </c>
      <c r="BB149" s="135"/>
      <c r="BC149" s="15" t="s">
        <v>11931</v>
      </c>
      <c r="BD149" s="135"/>
      <c r="BE149" s="135"/>
      <c r="BF149" s="135"/>
      <c r="BG149" s="135" t="s">
        <v>168</v>
      </c>
      <c r="BH149" s="135" t="s">
        <v>12457</v>
      </c>
      <c r="BI149" s="135" t="s">
        <v>3142</v>
      </c>
      <c r="BJ149" s="135" t="s">
        <v>319</v>
      </c>
      <c r="BK149" s="132" t="s">
        <v>11926</v>
      </c>
      <c r="BL149" s="135"/>
      <c r="BM149" s="135"/>
      <c r="BN149" s="135"/>
      <c r="BO149" s="135"/>
      <c r="BP149" s="15" t="s">
        <v>12460</v>
      </c>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FI149" s="135"/>
      <c r="FJ149" s="135"/>
      <c r="FK149" s="135"/>
      <c r="FL149" s="135"/>
      <c r="FM149" s="135"/>
      <c r="FN149" s="135"/>
      <c r="FO149" s="135"/>
      <c r="FP149" s="135"/>
      <c r="FQ149" s="135"/>
      <c r="FR149" s="135"/>
      <c r="FS149" s="135"/>
      <c r="FT149" s="135"/>
    </row>
    <row r="150" spans="1:176" ht="12.75" customHeight="1" x14ac:dyDescent="0.2">
      <c r="A150" s="16" t="s">
        <v>173</v>
      </c>
      <c r="B150" s="124" t="s">
        <v>1307</v>
      </c>
      <c r="C150" s="178">
        <v>0.37</v>
      </c>
      <c r="D150" s="135" t="s">
        <v>1308</v>
      </c>
      <c r="E150" s="133" t="s">
        <v>15538</v>
      </c>
      <c r="F150" s="27">
        <v>250</v>
      </c>
      <c r="G150" s="27">
        <f>F150*0.37</f>
        <v>92.5</v>
      </c>
      <c r="H150" s="124" t="s">
        <v>177</v>
      </c>
      <c r="I150" s="133" t="s">
        <v>809</v>
      </c>
      <c r="J150" s="133" t="s">
        <v>810</v>
      </c>
      <c r="K150" s="124" t="s">
        <v>180</v>
      </c>
      <c r="L150" s="133" t="s">
        <v>15537</v>
      </c>
      <c r="M150" s="18"/>
      <c r="N150" s="124"/>
      <c r="O150" s="124"/>
      <c r="P150" s="124"/>
      <c r="Q150" s="124"/>
      <c r="R150" s="133"/>
      <c r="S150" s="133"/>
      <c r="T150" s="133"/>
      <c r="U150" s="133"/>
      <c r="V150" s="24"/>
      <c r="W150" s="133"/>
      <c r="X150" s="133"/>
      <c r="Y150" s="133"/>
      <c r="Z150" s="133"/>
      <c r="AA150" s="133"/>
      <c r="AB150" s="133"/>
      <c r="AC150" s="135" t="s">
        <v>168</v>
      </c>
      <c r="AD150" s="136" t="s">
        <v>12575</v>
      </c>
      <c r="AE150" s="136" t="s">
        <v>7322</v>
      </c>
      <c r="AF150" s="58"/>
      <c r="AG150" s="3" t="s">
        <v>12577</v>
      </c>
      <c r="AH150" s="3" t="s">
        <v>163</v>
      </c>
      <c r="AI150" s="3" t="s">
        <v>7057</v>
      </c>
      <c r="AJ150" s="135" t="s">
        <v>163</v>
      </c>
      <c r="AK150" s="135" t="s">
        <v>7058</v>
      </c>
      <c r="AL150" s="135" t="s">
        <v>7059</v>
      </c>
      <c r="AM150" s="135" t="s">
        <v>1916</v>
      </c>
      <c r="AN150" s="135" t="s">
        <v>7060</v>
      </c>
      <c r="AO150" s="135" t="s">
        <v>7061</v>
      </c>
      <c r="AP150" s="135" t="s">
        <v>7062</v>
      </c>
      <c r="AQ150" s="135" t="s">
        <v>7063</v>
      </c>
      <c r="AR150" s="135" t="s">
        <v>163</v>
      </c>
      <c r="AS150" s="135" t="s">
        <v>7064</v>
      </c>
      <c r="AT150" s="135" t="s">
        <v>163</v>
      </c>
      <c r="AU150" s="135" t="s">
        <v>7065</v>
      </c>
      <c r="AV150" s="135" t="s">
        <v>7066</v>
      </c>
      <c r="AW150" s="135"/>
      <c r="AX150" s="135" t="s">
        <v>11376</v>
      </c>
      <c r="AY150" s="135" t="s">
        <v>1152</v>
      </c>
      <c r="AZ150" s="135" t="s">
        <v>11333</v>
      </c>
      <c r="BA150" s="135" t="s">
        <v>11377</v>
      </c>
      <c r="BC150" s="135"/>
      <c r="BG150" s="3" t="s">
        <v>168</v>
      </c>
      <c r="BH150" s="3" t="s">
        <v>8437</v>
      </c>
      <c r="BI150" s="3" t="s">
        <v>7322</v>
      </c>
      <c r="BJ150" s="3" t="s">
        <v>1164</v>
      </c>
      <c r="BK150" s="135" t="s">
        <v>8438</v>
      </c>
      <c r="BP150" s="135"/>
    </row>
    <row r="151" spans="1:176" ht="12.75" customHeight="1" x14ac:dyDescent="0.25">
      <c r="A151" s="133" t="s">
        <v>299</v>
      </c>
      <c r="B151" s="17" t="s">
        <v>5571</v>
      </c>
      <c r="C151" s="78"/>
      <c r="D151" s="130" t="s">
        <v>12493</v>
      </c>
      <c r="E151" s="130" t="s">
        <v>12493</v>
      </c>
      <c r="F151" s="134">
        <v>250</v>
      </c>
      <c r="G151" s="130"/>
      <c r="H151" s="17"/>
      <c r="I151" s="130" t="s">
        <v>570</v>
      </c>
      <c r="J151" s="133" t="s">
        <v>203</v>
      </c>
      <c r="K151" s="124" t="s">
        <v>162</v>
      </c>
      <c r="L151" s="130" t="s">
        <v>14519</v>
      </c>
      <c r="M151" s="130"/>
      <c r="N151" s="17"/>
      <c r="O151" s="135"/>
      <c r="P151" s="135"/>
      <c r="Q151" s="135"/>
      <c r="R151" s="135"/>
      <c r="S151" s="135"/>
      <c r="T151" s="135"/>
      <c r="U151" s="135"/>
      <c r="V151" s="135"/>
      <c r="W151" s="135"/>
      <c r="X151" s="135"/>
      <c r="Y151" s="135"/>
      <c r="Z151" s="135"/>
      <c r="AA151" s="135"/>
      <c r="AB151" s="135"/>
      <c r="AC151" s="130"/>
      <c r="AD151" s="130" t="s">
        <v>14551</v>
      </c>
      <c r="AE151" s="129" t="s">
        <v>14552</v>
      </c>
      <c r="AF151" s="129" t="s">
        <v>250</v>
      </c>
      <c r="AG151" s="180" t="s">
        <v>14553</v>
      </c>
      <c r="AH151" s="130"/>
      <c r="AI151" s="130"/>
      <c r="AJ151" s="135"/>
      <c r="AK151" s="135"/>
      <c r="AL151" s="135"/>
      <c r="AM151" s="135"/>
      <c r="AN151" s="135"/>
      <c r="AO151" s="135"/>
      <c r="AP151" s="135"/>
      <c r="AQ151" s="135"/>
      <c r="AR151" s="135"/>
      <c r="AS151" s="135"/>
      <c r="AT151" s="135"/>
      <c r="AU151" s="135"/>
      <c r="AV151" s="135"/>
      <c r="AW151" s="135"/>
      <c r="AX151" s="135"/>
      <c r="AY151" s="135"/>
      <c r="AZ151" s="135"/>
      <c r="BA151" s="135"/>
    </row>
    <row r="152" spans="1:176" ht="12.75" customHeight="1" x14ac:dyDescent="0.2">
      <c r="A152" s="81" t="s">
        <v>240</v>
      </c>
      <c r="B152" s="86" t="s">
        <v>211</v>
      </c>
      <c r="C152" s="81"/>
      <c r="D152" s="81" t="s">
        <v>1949</v>
      </c>
      <c r="E152" s="81" t="s">
        <v>11088</v>
      </c>
      <c r="F152" s="85">
        <v>250</v>
      </c>
      <c r="G152" s="134"/>
      <c r="H152" s="124" t="s">
        <v>243</v>
      </c>
      <c r="I152" s="81" t="s">
        <v>2475</v>
      </c>
      <c r="J152" s="81" t="s">
        <v>179</v>
      </c>
      <c r="K152" s="89" t="s">
        <v>180</v>
      </c>
      <c r="L152" s="81" t="s">
        <v>11089</v>
      </c>
      <c r="M152" s="87" t="s">
        <v>11167</v>
      </c>
      <c r="N152" s="76" t="s">
        <v>247</v>
      </c>
      <c r="O152" s="76"/>
      <c r="P152" s="76"/>
      <c r="Q152" s="76"/>
      <c r="R152" s="75"/>
      <c r="S152" s="75"/>
      <c r="T152" s="75"/>
      <c r="U152" s="75"/>
      <c r="V152" s="94"/>
      <c r="W152" s="90" t="s">
        <v>11168</v>
      </c>
      <c r="X152" s="90" t="s">
        <v>11169</v>
      </c>
      <c r="Y152" s="90" t="s">
        <v>11170</v>
      </c>
      <c r="Z152" s="90" t="s">
        <v>11171</v>
      </c>
      <c r="AA152" s="75"/>
      <c r="AB152" s="90">
        <v>8000</v>
      </c>
      <c r="AC152" s="130" t="s">
        <v>168</v>
      </c>
      <c r="AD152" s="130" t="s">
        <v>856</v>
      </c>
      <c r="AE152" s="130" t="s">
        <v>1952</v>
      </c>
      <c r="AF152" s="130" t="s">
        <v>1953</v>
      </c>
      <c r="AG152" s="130" t="s">
        <v>1954</v>
      </c>
      <c r="AH152" s="130" t="s">
        <v>163</v>
      </c>
      <c r="AI152" s="130" t="s">
        <v>1955</v>
      </c>
      <c r="AJ152" s="130" t="s">
        <v>163</v>
      </c>
      <c r="AK152" s="130" t="s">
        <v>1956</v>
      </c>
      <c r="AL152" s="130" t="s">
        <v>1957</v>
      </c>
      <c r="AM152" s="130" t="s">
        <v>194</v>
      </c>
      <c r="AN152" s="130" t="s">
        <v>1958</v>
      </c>
      <c r="AO152" s="130" t="s">
        <v>1959</v>
      </c>
      <c r="AP152" s="130" t="s">
        <v>1240</v>
      </c>
      <c r="AQ152" s="149" t="s">
        <v>1987</v>
      </c>
      <c r="AR152" s="130"/>
      <c r="AS152" s="130"/>
      <c r="AT152" s="130"/>
      <c r="AU152" s="130"/>
      <c r="AV152" s="130"/>
      <c r="AW152" s="130" t="s">
        <v>168</v>
      </c>
      <c r="AX152" s="130" t="s">
        <v>856</v>
      </c>
      <c r="AY152" s="130" t="s">
        <v>1960</v>
      </c>
      <c r="AZ152" s="130" t="s">
        <v>1961</v>
      </c>
      <c r="BA152" s="130" t="s">
        <v>1962</v>
      </c>
      <c r="BB152" s="130" t="s">
        <v>163</v>
      </c>
      <c r="BC152" s="131" t="s">
        <v>1963</v>
      </c>
      <c r="BD152" s="131" t="s">
        <v>163</v>
      </c>
      <c r="BE152" s="131" t="s">
        <v>1964</v>
      </c>
      <c r="BF152" s="130" t="s">
        <v>1965</v>
      </c>
      <c r="BG152" s="130" t="s">
        <v>1916</v>
      </c>
      <c r="BH152" s="130" t="s">
        <v>1973</v>
      </c>
      <c r="BI152" s="130" t="s">
        <v>1974</v>
      </c>
      <c r="BJ152" s="130" t="s">
        <v>1975</v>
      </c>
      <c r="BK152" s="130" t="s">
        <v>1976</v>
      </c>
      <c r="BL152" s="130" t="s">
        <v>1977</v>
      </c>
      <c r="BM152" s="130" t="s">
        <v>1978</v>
      </c>
      <c r="BN152" s="130" t="s">
        <v>163</v>
      </c>
      <c r="BO152" s="130" t="s">
        <v>1979</v>
      </c>
      <c r="BP152" s="130" t="s">
        <v>1956</v>
      </c>
      <c r="BQ152" s="130" t="s">
        <v>168</v>
      </c>
      <c r="BR152" s="130" t="s">
        <v>1980</v>
      </c>
      <c r="BS152" s="130" t="s">
        <v>1981</v>
      </c>
      <c r="BT152" s="130" t="s">
        <v>843</v>
      </c>
      <c r="BU152" s="130" t="s">
        <v>1982</v>
      </c>
      <c r="BV152" s="130" t="s">
        <v>163</v>
      </c>
      <c r="BW152" s="130" t="s">
        <v>1963</v>
      </c>
      <c r="BX152" s="130" t="s">
        <v>163</v>
      </c>
      <c r="BY152" s="130" t="s">
        <v>1964</v>
      </c>
      <c r="BZ152" s="130" t="s">
        <v>1983</v>
      </c>
      <c r="CA152" s="130" t="s">
        <v>168</v>
      </c>
      <c r="CB152" s="130" t="s">
        <v>1984</v>
      </c>
      <c r="CC152" s="130" t="s">
        <v>1985</v>
      </c>
      <c r="CD152" s="130" t="s">
        <v>1986</v>
      </c>
      <c r="CE152" s="130" t="s">
        <v>1987</v>
      </c>
      <c r="CF152" s="130" t="s">
        <v>163</v>
      </c>
      <c r="CG152" s="130" t="s">
        <v>1988</v>
      </c>
      <c r="CH152" s="130" t="s">
        <v>163</v>
      </c>
      <c r="CI152" s="130" t="s">
        <v>1989</v>
      </c>
      <c r="CJ152" s="130" t="s">
        <v>1990</v>
      </c>
      <c r="CK152" s="130" t="s">
        <v>168</v>
      </c>
      <c r="CL152" s="130" t="s">
        <v>1778</v>
      </c>
      <c r="CM152" s="130" t="s">
        <v>1991</v>
      </c>
      <c r="CN152" s="130" t="s">
        <v>1992</v>
      </c>
      <c r="CO152" s="130" t="s">
        <v>1993</v>
      </c>
      <c r="CP152" s="130" t="s">
        <v>163</v>
      </c>
      <c r="CQ152" s="130" t="s">
        <v>1994</v>
      </c>
      <c r="CR152" s="130" t="s">
        <v>163</v>
      </c>
      <c r="CS152" s="130" t="s">
        <v>1971</v>
      </c>
      <c r="CT152" s="130" t="s">
        <v>1995</v>
      </c>
      <c r="CU152" s="130" t="s">
        <v>168</v>
      </c>
      <c r="CV152" s="130" t="s">
        <v>1996</v>
      </c>
      <c r="CW152" s="130" t="s">
        <v>1997</v>
      </c>
      <c r="CX152" s="130" t="s">
        <v>1998</v>
      </c>
      <c r="CY152" s="130" t="s">
        <v>1999</v>
      </c>
      <c r="CZ152" s="130" t="s">
        <v>163</v>
      </c>
      <c r="DA152" s="130" t="s">
        <v>2000</v>
      </c>
      <c r="DB152" s="130" t="s">
        <v>163</v>
      </c>
      <c r="DC152" s="130" t="s">
        <v>1979</v>
      </c>
      <c r="DD152" s="130" t="s">
        <v>2001</v>
      </c>
      <c r="DE152" s="130" t="s">
        <v>168</v>
      </c>
      <c r="DF152" s="130" t="s">
        <v>2002</v>
      </c>
      <c r="DG152" s="130" t="s">
        <v>2003</v>
      </c>
      <c r="DH152" s="130" t="s">
        <v>2004</v>
      </c>
      <c r="DI152" s="130" t="s">
        <v>1982</v>
      </c>
      <c r="DJ152" s="130" t="s">
        <v>163</v>
      </c>
      <c r="DK152" s="130" t="s">
        <v>1988</v>
      </c>
      <c r="DL152" s="130" t="s">
        <v>163</v>
      </c>
      <c r="DM152" s="130" t="s">
        <v>2005</v>
      </c>
      <c r="DN152" s="130" t="s">
        <v>2006</v>
      </c>
      <c r="DO152" s="130" t="s">
        <v>168</v>
      </c>
      <c r="DP152" s="130" t="s">
        <v>2007</v>
      </c>
      <c r="DQ152" s="130" t="s">
        <v>2008</v>
      </c>
      <c r="DR152" s="130" t="s">
        <v>2009</v>
      </c>
      <c r="DS152" s="130" t="s">
        <v>2010</v>
      </c>
      <c r="DT152" s="130" t="s">
        <v>163</v>
      </c>
      <c r="DU152" s="130" t="s">
        <v>2011</v>
      </c>
      <c r="DV152" s="130" t="s">
        <v>163</v>
      </c>
      <c r="DW152" s="130" t="s">
        <v>163</v>
      </c>
      <c r="DX152" s="130" t="s">
        <v>2012</v>
      </c>
      <c r="DY152" s="130"/>
      <c r="DZ152" s="130"/>
      <c r="EA152" s="130"/>
      <c r="EB152" s="130"/>
      <c r="EC152" s="130" t="s">
        <v>2013</v>
      </c>
      <c r="ED152" s="130"/>
      <c r="EE152" s="130"/>
      <c r="EF152" s="130"/>
      <c r="EG152" s="130"/>
      <c r="EH152" s="130"/>
      <c r="EI152" s="130"/>
      <c r="EJ152" s="130"/>
      <c r="EK152" s="130"/>
      <c r="EL152" s="130"/>
      <c r="EM152" s="130"/>
      <c r="EN152" s="130"/>
      <c r="EO152" s="130"/>
      <c r="EP152" s="130"/>
      <c r="EQ152" s="130"/>
      <c r="ER152" s="130"/>
      <c r="ES152" s="130"/>
      <c r="ET152" s="130"/>
      <c r="EU152" s="130"/>
      <c r="EV152" s="130"/>
      <c r="EW152" s="130"/>
      <c r="EX152" s="130"/>
      <c r="EY152" s="130"/>
      <c r="EZ152" s="130"/>
      <c r="FA152" s="130"/>
      <c r="FB152" s="130"/>
      <c r="FC152" s="130"/>
      <c r="FD152" s="130"/>
      <c r="FE152" s="130"/>
      <c r="FF152" s="130"/>
      <c r="FG152" s="130"/>
      <c r="FH152" s="130"/>
      <c r="FI152" s="130"/>
      <c r="FJ152" s="130"/>
      <c r="FK152" s="130"/>
      <c r="FL152" s="130"/>
      <c r="FM152" s="130"/>
      <c r="FN152" s="130"/>
      <c r="FO152" s="130"/>
      <c r="FP152" s="130"/>
      <c r="FQ152" s="130"/>
      <c r="FR152" s="130"/>
      <c r="FS152" s="130"/>
      <c r="FT152" s="130"/>
    </row>
    <row r="153" spans="1:176" ht="12.75" customHeight="1" x14ac:dyDescent="0.2">
      <c r="A153" s="132" t="s">
        <v>240</v>
      </c>
      <c r="B153" s="17" t="s">
        <v>886</v>
      </c>
      <c r="C153" s="133" t="s">
        <v>7637</v>
      </c>
      <c r="D153" s="132" t="s">
        <v>6575</v>
      </c>
      <c r="E153" s="133" t="s">
        <v>6575</v>
      </c>
      <c r="F153" s="27">
        <v>248</v>
      </c>
      <c r="G153" s="27"/>
      <c r="H153" s="124" t="s">
        <v>243</v>
      </c>
      <c r="I153" s="132" t="s">
        <v>253</v>
      </c>
      <c r="J153" s="133" t="s">
        <v>179</v>
      </c>
      <c r="K153" s="124" t="s">
        <v>162</v>
      </c>
      <c r="L153" s="133" t="s">
        <v>7638</v>
      </c>
      <c r="M153" s="137" t="s">
        <v>7640</v>
      </c>
      <c r="N153" s="124" t="s">
        <v>676</v>
      </c>
      <c r="O153" s="124" t="s">
        <v>694</v>
      </c>
      <c r="P153" s="124"/>
      <c r="Q153" s="124"/>
      <c r="R153" s="133" t="s">
        <v>13014</v>
      </c>
      <c r="S153" s="133"/>
      <c r="T153" s="38">
        <v>535101</v>
      </c>
      <c r="U153" s="133" t="s">
        <v>13015</v>
      </c>
      <c r="V153" s="24" t="s">
        <v>13016</v>
      </c>
      <c r="W153" s="133"/>
      <c r="X153" s="133"/>
      <c r="Y153" s="133"/>
      <c r="Z153" s="133"/>
      <c r="AA153" s="133"/>
      <c r="AB153" s="133"/>
      <c r="AC153" s="133" t="s">
        <v>168</v>
      </c>
      <c r="AD153" s="135" t="s">
        <v>7648</v>
      </c>
      <c r="AE153" s="135" t="s">
        <v>6579</v>
      </c>
      <c r="AF153" s="135"/>
      <c r="AG153" s="82" t="s">
        <v>6580</v>
      </c>
      <c r="AH153" s="82" t="s">
        <v>7649</v>
      </c>
      <c r="AI153" s="136">
        <v>919665656000</v>
      </c>
      <c r="AJ153" s="133"/>
      <c r="AK153" s="24" t="s">
        <v>13017</v>
      </c>
      <c r="AL153" s="133"/>
      <c r="AM153" s="124"/>
      <c r="AN153" s="124"/>
      <c r="AO153" s="124"/>
      <c r="AP153" s="124"/>
      <c r="AQ153" s="124"/>
      <c r="AR153" s="124"/>
      <c r="AS153" s="124"/>
      <c r="AT153" s="124"/>
      <c r="AU153" s="124"/>
      <c r="AV153" s="124"/>
      <c r="AW153" s="135" t="s">
        <v>168</v>
      </c>
      <c r="AX153" s="136" t="s">
        <v>6578</v>
      </c>
      <c r="AY153" s="136" t="s">
        <v>6579</v>
      </c>
      <c r="AZ153" s="133"/>
      <c r="BA153" s="135" t="s">
        <v>6580</v>
      </c>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c r="CQ153" s="135"/>
      <c r="CR153" s="135"/>
      <c r="CS153" s="135"/>
      <c r="CT153" s="135"/>
      <c r="CU153" s="135"/>
      <c r="CV153" s="135"/>
      <c r="CW153" s="135"/>
      <c r="CX153" s="135"/>
      <c r="CY153" s="135"/>
      <c r="CZ153" s="135"/>
      <c r="DA153" s="135"/>
      <c r="DB153" s="135"/>
      <c r="DC153" s="135"/>
      <c r="DD153" s="135"/>
      <c r="DE153" s="135"/>
      <c r="DF153" s="135"/>
      <c r="DG153" s="135"/>
      <c r="DH153" s="135"/>
      <c r="DI153" s="135"/>
      <c r="DJ153" s="135"/>
      <c r="DK153" s="135"/>
      <c r="DL153" s="135"/>
      <c r="DM153" s="135"/>
      <c r="DN153" s="135"/>
      <c r="DO153" s="135"/>
      <c r="DP153" s="135"/>
      <c r="DQ153" s="135"/>
      <c r="DR153" s="135"/>
      <c r="DS153" s="135"/>
      <c r="DT153" s="135"/>
      <c r="DU153" s="135"/>
      <c r="DV153" s="135"/>
      <c r="DW153" s="135"/>
      <c r="DX153" s="135"/>
      <c r="DY153" s="135"/>
      <c r="DZ153" s="135"/>
      <c r="EA153" s="135"/>
      <c r="EB153" s="135"/>
      <c r="EC153" s="135"/>
      <c r="ED153" s="135"/>
      <c r="EE153" s="135"/>
      <c r="EF153" s="135"/>
      <c r="EG153" s="135"/>
      <c r="EH153" s="135"/>
      <c r="EI153" s="135"/>
      <c r="EJ153" s="135"/>
      <c r="EK153" s="135"/>
      <c r="EL153" s="135"/>
      <c r="EM153" s="135"/>
      <c r="EN153" s="135"/>
      <c r="EO153" s="135"/>
      <c r="EP153" s="135"/>
      <c r="EQ153" s="135"/>
      <c r="ER153" s="135"/>
      <c r="ES153" s="135"/>
      <c r="ET153" s="135"/>
      <c r="EU153" s="135"/>
      <c r="EV153" s="135"/>
      <c r="EW153" s="135"/>
      <c r="EX153" s="135"/>
      <c r="EY153" s="135"/>
      <c r="EZ153" s="135"/>
      <c r="FA153" s="135"/>
      <c r="FB153" s="135"/>
      <c r="FC153" s="135"/>
      <c r="FD153" s="135"/>
      <c r="FE153" s="135"/>
      <c r="FF153" s="135"/>
      <c r="FG153" s="135"/>
      <c r="FH153" s="135"/>
      <c r="FI153" s="135"/>
      <c r="FJ153" s="135"/>
      <c r="FK153" s="135"/>
      <c r="FL153" s="135"/>
      <c r="FM153" s="135"/>
      <c r="FN153" s="135"/>
      <c r="FO153" s="135"/>
      <c r="FP153" s="135"/>
      <c r="FQ153" s="135"/>
      <c r="FR153" s="135"/>
      <c r="FS153" s="135"/>
      <c r="FT153" s="135"/>
    </row>
    <row r="154" spans="1:176" ht="12.75" customHeight="1" x14ac:dyDescent="0.2">
      <c r="A154" s="132" t="s">
        <v>173</v>
      </c>
      <c r="B154" s="17" t="s">
        <v>215</v>
      </c>
      <c r="C154" s="132"/>
      <c r="D154" s="132" t="s">
        <v>4444</v>
      </c>
      <c r="E154" s="132" t="s">
        <v>4444</v>
      </c>
      <c r="F154" s="134">
        <v>240</v>
      </c>
      <c r="G154" s="134"/>
      <c r="H154" s="30" t="s">
        <v>177</v>
      </c>
      <c r="I154" s="132" t="s">
        <v>1710</v>
      </c>
      <c r="J154" s="132" t="s">
        <v>179</v>
      </c>
      <c r="K154" s="134" t="s">
        <v>162</v>
      </c>
      <c r="L154" s="132"/>
      <c r="M154" s="136"/>
      <c r="N154" s="17"/>
      <c r="O154" s="17"/>
      <c r="P154" s="134"/>
      <c r="Q154" s="134"/>
      <c r="R154" s="136" t="s">
        <v>4445</v>
      </c>
      <c r="S154" s="136"/>
      <c r="T154" s="136"/>
      <c r="U154" s="136"/>
      <c r="V154" s="138"/>
      <c r="W154" s="136"/>
      <c r="X154" s="136"/>
      <c r="Y154" s="136"/>
      <c r="Z154" s="136"/>
      <c r="AA154" s="136"/>
      <c r="AB154" s="136"/>
      <c r="AC154" s="136"/>
      <c r="AD154" s="135"/>
      <c r="AE154" s="135"/>
      <c r="AF154" s="135"/>
      <c r="AG154" s="135"/>
      <c r="AH154" s="132"/>
      <c r="AI154" s="136"/>
      <c r="AJ154" s="136"/>
      <c r="AK154" s="136"/>
      <c r="AL154" s="136"/>
      <c r="AM154" s="134"/>
      <c r="AN154" s="134"/>
      <c r="AO154" s="134"/>
      <c r="AP154" s="134"/>
      <c r="AQ154" s="134"/>
      <c r="AR154" s="134"/>
      <c r="AS154" s="134"/>
      <c r="AT154" s="134"/>
      <c r="AU154" s="134"/>
      <c r="AV154" s="134"/>
      <c r="AW154" s="134"/>
      <c r="AX154" s="136"/>
      <c r="AY154" s="136"/>
      <c r="AZ154" s="132"/>
      <c r="BA154" s="132"/>
    </row>
    <row r="155" spans="1:176" ht="12.75" customHeight="1" x14ac:dyDescent="0.2">
      <c r="A155" s="16" t="s">
        <v>173</v>
      </c>
      <c r="B155" s="17" t="s">
        <v>1084</v>
      </c>
      <c r="C155" s="132" t="s">
        <v>2737</v>
      </c>
      <c r="D155" s="132" t="s">
        <v>2738</v>
      </c>
      <c r="E155" s="132" t="s">
        <v>2739</v>
      </c>
      <c r="F155" s="134">
        <v>240</v>
      </c>
      <c r="G155" s="134"/>
      <c r="H155" s="134" t="s">
        <v>177</v>
      </c>
      <c r="I155" s="132" t="s">
        <v>711</v>
      </c>
      <c r="J155" s="132" t="s">
        <v>179</v>
      </c>
      <c r="K155" s="134" t="s">
        <v>162</v>
      </c>
      <c r="L155" s="133" t="s">
        <v>2740</v>
      </c>
      <c r="M155" s="135" t="s">
        <v>2741</v>
      </c>
      <c r="N155" s="17"/>
      <c r="O155" s="17"/>
      <c r="P155" s="134"/>
      <c r="Q155" s="134"/>
      <c r="R155" s="136" t="s">
        <v>2789</v>
      </c>
      <c r="S155" s="136"/>
      <c r="T155" s="136"/>
      <c r="U155" s="136"/>
      <c r="V155" s="141" t="s">
        <v>8467</v>
      </c>
      <c r="W155" s="136"/>
      <c r="X155" s="136"/>
      <c r="Y155" s="136"/>
      <c r="Z155" s="136"/>
      <c r="AA155" s="136"/>
      <c r="AB155" s="136"/>
      <c r="AC155" s="135" t="s">
        <v>168</v>
      </c>
      <c r="AD155" s="135" t="s">
        <v>14894</v>
      </c>
      <c r="AE155" s="135" t="s">
        <v>14889</v>
      </c>
      <c r="AF155" s="135" t="s">
        <v>14890</v>
      </c>
      <c r="AG155" s="135" t="s">
        <v>14891</v>
      </c>
      <c r="AH155" s="135"/>
      <c r="AI155" s="141" t="s">
        <v>14892</v>
      </c>
      <c r="AJ155" s="141" t="s">
        <v>163</v>
      </c>
      <c r="AK155" s="141" t="s">
        <v>14893</v>
      </c>
      <c r="AL155" s="135" t="s">
        <v>2746</v>
      </c>
      <c r="AM155" s="135" t="s">
        <v>168</v>
      </c>
      <c r="AN155" s="135" t="s">
        <v>2747</v>
      </c>
      <c r="AO155" s="135" t="s">
        <v>2748</v>
      </c>
      <c r="AP155" s="135" t="s">
        <v>600</v>
      </c>
      <c r="AQ155" s="135" t="s">
        <v>2749</v>
      </c>
      <c r="AR155" s="135"/>
      <c r="AS155" s="135"/>
      <c r="AT155" s="135"/>
      <c r="AU155" s="135"/>
      <c r="AV155" s="135"/>
      <c r="AW155" s="135" t="s">
        <v>168</v>
      </c>
      <c r="AX155" s="135" t="s">
        <v>2750</v>
      </c>
      <c r="AY155" s="135" t="s">
        <v>2751</v>
      </c>
      <c r="AZ155" s="135" t="s">
        <v>2752</v>
      </c>
      <c r="BA155" s="135" t="s">
        <v>2753</v>
      </c>
      <c r="BB155" s="3" t="s">
        <v>163</v>
      </c>
      <c r="BC155" s="3" t="s">
        <v>2754</v>
      </c>
      <c r="BD155" s="3" t="s">
        <v>163</v>
      </c>
      <c r="BE155" s="3" t="s">
        <v>2755</v>
      </c>
      <c r="BF155" s="3" t="s">
        <v>2756</v>
      </c>
      <c r="BG155" s="3" t="s">
        <v>168</v>
      </c>
      <c r="BH155" s="3" t="s">
        <v>2757</v>
      </c>
      <c r="BI155" s="3" t="s">
        <v>2758</v>
      </c>
      <c r="BJ155" s="3" t="s">
        <v>581</v>
      </c>
      <c r="BK155" s="3" t="s">
        <v>2759</v>
      </c>
      <c r="BL155" s="3" t="s">
        <v>163</v>
      </c>
      <c r="BM155" s="3" t="s">
        <v>2760</v>
      </c>
      <c r="BN155" s="3" t="s">
        <v>163</v>
      </c>
      <c r="BO155" s="3" t="s">
        <v>2761</v>
      </c>
      <c r="BP155" s="3" t="s">
        <v>2762</v>
      </c>
      <c r="BQ155" s="3" t="s">
        <v>168</v>
      </c>
      <c r="BR155" s="3" t="s">
        <v>2763</v>
      </c>
      <c r="BS155" s="3" t="s">
        <v>2764</v>
      </c>
      <c r="BT155" s="3" t="s">
        <v>843</v>
      </c>
      <c r="BU155" s="3" t="s">
        <v>2743</v>
      </c>
      <c r="BV155" s="3" t="s">
        <v>163</v>
      </c>
      <c r="BW155" s="3" t="s">
        <v>2765</v>
      </c>
      <c r="BX155" s="3" t="s">
        <v>163</v>
      </c>
      <c r="BY155" s="3" t="s">
        <v>2766</v>
      </c>
      <c r="BZ155" s="3" t="s">
        <v>2767</v>
      </c>
      <c r="CA155" s="3" t="s">
        <v>168</v>
      </c>
      <c r="CB155" s="3" t="s">
        <v>2768</v>
      </c>
      <c r="CC155" s="3" t="s">
        <v>2769</v>
      </c>
      <c r="CD155" s="3" t="s">
        <v>843</v>
      </c>
      <c r="CE155" s="3" t="s">
        <v>2770</v>
      </c>
      <c r="CF155" s="3" t="s">
        <v>163</v>
      </c>
      <c r="CG155" s="3" t="s">
        <v>2771</v>
      </c>
      <c r="CH155" s="3" t="s">
        <v>163</v>
      </c>
      <c r="CI155" s="3" t="s">
        <v>2766</v>
      </c>
      <c r="CJ155" s="3" t="s">
        <v>2772</v>
      </c>
      <c r="CK155" s="3" t="s">
        <v>168</v>
      </c>
      <c r="CL155" s="3" t="s">
        <v>2773</v>
      </c>
      <c r="CM155" s="3" t="s">
        <v>2524</v>
      </c>
      <c r="CN155" s="3" t="s">
        <v>2774</v>
      </c>
      <c r="CO155" s="3" t="s">
        <v>2775</v>
      </c>
      <c r="CP155" s="3" t="s">
        <v>163</v>
      </c>
      <c r="CQ155" s="3" t="s">
        <v>2765</v>
      </c>
      <c r="CR155" s="3" t="s">
        <v>163</v>
      </c>
      <c r="CS155" s="3" t="s">
        <v>2766</v>
      </c>
      <c r="CT155" s="3" t="s">
        <v>2767</v>
      </c>
      <c r="CU155" s="3" t="s">
        <v>168</v>
      </c>
      <c r="CV155" s="3" t="s">
        <v>2776</v>
      </c>
      <c r="CW155" s="3" t="s">
        <v>2777</v>
      </c>
      <c r="CX155" s="3" t="s">
        <v>2778</v>
      </c>
      <c r="CY155" s="3" t="s">
        <v>2779</v>
      </c>
      <c r="CZ155" s="3" t="s">
        <v>2780</v>
      </c>
      <c r="DA155" s="3" t="s">
        <v>2781</v>
      </c>
      <c r="DB155" s="3" t="s">
        <v>163</v>
      </c>
      <c r="DC155" s="3" t="s">
        <v>2745</v>
      </c>
      <c r="DD155" s="3" t="s">
        <v>2772</v>
      </c>
      <c r="DE155" s="3" t="s">
        <v>168</v>
      </c>
      <c r="DF155" s="3" t="s">
        <v>2782</v>
      </c>
      <c r="DG155" s="3" t="s">
        <v>2783</v>
      </c>
      <c r="DH155" s="3" t="s">
        <v>2784</v>
      </c>
      <c r="DI155" s="3" t="s">
        <v>2785</v>
      </c>
      <c r="DJ155" s="3" t="s">
        <v>163</v>
      </c>
      <c r="DK155" s="3" t="s">
        <v>2786</v>
      </c>
      <c r="DL155" s="3" t="s">
        <v>163</v>
      </c>
      <c r="DM155" s="3" t="s">
        <v>2755</v>
      </c>
      <c r="DP155" s="3" t="s">
        <v>2787</v>
      </c>
      <c r="DQ155" s="3" t="s">
        <v>2742</v>
      </c>
      <c r="DS155" s="3" t="s">
        <v>2788</v>
      </c>
      <c r="DY155" s="3" t="s">
        <v>168</v>
      </c>
      <c r="DZ155" s="3" t="s">
        <v>2523</v>
      </c>
      <c r="EA155" s="3" t="s">
        <v>2524</v>
      </c>
      <c r="EB155" s="3" t="s">
        <v>368</v>
      </c>
      <c r="EC155" s="3" t="s">
        <v>2525</v>
      </c>
      <c r="EE155" s="141" t="s">
        <v>2744</v>
      </c>
      <c r="EF155" s="141" t="s">
        <v>163</v>
      </c>
      <c r="EG155" s="141" t="s">
        <v>2745</v>
      </c>
      <c r="EH155" s="3" t="s">
        <v>2746</v>
      </c>
    </row>
    <row r="156" spans="1:176" ht="12.75" customHeight="1" x14ac:dyDescent="0.2">
      <c r="A156" s="130" t="s">
        <v>14434</v>
      </c>
      <c r="B156" s="79" t="s">
        <v>215</v>
      </c>
      <c r="C156" s="78"/>
      <c r="D156" s="130" t="s">
        <v>14435</v>
      </c>
      <c r="E156" s="130" t="s">
        <v>14435</v>
      </c>
      <c r="F156" s="6">
        <v>240</v>
      </c>
      <c r="G156" s="135"/>
      <c r="H156" s="30" t="s">
        <v>177</v>
      </c>
      <c r="I156" s="130" t="s">
        <v>722</v>
      </c>
      <c r="J156" s="132" t="s">
        <v>179</v>
      </c>
      <c r="K156" s="79" t="s">
        <v>162</v>
      </c>
      <c r="L156" s="135"/>
      <c r="M156" s="135"/>
      <c r="N156" s="135"/>
      <c r="O156" s="135"/>
      <c r="P156" s="135"/>
      <c r="Q156" s="135"/>
      <c r="R156" s="130" t="s">
        <v>14442</v>
      </c>
      <c r="S156" s="135"/>
      <c r="T156" s="135"/>
      <c r="U156" s="135"/>
      <c r="V156" s="131" t="s">
        <v>14443</v>
      </c>
      <c r="W156" s="135"/>
      <c r="X156" s="135"/>
      <c r="Y156" s="135"/>
      <c r="Z156" s="135"/>
      <c r="AA156" s="135"/>
      <c r="AB156" s="135"/>
      <c r="AC156" s="130" t="s">
        <v>3478</v>
      </c>
      <c r="AD156" s="130" t="s">
        <v>14444</v>
      </c>
      <c r="AE156" s="130" t="s">
        <v>1025</v>
      </c>
      <c r="AF156" s="102" t="s">
        <v>14445</v>
      </c>
      <c r="AG156" s="176" t="s">
        <v>14446</v>
      </c>
      <c r="AH156" s="130"/>
      <c r="AI156" s="131" t="s">
        <v>14443</v>
      </c>
      <c r="AJ156" s="103"/>
      <c r="AK156" s="131" t="s">
        <v>14447</v>
      </c>
      <c r="AL156" s="135"/>
      <c r="AM156" s="135"/>
      <c r="AN156" s="135"/>
      <c r="AO156" s="135"/>
      <c r="AP156" s="135"/>
      <c r="AQ156" s="135"/>
      <c r="AR156" s="135"/>
      <c r="AS156" s="135"/>
      <c r="AT156" s="135"/>
      <c r="AU156" s="135"/>
      <c r="AV156" s="135"/>
      <c r="AW156" s="135"/>
      <c r="AX156" s="135"/>
      <c r="AY156" s="135"/>
      <c r="AZ156" s="135"/>
      <c r="BA156" s="135"/>
      <c r="EE156" s="135"/>
      <c r="EF156" s="135"/>
      <c r="EG156" s="135"/>
    </row>
    <row r="157" spans="1:176" ht="12.75" customHeight="1" x14ac:dyDescent="0.2">
      <c r="A157" s="132" t="s">
        <v>173</v>
      </c>
      <c r="B157" s="17" t="s">
        <v>1084</v>
      </c>
      <c r="C157" s="132" t="s">
        <v>13489</v>
      </c>
      <c r="D157" s="132" t="s">
        <v>9065</v>
      </c>
      <c r="E157" s="135" t="s">
        <v>6723</v>
      </c>
      <c r="F157" s="134">
        <v>240</v>
      </c>
      <c r="G157" s="134"/>
      <c r="H157" s="134" t="s">
        <v>177</v>
      </c>
      <c r="I157" s="132" t="s">
        <v>1710</v>
      </c>
      <c r="J157" s="16" t="s">
        <v>179</v>
      </c>
      <c r="K157" s="20" t="s">
        <v>180</v>
      </c>
      <c r="L157" s="132" t="s">
        <v>13493</v>
      </c>
      <c r="M157" s="135" t="s">
        <v>6724</v>
      </c>
      <c r="N157" s="17"/>
      <c r="O157" s="17"/>
      <c r="P157" s="134"/>
      <c r="Q157" s="134"/>
      <c r="R157" s="135" t="s">
        <v>6736</v>
      </c>
      <c r="S157" s="135" t="s">
        <v>6737</v>
      </c>
      <c r="T157" s="135" t="s">
        <v>6738</v>
      </c>
      <c r="U157" s="135" t="s">
        <v>6739</v>
      </c>
      <c r="V157" s="138"/>
      <c r="W157" s="136"/>
      <c r="X157" s="136"/>
      <c r="Y157" s="136"/>
      <c r="Z157" s="136"/>
      <c r="AA157" s="136"/>
      <c r="AB157" s="136"/>
      <c r="AC157" s="135" t="s">
        <v>194</v>
      </c>
      <c r="AD157" s="135" t="s">
        <v>6740</v>
      </c>
      <c r="AE157" s="135" t="s">
        <v>1025</v>
      </c>
      <c r="AF157" s="135" t="s">
        <v>6741</v>
      </c>
      <c r="AG157" s="135" t="s">
        <v>6731</v>
      </c>
      <c r="AH157" s="135" t="s">
        <v>163</v>
      </c>
      <c r="AI157" s="135" t="s">
        <v>6742</v>
      </c>
      <c r="AJ157" s="136"/>
      <c r="AK157" s="136"/>
      <c r="AL157" s="136"/>
      <c r="AM157" s="3" t="s">
        <v>168</v>
      </c>
      <c r="AN157" s="3" t="s">
        <v>4342</v>
      </c>
      <c r="AO157" s="3" t="s">
        <v>6743</v>
      </c>
      <c r="AP157" s="3" t="s">
        <v>1045</v>
      </c>
      <c r="AQ157" s="3" t="s">
        <v>6744</v>
      </c>
      <c r="AS157" s="3" t="s">
        <v>6745</v>
      </c>
      <c r="AT157" s="134"/>
      <c r="AU157" s="134"/>
      <c r="AV157" s="134"/>
      <c r="AW157" s="3" t="s">
        <v>168</v>
      </c>
      <c r="AX157" s="135" t="s">
        <v>6729</v>
      </c>
      <c r="AY157" s="135" t="s">
        <v>6730</v>
      </c>
      <c r="AZ157" s="135" t="s">
        <v>581</v>
      </c>
      <c r="BA157" s="135" t="s">
        <v>6731</v>
      </c>
      <c r="BB157" s="3" t="s">
        <v>163</v>
      </c>
      <c r="BC157" s="3" t="s">
        <v>6732</v>
      </c>
      <c r="BG157" s="3" t="s">
        <v>168</v>
      </c>
      <c r="BH157" s="3" t="s">
        <v>1690</v>
      </c>
      <c r="BI157" s="3" t="s">
        <v>4076</v>
      </c>
      <c r="BJ157" s="3" t="s">
        <v>319</v>
      </c>
      <c r="BK157" s="3" t="s">
        <v>6731</v>
      </c>
      <c r="BL157" s="3" t="s">
        <v>6733</v>
      </c>
      <c r="BM157" s="3" t="s">
        <v>6734</v>
      </c>
      <c r="BN157" s="3" t="s">
        <v>163</v>
      </c>
      <c r="BO157" s="3" t="s">
        <v>163</v>
      </c>
      <c r="BP157" s="3" t="s">
        <v>6735</v>
      </c>
      <c r="DY157" s="135"/>
      <c r="DZ157" s="135"/>
      <c r="EA157" s="135"/>
      <c r="EB157" s="135"/>
      <c r="EC157" s="135"/>
      <c r="ED157" s="135"/>
      <c r="EE157" s="135"/>
      <c r="EF157" s="135"/>
      <c r="EG157" s="135"/>
      <c r="EH157" s="135"/>
    </row>
    <row r="158" spans="1:176" ht="12.75" customHeight="1" x14ac:dyDescent="0.2">
      <c r="A158" s="132" t="s">
        <v>173</v>
      </c>
      <c r="B158" s="17" t="s">
        <v>886</v>
      </c>
      <c r="C158" s="132"/>
      <c r="D158" s="132" t="s">
        <v>9325</v>
      </c>
      <c r="E158" s="132" t="s">
        <v>9325</v>
      </c>
      <c r="F158" s="134">
        <v>240</v>
      </c>
      <c r="G158" s="134"/>
      <c r="H158" s="134" t="s">
        <v>1311</v>
      </c>
      <c r="I158" s="132" t="s">
        <v>3817</v>
      </c>
      <c r="J158" s="16" t="s">
        <v>161</v>
      </c>
      <c r="K158" s="134" t="s">
        <v>162</v>
      </c>
      <c r="L158" s="132" t="s">
        <v>9326</v>
      </c>
      <c r="M158" s="136"/>
      <c r="N158" s="17"/>
      <c r="O158" s="17"/>
      <c r="P158" s="25"/>
      <c r="Q158" s="134"/>
      <c r="R158" s="136" t="s">
        <v>9327</v>
      </c>
      <c r="S158" s="136"/>
      <c r="T158" s="136"/>
      <c r="U158" s="136"/>
      <c r="V158" s="138"/>
      <c r="W158" s="136"/>
      <c r="X158" s="136"/>
      <c r="Y158" s="136"/>
      <c r="Z158" s="136"/>
      <c r="AA158" s="136"/>
      <c r="AB158" s="136"/>
      <c r="AC158" s="136"/>
      <c r="AD158" s="135"/>
      <c r="AE158" s="135"/>
      <c r="AF158" s="135"/>
      <c r="AG158" s="135"/>
      <c r="AH158" s="132"/>
      <c r="AI158" s="136"/>
      <c r="AJ158" s="136"/>
      <c r="AK158" s="136"/>
      <c r="AL158" s="136"/>
      <c r="AM158" s="135"/>
      <c r="AN158" s="135"/>
      <c r="AO158" s="135"/>
      <c r="AP158" s="135"/>
      <c r="AQ158" s="135"/>
      <c r="AR158" s="135"/>
      <c r="AS158" s="135"/>
      <c r="AT158" s="135"/>
      <c r="AU158" s="135"/>
      <c r="AV158" s="135"/>
      <c r="AW158" s="135" t="s">
        <v>168</v>
      </c>
      <c r="AX158" s="136" t="s">
        <v>9328</v>
      </c>
      <c r="AY158" s="136" t="s">
        <v>9329</v>
      </c>
      <c r="AZ158" s="133" t="s">
        <v>8150</v>
      </c>
      <c r="BA158" s="132"/>
      <c r="BC158" s="135"/>
      <c r="BF158" s="135"/>
      <c r="BG158" s="135"/>
      <c r="BH158" s="135"/>
      <c r="BI158" s="135"/>
      <c r="BJ158" s="135"/>
      <c r="BK158" s="135"/>
      <c r="BL158" s="135"/>
      <c r="BM158" s="135"/>
      <c r="BN158" s="135"/>
      <c r="BO158" s="135"/>
      <c r="BP158" s="135"/>
      <c r="EC158" s="135"/>
    </row>
    <row r="159" spans="1:176" ht="12.75" customHeight="1" x14ac:dyDescent="0.2">
      <c r="A159" s="16" t="s">
        <v>240</v>
      </c>
      <c r="B159" s="17" t="s">
        <v>886</v>
      </c>
      <c r="C159" s="133" t="s">
        <v>13488</v>
      </c>
      <c r="D159" s="135" t="s">
        <v>13374</v>
      </c>
      <c r="E159" s="135" t="s">
        <v>13374</v>
      </c>
      <c r="F159" s="12">
        <v>240</v>
      </c>
      <c r="G159" s="12"/>
      <c r="H159" s="124">
        <v>2021</v>
      </c>
      <c r="I159" s="133" t="s">
        <v>13375</v>
      </c>
      <c r="J159" s="133" t="s">
        <v>161</v>
      </c>
      <c r="K159" s="124" t="s">
        <v>162</v>
      </c>
      <c r="L159" s="133" t="s">
        <v>13496</v>
      </c>
      <c r="M159" s="133" t="s">
        <v>13431</v>
      </c>
      <c r="N159" s="124" t="s">
        <v>676</v>
      </c>
      <c r="O159" s="124"/>
      <c r="P159" s="124"/>
      <c r="Q159" s="124"/>
      <c r="R159" s="135" t="s">
        <v>13430</v>
      </c>
      <c r="S159" s="135" t="s">
        <v>13429</v>
      </c>
      <c r="T159" s="133"/>
      <c r="U159" s="133" t="s">
        <v>13376</v>
      </c>
      <c r="V159" s="135" t="s">
        <v>13428</v>
      </c>
      <c r="W159" s="133"/>
      <c r="X159" s="133"/>
      <c r="Y159" s="133"/>
      <c r="Z159" s="133"/>
      <c r="AA159" s="133"/>
      <c r="AB159" s="133"/>
      <c r="AC159" s="135" t="s">
        <v>168</v>
      </c>
      <c r="AD159" s="133" t="s">
        <v>13377</v>
      </c>
      <c r="AE159" s="133" t="s">
        <v>13378</v>
      </c>
      <c r="AF159" s="133" t="s">
        <v>600</v>
      </c>
      <c r="AG159" s="3" t="s">
        <v>13379</v>
      </c>
      <c r="AH159" s="135"/>
      <c r="AI159" s="15" t="s">
        <v>13380</v>
      </c>
      <c r="AJ159" s="133"/>
      <c r="AK159" s="15" t="s">
        <v>13381</v>
      </c>
      <c r="AL159" s="133"/>
      <c r="AM159" s="124"/>
      <c r="AN159" s="124"/>
      <c r="AO159" s="124"/>
      <c r="AP159" s="133"/>
      <c r="AQ159" s="133"/>
      <c r="AR159" s="124"/>
      <c r="AS159" s="30"/>
      <c r="AT159" s="124"/>
      <c r="AU159" s="124"/>
      <c r="AV159" s="124"/>
      <c r="AW159" s="124"/>
      <c r="AX159" s="135"/>
      <c r="AY159" s="135"/>
      <c r="AZ159" s="135"/>
      <c r="BA159" s="135"/>
      <c r="BC159" s="135"/>
      <c r="BF159" s="135"/>
      <c r="BG159" s="135"/>
      <c r="BH159" s="135"/>
      <c r="BI159" s="135"/>
      <c r="BJ159" s="135"/>
      <c r="BK159" s="135"/>
      <c r="BL159" s="135"/>
      <c r="BM159" s="135"/>
      <c r="BN159" s="135"/>
      <c r="BO159" s="135"/>
      <c r="BP159" s="135"/>
      <c r="EC159" s="135"/>
    </row>
    <row r="160" spans="1:176" ht="12.75" customHeight="1" x14ac:dyDescent="0.2">
      <c r="A160" s="16" t="s">
        <v>240</v>
      </c>
      <c r="B160" s="17" t="s">
        <v>886</v>
      </c>
      <c r="C160" s="128" t="s">
        <v>5722</v>
      </c>
      <c r="D160" s="135" t="s">
        <v>5723</v>
      </c>
      <c r="E160" s="135" t="s">
        <v>5724</v>
      </c>
      <c r="F160" s="127">
        <f>20*12</f>
        <v>240</v>
      </c>
      <c r="G160" s="127"/>
      <c r="H160" s="124" t="s">
        <v>243</v>
      </c>
      <c r="I160" s="133" t="s">
        <v>506</v>
      </c>
      <c r="J160" s="133" t="s">
        <v>245</v>
      </c>
      <c r="K160" s="124" t="s">
        <v>162</v>
      </c>
      <c r="L160" s="135" t="s">
        <v>5725</v>
      </c>
      <c r="M160" s="135" t="s">
        <v>5726</v>
      </c>
      <c r="N160" s="127" t="s">
        <v>676</v>
      </c>
      <c r="O160" s="135"/>
      <c r="P160" s="135"/>
      <c r="Q160" s="135"/>
      <c r="R160" s="135"/>
      <c r="S160" s="135"/>
      <c r="T160" s="135"/>
      <c r="U160" s="135"/>
      <c r="V160" s="141"/>
      <c r="W160" s="135"/>
      <c r="X160" s="135"/>
      <c r="Y160" s="135"/>
      <c r="Z160" s="135"/>
      <c r="AA160" s="135"/>
      <c r="AB160" s="135"/>
      <c r="AC160" s="135"/>
      <c r="AD160" s="135"/>
      <c r="AE160" s="135"/>
      <c r="AF160" s="135"/>
      <c r="AG160" s="135" t="s">
        <v>5727</v>
      </c>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row>
    <row r="161" spans="1:168" ht="12.75" customHeight="1" x14ac:dyDescent="0.2">
      <c r="A161" s="135" t="s">
        <v>240</v>
      </c>
      <c r="B161" s="127" t="s">
        <v>886</v>
      </c>
      <c r="C161" s="128" t="s">
        <v>14820</v>
      </c>
      <c r="D161" s="135" t="s">
        <v>14821</v>
      </c>
      <c r="E161" s="135" t="s">
        <v>14822</v>
      </c>
      <c r="F161" s="49">
        <v>240</v>
      </c>
      <c r="G161" s="135"/>
      <c r="H161" s="127"/>
      <c r="I161" s="135" t="s">
        <v>2669</v>
      </c>
      <c r="J161" s="133" t="s">
        <v>161</v>
      </c>
      <c r="K161" s="127" t="s">
        <v>162</v>
      </c>
      <c r="L161" s="135" t="s">
        <v>14831</v>
      </c>
      <c r="M161" s="135" t="s">
        <v>14832</v>
      </c>
      <c r="N161" s="124"/>
      <c r="O161" s="135"/>
      <c r="P161" s="135"/>
      <c r="Q161" s="135"/>
      <c r="R161" s="136" t="s">
        <v>14845</v>
      </c>
      <c r="S161" s="136"/>
      <c r="T161" s="136"/>
      <c r="U161" s="136" t="s">
        <v>14846</v>
      </c>
      <c r="V161" s="141"/>
      <c r="W161" s="135"/>
      <c r="X161" s="135"/>
      <c r="Y161" s="135"/>
      <c r="Z161" s="135"/>
      <c r="AA161" s="135"/>
      <c r="AB161" s="135"/>
      <c r="AC161" s="130"/>
      <c r="AD161" s="136"/>
      <c r="AE161" s="136"/>
      <c r="AF161" s="136"/>
      <c r="AG161" s="136" t="s">
        <v>14863</v>
      </c>
      <c r="AH161" s="136"/>
      <c r="AI161" s="139"/>
      <c r="AJ161" s="139"/>
      <c r="AK161" s="137"/>
      <c r="AL161" s="137"/>
      <c r="AM161" s="137"/>
      <c r="AN161" s="139"/>
      <c r="AO161" s="136"/>
      <c r="AP161" s="136"/>
      <c r="AQ161" s="136"/>
      <c r="AR161" s="134"/>
      <c r="AS161" s="134"/>
      <c r="AT161" s="134"/>
      <c r="AU161" s="134"/>
      <c r="AV161" s="134"/>
      <c r="AW161" s="134"/>
      <c r="AX161" s="134"/>
      <c r="AY161" s="134"/>
      <c r="AZ161" s="134"/>
      <c r="BA161" s="134"/>
      <c r="BB161" s="134"/>
    </row>
    <row r="162" spans="1:168" ht="12.75" customHeight="1" x14ac:dyDescent="0.2">
      <c r="A162" s="132" t="s">
        <v>240</v>
      </c>
      <c r="B162" s="17" t="s">
        <v>886</v>
      </c>
      <c r="C162" s="133"/>
      <c r="D162" s="133" t="s">
        <v>10862</v>
      </c>
      <c r="E162" s="133" t="s">
        <v>10862</v>
      </c>
      <c r="F162" s="12">
        <v>233</v>
      </c>
      <c r="G162" s="12"/>
      <c r="H162" s="124" t="s">
        <v>243</v>
      </c>
      <c r="I162" s="133" t="s">
        <v>443</v>
      </c>
      <c r="J162" s="8" t="s">
        <v>444</v>
      </c>
      <c r="K162" s="124" t="s">
        <v>162</v>
      </c>
      <c r="L162" s="133" t="s">
        <v>10863</v>
      </c>
      <c r="M162" s="133"/>
      <c r="N162" s="124" t="s">
        <v>247</v>
      </c>
      <c r="O162" s="124"/>
      <c r="P162" s="124"/>
      <c r="Q162" s="124"/>
      <c r="R162" s="133"/>
      <c r="S162" s="133"/>
      <c r="T162" s="133"/>
      <c r="U162" s="133"/>
      <c r="V162" s="24"/>
      <c r="W162" s="133"/>
      <c r="X162" s="133"/>
      <c r="Y162" s="133"/>
      <c r="Z162" s="133"/>
      <c r="AA162" s="133"/>
      <c r="AB162" s="133"/>
      <c r="AC162" s="133"/>
      <c r="AD162" s="135"/>
      <c r="AE162" s="135"/>
      <c r="AF162" s="135"/>
      <c r="AG162" s="135"/>
      <c r="AH162" s="135"/>
      <c r="AI162" s="133"/>
      <c r="AJ162" s="133"/>
      <c r="AK162" s="133"/>
      <c r="AL162" s="133"/>
      <c r="AM162" s="124"/>
      <c r="AN162" s="124"/>
      <c r="AO162" s="124"/>
      <c r="AP162" s="124"/>
      <c r="AQ162" s="124"/>
      <c r="AR162" s="124"/>
      <c r="AS162" s="124"/>
      <c r="AT162" s="124"/>
      <c r="AU162" s="124"/>
      <c r="AV162" s="124"/>
      <c r="AW162" s="124"/>
      <c r="AX162" s="133"/>
      <c r="AY162" s="133"/>
      <c r="AZ162" s="137"/>
      <c r="BA162" s="135" t="s">
        <v>10864</v>
      </c>
      <c r="BB162" s="135"/>
    </row>
    <row r="163" spans="1:168" ht="12.75" customHeight="1" x14ac:dyDescent="0.2">
      <c r="A163" s="132" t="s">
        <v>240</v>
      </c>
      <c r="B163" s="17" t="s">
        <v>886</v>
      </c>
      <c r="C163" s="133"/>
      <c r="D163" s="133" t="s">
        <v>10935</v>
      </c>
      <c r="E163" s="133" t="s">
        <v>10935</v>
      </c>
      <c r="F163" s="12">
        <v>230</v>
      </c>
      <c r="G163" s="12"/>
      <c r="H163" s="124" t="s">
        <v>1227</v>
      </c>
      <c r="I163" s="133" t="s">
        <v>244</v>
      </c>
      <c r="J163" s="8" t="s">
        <v>245</v>
      </c>
      <c r="K163" s="124" t="s">
        <v>162</v>
      </c>
      <c r="L163" s="133" t="s">
        <v>11656</v>
      </c>
      <c r="M163" s="133"/>
      <c r="N163" s="124" t="s">
        <v>247</v>
      </c>
      <c r="O163" s="124"/>
      <c r="P163" s="124"/>
      <c r="Q163" s="124"/>
      <c r="R163" s="133" t="s">
        <v>11657</v>
      </c>
      <c r="S163" s="133"/>
      <c r="T163" s="133"/>
      <c r="U163" s="133"/>
      <c r="V163" s="24"/>
      <c r="W163" s="133"/>
      <c r="X163" s="133"/>
      <c r="Y163" s="133"/>
      <c r="Z163" s="133"/>
      <c r="AA163" s="133"/>
      <c r="AB163" s="133"/>
      <c r="AC163" s="133"/>
      <c r="AD163" s="135"/>
      <c r="AE163" s="135"/>
      <c r="AF163" s="135"/>
      <c r="AG163" s="135"/>
      <c r="AH163" s="133"/>
      <c r="AI163" s="133"/>
      <c r="AJ163" s="133"/>
      <c r="AK163" s="133"/>
      <c r="AL163" s="133"/>
      <c r="AM163" s="124"/>
      <c r="AN163" s="124"/>
      <c r="AO163" s="124"/>
      <c r="AP163" s="124"/>
      <c r="AQ163" s="124"/>
      <c r="AR163" s="124"/>
      <c r="AS163" s="124"/>
      <c r="AT163" s="124"/>
      <c r="AU163" s="124"/>
      <c r="AV163" s="124"/>
      <c r="AW163" s="124"/>
      <c r="AX163" s="133"/>
      <c r="AY163" s="133"/>
      <c r="AZ163" s="133"/>
      <c r="BA163" s="133"/>
      <c r="BB163" s="135"/>
    </row>
    <row r="164" spans="1:168" ht="12.75" customHeight="1" x14ac:dyDescent="0.2">
      <c r="A164" s="132" t="s">
        <v>173</v>
      </c>
      <c r="B164" s="17" t="s">
        <v>886</v>
      </c>
      <c r="C164" s="132" t="s">
        <v>4052</v>
      </c>
      <c r="D164" s="135" t="s">
        <v>1308</v>
      </c>
      <c r="E164" s="132" t="s">
        <v>7069</v>
      </c>
      <c r="F164" s="134">
        <v>225</v>
      </c>
      <c r="G164" s="134"/>
      <c r="H164" s="17"/>
      <c r="I164" s="132" t="s">
        <v>1455</v>
      </c>
      <c r="J164" s="132" t="s">
        <v>179</v>
      </c>
      <c r="K164" s="20" t="s">
        <v>180</v>
      </c>
      <c r="L164" s="136" t="s">
        <v>15539</v>
      </c>
      <c r="M164" s="136"/>
      <c r="N164" s="17"/>
      <c r="O164" s="134"/>
      <c r="P164" s="124"/>
      <c r="Q164" s="124"/>
      <c r="R164" s="21"/>
      <c r="S164" s="21"/>
      <c r="T164" s="21"/>
      <c r="U164" s="21"/>
      <c r="V164" s="22"/>
      <c r="W164" s="21"/>
      <c r="X164" s="21"/>
      <c r="Y164" s="21"/>
      <c r="Z164" s="21"/>
      <c r="AA164" s="21"/>
      <c r="AB164" s="21"/>
      <c r="AC164" s="136" t="s">
        <v>168</v>
      </c>
      <c r="AD164" s="135" t="s">
        <v>13308</v>
      </c>
      <c r="AE164" s="135"/>
      <c r="AF164" s="135"/>
      <c r="AG164" s="135" t="s">
        <v>13307</v>
      </c>
      <c r="AH164" s="135"/>
      <c r="AI164" s="136"/>
      <c r="AJ164" s="136"/>
      <c r="AK164" s="139" t="s">
        <v>12576</v>
      </c>
      <c r="AL164" s="136"/>
      <c r="AM164" s="124"/>
      <c r="AN164" s="124"/>
      <c r="AO164" s="124"/>
      <c r="AP164" s="124"/>
      <c r="AQ164" s="124"/>
      <c r="AR164" s="124"/>
      <c r="AS164" s="124"/>
      <c r="AT164" s="124"/>
      <c r="AU164" s="124"/>
      <c r="AV164" s="124"/>
      <c r="AW164" s="135" t="s">
        <v>168</v>
      </c>
      <c r="AX164" s="136" t="s">
        <v>12575</v>
      </c>
      <c r="AY164" s="136" t="s">
        <v>7322</v>
      </c>
      <c r="AZ164" s="58"/>
      <c r="BA164" s="135" t="s">
        <v>12577</v>
      </c>
      <c r="BB164" s="135" t="s">
        <v>163</v>
      </c>
      <c r="BC164" s="3" t="s">
        <v>7057</v>
      </c>
      <c r="BD164" s="3" t="s">
        <v>163</v>
      </c>
      <c r="BE164" s="3" t="s">
        <v>7058</v>
      </c>
      <c r="BF164" s="3" t="s">
        <v>7059</v>
      </c>
      <c r="BG164" s="3" t="s">
        <v>1916</v>
      </c>
      <c r="BH164" s="3" t="s">
        <v>7060</v>
      </c>
      <c r="BI164" s="3" t="s">
        <v>7061</v>
      </c>
      <c r="BJ164" s="3" t="s">
        <v>7062</v>
      </c>
      <c r="BK164" s="3" t="s">
        <v>7063</v>
      </c>
      <c r="BL164" s="3" t="s">
        <v>163</v>
      </c>
      <c r="BM164" s="3" t="s">
        <v>7064</v>
      </c>
      <c r="BN164" s="3" t="s">
        <v>163</v>
      </c>
      <c r="BO164" s="3" t="s">
        <v>7065</v>
      </c>
      <c r="BP164" s="3" t="s">
        <v>7066</v>
      </c>
      <c r="BR164" s="3" t="s">
        <v>11376</v>
      </c>
      <c r="BS164" s="3" t="s">
        <v>1152</v>
      </c>
      <c r="BT164" s="3" t="s">
        <v>11333</v>
      </c>
      <c r="BU164" s="3" t="s">
        <v>11377</v>
      </c>
      <c r="CA164" s="3" t="s">
        <v>168</v>
      </c>
      <c r="CB164" s="3" t="s">
        <v>8437</v>
      </c>
      <c r="CC164" s="3" t="s">
        <v>7322</v>
      </c>
      <c r="CD164" s="3" t="s">
        <v>1164</v>
      </c>
      <c r="CE164" s="3" t="s">
        <v>8438</v>
      </c>
    </row>
    <row r="165" spans="1:168" ht="12.75" customHeight="1" x14ac:dyDescent="0.2">
      <c r="A165" s="132" t="s">
        <v>173</v>
      </c>
      <c r="B165" s="17" t="s">
        <v>886</v>
      </c>
      <c r="C165" s="132"/>
      <c r="D165" s="135" t="s">
        <v>9941</v>
      </c>
      <c r="E165" s="132" t="s">
        <v>12194</v>
      </c>
      <c r="F165" s="134">
        <v>223</v>
      </c>
      <c r="G165" s="134"/>
      <c r="H165" s="134" t="s">
        <v>177</v>
      </c>
      <c r="I165" s="132" t="s">
        <v>212</v>
      </c>
      <c r="J165" s="132" t="s">
        <v>179</v>
      </c>
      <c r="K165" s="134" t="s">
        <v>180</v>
      </c>
      <c r="L165" s="132"/>
      <c r="M165" s="133"/>
      <c r="N165" s="17"/>
      <c r="O165" s="17"/>
      <c r="P165" s="134"/>
      <c r="Q165" s="134"/>
      <c r="R165" s="136" t="s">
        <v>8003</v>
      </c>
      <c r="S165" s="136"/>
      <c r="T165" s="136"/>
      <c r="U165" s="136"/>
      <c r="V165" s="141" t="s">
        <v>9944</v>
      </c>
      <c r="W165" s="135"/>
      <c r="X165" s="135"/>
      <c r="Y165" s="135"/>
      <c r="Z165" s="135"/>
      <c r="AA165" s="135" t="s">
        <v>163</v>
      </c>
      <c r="AB165" s="135"/>
      <c r="AC165" s="135" t="s">
        <v>168</v>
      </c>
      <c r="AD165" s="135" t="s">
        <v>9945</v>
      </c>
      <c r="AE165" s="135" t="s">
        <v>5050</v>
      </c>
      <c r="AF165" s="135" t="s">
        <v>9946</v>
      </c>
      <c r="AG165" s="135" t="s">
        <v>5051</v>
      </c>
      <c r="AH165" s="135" t="s">
        <v>163</v>
      </c>
      <c r="AI165" s="135" t="s">
        <v>12994</v>
      </c>
      <c r="AJ165" s="135" t="s">
        <v>9948</v>
      </c>
      <c r="AK165" s="141" t="s">
        <v>12995</v>
      </c>
      <c r="AL165" s="135" t="s">
        <v>9950</v>
      </c>
      <c r="AM165" s="135"/>
      <c r="AN165" s="135"/>
      <c r="AO165" s="135"/>
      <c r="AP165" s="135"/>
      <c r="AQ165" s="135"/>
      <c r="AR165" s="135"/>
      <c r="AS165" s="135"/>
      <c r="AT165" s="135"/>
      <c r="AU165" s="135"/>
      <c r="AV165" s="135"/>
      <c r="AW165" s="135" t="s">
        <v>168</v>
      </c>
      <c r="AX165" s="135" t="s">
        <v>12196</v>
      </c>
      <c r="AY165" s="135" t="s">
        <v>12197</v>
      </c>
      <c r="AZ165" s="135" t="s">
        <v>12199</v>
      </c>
      <c r="BA165" s="135" t="s">
        <v>12198</v>
      </c>
      <c r="BB165" s="135"/>
      <c r="BC165" s="39" t="s">
        <v>12996</v>
      </c>
      <c r="BD165" s="135"/>
      <c r="BE165" s="135"/>
      <c r="BF165" s="39" t="s">
        <v>12997</v>
      </c>
      <c r="BG165" s="39" t="s">
        <v>168</v>
      </c>
      <c r="BH165" s="39" t="s">
        <v>12998</v>
      </c>
      <c r="BI165" s="39" t="s">
        <v>12999</v>
      </c>
      <c r="BJ165" s="39" t="s">
        <v>13000</v>
      </c>
      <c r="BK165" s="40" t="s">
        <v>13001</v>
      </c>
      <c r="BL165" s="39"/>
      <c r="BM165" s="39"/>
      <c r="BN165" s="39"/>
      <c r="BO165" s="39"/>
      <c r="BP165" s="39" t="s">
        <v>13002</v>
      </c>
      <c r="BQ165" s="135" t="s">
        <v>168</v>
      </c>
      <c r="BR165" s="135" t="s">
        <v>9830</v>
      </c>
      <c r="BS165" s="135" t="s">
        <v>4891</v>
      </c>
      <c r="BT165" s="135" t="s">
        <v>9963</v>
      </c>
      <c r="BU165" s="135" t="s">
        <v>9964</v>
      </c>
      <c r="BV165" s="135" t="s">
        <v>163</v>
      </c>
      <c r="BW165" s="135" t="s">
        <v>9965</v>
      </c>
      <c r="BX165" s="135" t="s">
        <v>163</v>
      </c>
      <c r="BY165" s="135" t="s">
        <v>9918</v>
      </c>
      <c r="BZ165" s="135" t="s">
        <v>9966</v>
      </c>
      <c r="CA165" s="135" t="s">
        <v>168</v>
      </c>
      <c r="CB165" s="135" t="s">
        <v>9967</v>
      </c>
      <c r="CC165" s="135" t="s">
        <v>8747</v>
      </c>
      <c r="CD165" s="135" t="s">
        <v>9968</v>
      </c>
      <c r="CE165" s="135" t="s">
        <v>9969</v>
      </c>
      <c r="CF165" s="135" t="s">
        <v>163</v>
      </c>
      <c r="CG165" s="135" t="s">
        <v>9970</v>
      </c>
      <c r="CH165" s="135" t="s">
        <v>163</v>
      </c>
      <c r="CI165" s="135" t="s">
        <v>9971</v>
      </c>
      <c r="CJ165" s="135" t="s">
        <v>9972</v>
      </c>
      <c r="CK165" s="135" t="s">
        <v>168</v>
      </c>
      <c r="CL165" s="135" t="s">
        <v>9973</v>
      </c>
      <c r="CM165" s="135" t="s">
        <v>9974</v>
      </c>
      <c r="CN165" s="135" t="s">
        <v>9975</v>
      </c>
      <c r="CO165" s="135" t="s">
        <v>9976</v>
      </c>
      <c r="CP165" s="135" t="s">
        <v>163</v>
      </c>
      <c r="CQ165" s="135" t="s">
        <v>9977</v>
      </c>
      <c r="CR165" s="135" t="s">
        <v>163</v>
      </c>
      <c r="CS165" s="135" t="s">
        <v>163</v>
      </c>
      <c r="CT165" s="135" t="s">
        <v>9978</v>
      </c>
      <c r="CU165" s="135" t="s">
        <v>168</v>
      </c>
      <c r="CV165" s="135" t="s">
        <v>9979</v>
      </c>
      <c r="CW165" s="135" t="s">
        <v>9980</v>
      </c>
      <c r="CX165" s="135" t="s">
        <v>9981</v>
      </c>
      <c r="CY165" s="135" t="s">
        <v>9982</v>
      </c>
      <c r="CZ165" s="135" t="s">
        <v>163</v>
      </c>
      <c r="DA165" s="135" t="s">
        <v>9983</v>
      </c>
      <c r="DB165" s="135" t="s">
        <v>163</v>
      </c>
      <c r="DC165" s="135" t="s">
        <v>9918</v>
      </c>
      <c r="DD165" s="135" t="s">
        <v>9984</v>
      </c>
      <c r="DE165" s="135" t="s">
        <v>168</v>
      </c>
      <c r="DF165" s="135" t="s">
        <v>9956</v>
      </c>
      <c r="DG165" s="135" t="s">
        <v>9957</v>
      </c>
      <c r="DH165" s="135" t="s">
        <v>9958</v>
      </c>
      <c r="DI165" s="135" t="s">
        <v>9959</v>
      </c>
      <c r="DJ165" s="135" t="s">
        <v>163</v>
      </c>
      <c r="DK165" s="135" t="s">
        <v>9960</v>
      </c>
      <c r="DL165" s="135" t="s">
        <v>163</v>
      </c>
      <c r="DM165" s="135" t="s">
        <v>9961</v>
      </c>
      <c r="DN165" s="135" t="s">
        <v>9962</v>
      </c>
      <c r="DO165" s="135" t="s">
        <v>168</v>
      </c>
      <c r="DP165" s="135" t="s">
        <v>4123</v>
      </c>
      <c r="DQ165" s="135" t="s">
        <v>6546</v>
      </c>
      <c r="DR165" s="135" t="s">
        <v>9951</v>
      </c>
      <c r="DS165" s="135" t="s">
        <v>9952</v>
      </c>
      <c r="DT165" s="135" t="s">
        <v>163</v>
      </c>
      <c r="DU165" s="135" t="s">
        <v>9953</v>
      </c>
      <c r="DV165" s="135" t="s">
        <v>163</v>
      </c>
      <c r="DW165" s="135" t="s">
        <v>9954</v>
      </c>
      <c r="DX165" s="135" t="s">
        <v>9955</v>
      </c>
      <c r="DY165" s="135"/>
      <c r="DZ165" s="135"/>
      <c r="EA165" s="135"/>
      <c r="EB165" s="135"/>
      <c r="EC165" s="82"/>
      <c r="ED165" s="135"/>
      <c r="EE165" s="135"/>
      <c r="EF165" s="135"/>
      <c r="EG165" s="135"/>
      <c r="EH165" s="135"/>
      <c r="EI165" s="135"/>
      <c r="EJ165" s="135"/>
      <c r="EK165" s="135"/>
      <c r="EL165" s="135"/>
      <c r="EM165" s="135"/>
      <c r="EN165" s="135"/>
      <c r="EO165" s="135"/>
      <c r="EP165" s="135"/>
      <c r="EQ165" s="135"/>
      <c r="ER165" s="135"/>
      <c r="ES165" s="135"/>
      <c r="ET165" s="135"/>
      <c r="EU165" s="135"/>
      <c r="EV165" s="135"/>
      <c r="EW165" s="135"/>
      <c r="EX165" s="135"/>
      <c r="EY165" s="135"/>
      <c r="EZ165" s="135"/>
      <c r="FA165" s="135"/>
      <c r="FB165" s="135"/>
      <c r="FC165" s="135"/>
      <c r="FD165" s="135"/>
      <c r="FE165" s="135"/>
      <c r="FF165" s="135"/>
      <c r="FG165" s="135"/>
      <c r="FH165" s="135"/>
      <c r="FI165" s="135"/>
      <c r="FJ165" s="135"/>
      <c r="FK165" s="135"/>
      <c r="FL165" s="135"/>
    </row>
    <row r="166" spans="1:168" ht="12.75" customHeight="1" x14ac:dyDescent="0.2">
      <c r="A166" s="132" t="s">
        <v>173</v>
      </c>
      <c r="B166" s="17" t="s">
        <v>886</v>
      </c>
      <c r="C166" s="132"/>
      <c r="D166" s="135" t="s">
        <v>9941</v>
      </c>
      <c r="E166" s="132" t="s">
        <v>12195</v>
      </c>
      <c r="F166" s="134">
        <v>223</v>
      </c>
      <c r="G166" s="134"/>
      <c r="H166" s="134" t="s">
        <v>177</v>
      </c>
      <c r="I166" s="132" t="s">
        <v>212</v>
      </c>
      <c r="J166" s="132" t="s">
        <v>179</v>
      </c>
      <c r="K166" s="134" t="s">
        <v>180</v>
      </c>
      <c r="L166" s="132"/>
      <c r="M166" s="133"/>
      <c r="N166" s="17"/>
      <c r="O166" s="17"/>
      <c r="P166" s="134"/>
      <c r="Q166" s="134"/>
      <c r="R166" s="136" t="s">
        <v>9940</v>
      </c>
      <c r="S166" s="136"/>
      <c r="T166" s="136"/>
      <c r="U166" s="136"/>
      <c r="V166" s="141" t="s">
        <v>9944</v>
      </c>
      <c r="W166" s="135"/>
      <c r="X166" s="135"/>
      <c r="Y166" s="135"/>
      <c r="Z166" s="135"/>
      <c r="AA166" s="135" t="s">
        <v>163</v>
      </c>
      <c r="AB166" s="135"/>
      <c r="AC166" s="135" t="s">
        <v>168</v>
      </c>
      <c r="AD166" s="3" t="s">
        <v>9945</v>
      </c>
      <c r="AE166" s="3" t="s">
        <v>5050</v>
      </c>
      <c r="AF166" s="3" t="s">
        <v>9946</v>
      </c>
      <c r="AG166" s="3" t="s">
        <v>5051</v>
      </c>
      <c r="AH166" s="3" t="s">
        <v>163</v>
      </c>
      <c r="AI166" s="135" t="s">
        <v>12994</v>
      </c>
      <c r="AJ166" s="135" t="s">
        <v>9948</v>
      </c>
      <c r="AK166" s="141" t="s">
        <v>12995</v>
      </c>
      <c r="AL166" s="135" t="s">
        <v>9950</v>
      </c>
      <c r="AM166" s="135"/>
      <c r="AN166" s="135"/>
      <c r="AO166" s="135"/>
      <c r="AP166" s="135"/>
      <c r="AQ166" s="135"/>
      <c r="AR166" s="135"/>
      <c r="AS166" s="135"/>
      <c r="AT166" s="135"/>
      <c r="AU166" s="135"/>
      <c r="AV166" s="135"/>
      <c r="AW166" s="135" t="s">
        <v>168</v>
      </c>
      <c r="AX166" s="135" t="s">
        <v>12196</v>
      </c>
      <c r="AY166" s="135" t="s">
        <v>12197</v>
      </c>
      <c r="AZ166" s="135" t="s">
        <v>12199</v>
      </c>
      <c r="BA166" s="3" t="s">
        <v>12198</v>
      </c>
      <c r="BC166" s="39" t="s">
        <v>12996</v>
      </c>
      <c r="BF166" s="39" t="s">
        <v>12997</v>
      </c>
      <c r="BG166" s="39" t="s">
        <v>168</v>
      </c>
      <c r="BH166" s="39" t="s">
        <v>12998</v>
      </c>
      <c r="BI166" s="39" t="s">
        <v>12999</v>
      </c>
      <c r="BJ166" s="39" t="s">
        <v>13000</v>
      </c>
      <c r="BK166" s="40" t="s">
        <v>13001</v>
      </c>
      <c r="BL166" s="39"/>
      <c r="BM166" s="39"/>
      <c r="BN166" s="39"/>
      <c r="BO166" s="39"/>
      <c r="BP166" s="39" t="s">
        <v>13002</v>
      </c>
      <c r="BQ166" s="3" t="s">
        <v>168</v>
      </c>
      <c r="BR166" s="3" t="s">
        <v>9830</v>
      </c>
      <c r="BS166" s="3" t="s">
        <v>4891</v>
      </c>
      <c r="BT166" s="3" t="s">
        <v>9963</v>
      </c>
      <c r="BU166" s="3" t="s">
        <v>9964</v>
      </c>
      <c r="BV166" s="3" t="s">
        <v>163</v>
      </c>
      <c r="BW166" s="3" t="s">
        <v>9965</v>
      </c>
      <c r="BX166" s="3" t="s">
        <v>163</v>
      </c>
      <c r="BY166" s="3" t="s">
        <v>9918</v>
      </c>
      <c r="BZ166" s="3" t="s">
        <v>9966</v>
      </c>
      <c r="CA166" s="3" t="s">
        <v>168</v>
      </c>
      <c r="CB166" s="3" t="s">
        <v>9967</v>
      </c>
      <c r="CC166" s="3" t="s">
        <v>8747</v>
      </c>
      <c r="CD166" s="3" t="s">
        <v>9968</v>
      </c>
      <c r="CE166" s="3" t="s">
        <v>9969</v>
      </c>
      <c r="CF166" s="3" t="s">
        <v>163</v>
      </c>
      <c r="CG166" s="3" t="s">
        <v>9970</v>
      </c>
      <c r="CH166" s="3" t="s">
        <v>163</v>
      </c>
      <c r="CI166" s="3" t="s">
        <v>9971</v>
      </c>
      <c r="CJ166" s="3" t="s">
        <v>9972</v>
      </c>
      <c r="CK166" s="3" t="s">
        <v>168</v>
      </c>
      <c r="CL166" s="3" t="s">
        <v>9973</v>
      </c>
      <c r="CM166" s="3" t="s">
        <v>9974</v>
      </c>
      <c r="CN166" s="3" t="s">
        <v>9975</v>
      </c>
      <c r="CO166" s="3" t="s">
        <v>9976</v>
      </c>
      <c r="CP166" s="3" t="s">
        <v>163</v>
      </c>
      <c r="CQ166" s="3" t="s">
        <v>9977</v>
      </c>
      <c r="CR166" s="3" t="s">
        <v>163</v>
      </c>
      <c r="CS166" s="3" t="s">
        <v>163</v>
      </c>
      <c r="CT166" s="3" t="s">
        <v>9978</v>
      </c>
      <c r="CU166" s="3" t="s">
        <v>168</v>
      </c>
      <c r="CV166" s="3" t="s">
        <v>9979</v>
      </c>
      <c r="CW166" s="3" t="s">
        <v>9980</v>
      </c>
      <c r="CX166" s="3" t="s">
        <v>9981</v>
      </c>
      <c r="CY166" s="3" t="s">
        <v>9982</v>
      </c>
      <c r="CZ166" s="3" t="s">
        <v>163</v>
      </c>
      <c r="DA166" s="3" t="s">
        <v>9983</v>
      </c>
      <c r="DB166" s="3" t="s">
        <v>163</v>
      </c>
      <c r="DC166" s="3" t="s">
        <v>9918</v>
      </c>
      <c r="DD166" s="3" t="s">
        <v>9984</v>
      </c>
      <c r="DE166" s="3" t="s">
        <v>168</v>
      </c>
      <c r="DF166" s="3" t="s">
        <v>9956</v>
      </c>
      <c r="DG166" s="3" t="s">
        <v>9957</v>
      </c>
      <c r="DH166" s="3" t="s">
        <v>9958</v>
      </c>
      <c r="DI166" s="3" t="s">
        <v>9959</v>
      </c>
      <c r="DJ166" s="3" t="s">
        <v>163</v>
      </c>
      <c r="DK166" s="3" t="s">
        <v>9960</v>
      </c>
      <c r="DL166" s="3" t="s">
        <v>163</v>
      </c>
      <c r="DM166" s="3" t="s">
        <v>9961</v>
      </c>
      <c r="DN166" s="3" t="s">
        <v>9962</v>
      </c>
      <c r="DO166" s="3" t="s">
        <v>168</v>
      </c>
      <c r="DP166" s="3" t="s">
        <v>4123</v>
      </c>
      <c r="DQ166" s="3" t="s">
        <v>6546</v>
      </c>
      <c r="DR166" s="3" t="s">
        <v>9951</v>
      </c>
      <c r="DS166" s="3" t="s">
        <v>9952</v>
      </c>
      <c r="DT166" s="3" t="s">
        <v>163</v>
      </c>
      <c r="DU166" s="3" t="s">
        <v>9953</v>
      </c>
      <c r="DV166" s="3" t="s">
        <v>163</v>
      </c>
      <c r="DW166" s="3" t="s">
        <v>9954</v>
      </c>
      <c r="DX166" s="3" t="s">
        <v>9955</v>
      </c>
      <c r="EC166" s="82"/>
    </row>
    <row r="167" spans="1:168" ht="12.75" customHeight="1" x14ac:dyDescent="0.2">
      <c r="A167" s="16" t="s">
        <v>173</v>
      </c>
      <c r="B167" s="17" t="s">
        <v>215</v>
      </c>
      <c r="C167" s="16"/>
      <c r="D167" s="132" t="s">
        <v>10928</v>
      </c>
      <c r="E167" s="16" t="s">
        <v>10928</v>
      </c>
      <c r="F167" s="7">
        <v>220</v>
      </c>
      <c r="G167" s="7"/>
      <c r="H167" s="30" t="s">
        <v>177</v>
      </c>
      <c r="I167" s="16" t="s">
        <v>528</v>
      </c>
      <c r="J167" s="16" t="s">
        <v>179</v>
      </c>
      <c r="K167" s="7" t="s">
        <v>162</v>
      </c>
      <c r="L167" s="16" t="s">
        <v>15424</v>
      </c>
      <c r="M167" s="136"/>
      <c r="N167" s="17"/>
      <c r="O167" s="17"/>
      <c r="P167" s="7"/>
      <c r="Q167" s="7"/>
      <c r="R167" s="18" t="s">
        <v>10044</v>
      </c>
      <c r="S167" s="136"/>
      <c r="T167" s="136"/>
      <c r="U167" s="136"/>
      <c r="V167" s="138"/>
      <c r="W167" s="136"/>
      <c r="X167" s="136"/>
      <c r="Y167" s="136"/>
      <c r="Z167" s="136"/>
      <c r="AA167" s="136"/>
      <c r="AB167" s="136"/>
      <c r="AC167" s="136"/>
      <c r="AD167" s="135"/>
      <c r="AE167" s="135"/>
      <c r="AF167" s="135"/>
      <c r="AH167" s="132"/>
      <c r="AI167" s="136"/>
      <c r="AJ167" s="136"/>
      <c r="AK167" s="136"/>
      <c r="AL167" s="136"/>
      <c r="AM167" s="134"/>
      <c r="AN167" s="134"/>
      <c r="AO167" s="134"/>
      <c r="AP167" s="134"/>
      <c r="AQ167" s="134"/>
      <c r="AR167" s="134"/>
      <c r="AS167" s="134"/>
      <c r="AT167" s="134"/>
      <c r="AU167" s="134"/>
      <c r="AV167" s="134"/>
      <c r="AW167" s="134"/>
      <c r="AX167" s="136"/>
      <c r="AY167" s="136"/>
      <c r="AZ167" s="132"/>
      <c r="BA167" s="132"/>
      <c r="BC167" s="135"/>
      <c r="BF167" s="135"/>
      <c r="BG167" s="135"/>
      <c r="BH167" s="135"/>
      <c r="BI167" s="135"/>
      <c r="BJ167" s="135"/>
      <c r="BK167" s="135"/>
      <c r="BL167" s="135"/>
      <c r="BM167" s="135"/>
      <c r="BN167" s="135"/>
      <c r="BO167" s="135"/>
      <c r="BP167" s="135"/>
      <c r="EC167" s="135"/>
    </row>
    <row r="168" spans="1:168" ht="12.75" customHeight="1" x14ac:dyDescent="0.2">
      <c r="A168" s="16" t="s">
        <v>240</v>
      </c>
      <c r="B168" s="17" t="s">
        <v>886</v>
      </c>
      <c r="C168" s="133"/>
      <c r="D168" s="133" t="s">
        <v>11030</v>
      </c>
      <c r="E168" s="133" t="s">
        <v>13352</v>
      </c>
      <c r="F168" s="12">
        <v>220</v>
      </c>
      <c r="G168" s="12"/>
      <c r="H168" s="124" t="s">
        <v>1227</v>
      </c>
      <c r="I168" s="133" t="s">
        <v>2669</v>
      </c>
      <c r="J168" s="133" t="s">
        <v>161</v>
      </c>
      <c r="K168" s="124" t="s">
        <v>162</v>
      </c>
      <c r="L168" s="133" t="s">
        <v>13351</v>
      </c>
      <c r="M168" s="133"/>
      <c r="N168" s="124" t="s">
        <v>247</v>
      </c>
      <c r="O168" s="124"/>
      <c r="P168" s="124"/>
      <c r="Q168" s="124"/>
      <c r="R168" s="133"/>
      <c r="S168" s="133"/>
      <c r="T168" s="133"/>
      <c r="U168" s="133"/>
      <c r="V168" s="24"/>
      <c r="W168" s="133"/>
      <c r="X168" s="133"/>
      <c r="Y168" s="133"/>
      <c r="Z168" s="133"/>
      <c r="AA168" s="133"/>
      <c r="AB168" s="133"/>
      <c r="AC168" s="133"/>
      <c r="AH168" s="135"/>
      <c r="AI168" s="133"/>
      <c r="AJ168" s="133"/>
      <c r="AK168" s="133"/>
      <c r="AL168" s="133"/>
      <c r="AM168" s="124"/>
      <c r="AN168" s="124"/>
      <c r="AO168" s="124"/>
      <c r="AP168" s="124"/>
      <c r="AQ168" s="124"/>
      <c r="AR168" s="124"/>
      <c r="AS168" s="124"/>
      <c r="AT168" s="124"/>
      <c r="AU168" s="124"/>
      <c r="AV168" s="124"/>
      <c r="AW168" s="124"/>
      <c r="AX168" s="133"/>
      <c r="AY168" s="133"/>
      <c r="AZ168" s="137"/>
      <c r="BA168" s="135" t="s">
        <v>11031</v>
      </c>
    </row>
    <row r="169" spans="1:168" ht="12.75" customHeight="1" x14ac:dyDescent="0.2">
      <c r="A169" s="81" t="s">
        <v>173</v>
      </c>
      <c r="B169" s="86" t="s">
        <v>886</v>
      </c>
      <c r="C169" s="81" t="s">
        <v>11966</v>
      </c>
      <c r="D169" s="81" t="s">
        <v>1949</v>
      </c>
      <c r="E169" s="81" t="s">
        <v>4442</v>
      </c>
      <c r="F169" s="85">
        <v>213.2</v>
      </c>
      <c r="G169" s="134"/>
      <c r="H169" s="134" t="s">
        <v>177</v>
      </c>
      <c r="I169" s="81" t="s">
        <v>2475</v>
      </c>
      <c r="J169" s="81" t="s">
        <v>179</v>
      </c>
      <c r="K169" s="89" t="s">
        <v>180</v>
      </c>
      <c r="L169" s="81" t="s">
        <v>12711</v>
      </c>
      <c r="M169" s="87" t="s">
        <v>11167</v>
      </c>
      <c r="N169" s="86"/>
      <c r="O169" s="86"/>
      <c r="P169" s="85"/>
      <c r="Q169" s="85"/>
      <c r="R169" s="130"/>
      <c r="S169" s="87"/>
      <c r="T169" s="87"/>
      <c r="U169" s="87" t="s">
        <v>4443</v>
      </c>
      <c r="V169" s="88"/>
      <c r="W169" s="90" t="s">
        <v>11168</v>
      </c>
      <c r="X169" s="90" t="s">
        <v>11169</v>
      </c>
      <c r="Y169" s="90" t="s">
        <v>11170</v>
      </c>
      <c r="Z169" s="90" t="s">
        <v>11171</v>
      </c>
      <c r="AA169" s="87"/>
      <c r="AB169" s="90">
        <v>8000</v>
      </c>
      <c r="AC169" s="130" t="s">
        <v>168</v>
      </c>
      <c r="AD169" s="130" t="s">
        <v>856</v>
      </c>
      <c r="AE169" s="130" t="s">
        <v>1952</v>
      </c>
      <c r="AF169" s="130" t="s">
        <v>1953</v>
      </c>
      <c r="AG169" s="130" t="s">
        <v>1954</v>
      </c>
      <c r="AH169" s="130" t="s">
        <v>163</v>
      </c>
      <c r="AI169" s="130" t="s">
        <v>1955</v>
      </c>
      <c r="AJ169" s="130" t="s">
        <v>163</v>
      </c>
      <c r="AK169" s="130" t="s">
        <v>1956</v>
      </c>
      <c r="AL169" s="130" t="s">
        <v>1957</v>
      </c>
      <c r="AM169" s="130" t="s">
        <v>194</v>
      </c>
      <c r="AN169" s="130" t="s">
        <v>1958</v>
      </c>
      <c r="AO169" s="130" t="s">
        <v>1959</v>
      </c>
      <c r="AP169" s="130" t="s">
        <v>1240</v>
      </c>
      <c r="AQ169" s="149" t="s">
        <v>1987</v>
      </c>
      <c r="AR169" s="130"/>
      <c r="AS169" s="130"/>
      <c r="AT169" s="130"/>
      <c r="AU169" s="130"/>
      <c r="AV169" s="130"/>
      <c r="AW169" s="130" t="s">
        <v>168</v>
      </c>
      <c r="AX169" s="130" t="s">
        <v>856</v>
      </c>
      <c r="AY169" s="130" t="s">
        <v>1960</v>
      </c>
      <c r="AZ169" s="130" t="s">
        <v>1961</v>
      </c>
      <c r="BA169" s="130" t="s">
        <v>1962</v>
      </c>
      <c r="BB169" s="130" t="s">
        <v>163</v>
      </c>
      <c r="BC169" s="131" t="s">
        <v>1963</v>
      </c>
      <c r="BD169" s="131" t="s">
        <v>163</v>
      </c>
      <c r="BE169" s="131" t="s">
        <v>1964</v>
      </c>
      <c r="BF169" s="130" t="s">
        <v>1965</v>
      </c>
      <c r="BG169" s="130" t="s">
        <v>168</v>
      </c>
      <c r="BH169" s="130" t="s">
        <v>1966</v>
      </c>
      <c r="BI169" s="130" t="s">
        <v>1967</v>
      </c>
      <c r="BJ169" s="130" t="s">
        <v>1045</v>
      </c>
      <c r="BK169" s="130" t="s">
        <v>1968</v>
      </c>
      <c r="BL169" s="130" t="s">
        <v>1969</v>
      </c>
      <c r="BM169" s="130" t="s">
        <v>1970</v>
      </c>
      <c r="BN169" s="130" t="s">
        <v>1971</v>
      </c>
      <c r="BO169" s="130" t="s">
        <v>1972</v>
      </c>
      <c r="BP169" s="130"/>
      <c r="BQ169" s="130" t="s">
        <v>1916</v>
      </c>
      <c r="BR169" s="130" t="s">
        <v>1973</v>
      </c>
      <c r="BS169" s="130" t="s">
        <v>1974</v>
      </c>
      <c r="BT169" s="130" t="s">
        <v>1975</v>
      </c>
      <c r="BU169" s="130" t="s">
        <v>1976</v>
      </c>
      <c r="BV169" s="130" t="s">
        <v>1977</v>
      </c>
      <c r="BW169" s="130" t="s">
        <v>1978</v>
      </c>
      <c r="BX169" s="130" t="s">
        <v>163</v>
      </c>
      <c r="BY169" s="130" t="s">
        <v>1979</v>
      </c>
      <c r="BZ169" s="130" t="s">
        <v>1956</v>
      </c>
      <c r="CA169" s="130" t="s">
        <v>168</v>
      </c>
      <c r="CB169" s="130" t="s">
        <v>1980</v>
      </c>
      <c r="CC169" s="130" t="s">
        <v>1981</v>
      </c>
      <c r="CD169" s="130" t="s">
        <v>843</v>
      </c>
      <c r="CE169" s="130" t="s">
        <v>1982</v>
      </c>
      <c r="CF169" s="130" t="s">
        <v>163</v>
      </c>
      <c r="CG169" s="130" t="s">
        <v>1963</v>
      </c>
      <c r="CH169" s="130" t="s">
        <v>163</v>
      </c>
      <c r="CI169" s="130" t="s">
        <v>1964</v>
      </c>
      <c r="CJ169" s="130" t="s">
        <v>1983</v>
      </c>
      <c r="CK169" s="130" t="s">
        <v>168</v>
      </c>
      <c r="CL169" s="130" t="s">
        <v>1984</v>
      </c>
      <c r="CM169" s="130" t="s">
        <v>1985</v>
      </c>
      <c r="CN169" s="130" t="s">
        <v>1986</v>
      </c>
      <c r="CO169" s="130" t="s">
        <v>1987</v>
      </c>
      <c r="CP169" s="130" t="s">
        <v>163</v>
      </c>
      <c r="CQ169" s="130" t="s">
        <v>1988</v>
      </c>
      <c r="CR169" s="130" t="s">
        <v>163</v>
      </c>
      <c r="CS169" s="130" t="s">
        <v>1989</v>
      </c>
      <c r="CT169" s="130" t="s">
        <v>1990</v>
      </c>
      <c r="CU169" s="130" t="s">
        <v>168</v>
      </c>
      <c r="CV169" s="130" t="s">
        <v>1778</v>
      </c>
      <c r="CW169" s="130" t="s">
        <v>1991</v>
      </c>
      <c r="CX169" s="130" t="s">
        <v>1992</v>
      </c>
      <c r="CY169" s="130" t="s">
        <v>1993</v>
      </c>
      <c r="CZ169" s="130" t="s">
        <v>163</v>
      </c>
      <c r="DA169" s="130" t="s">
        <v>1994</v>
      </c>
      <c r="DB169" s="130" t="s">
        <v>163</v>
      </c>
      <c r="DC169" s="130" t="s">
        <v>1971</v>
      </c>
      <c r="DD169" s="130" t="s">
        <v>1995</v>
      </c>
      <c r="DE169" s="130" t="s">
        <v>168</v>
      </c>
      <c r="DF169" s="130" t="s">
        <v>1996</v>
      </c>
      <c r="DG169" s="130" t="s">
        <v>1997</v>
      </c>
      <c r="DH169" s="130" t="s">
        <v>1998</v>
      </c>
      <c r="DI169" s="130" t="s">
        <v>1999</v>
      </c>
      <c r="DJ169" s="130" t="s">
        <v>163</v>
      </c>
      <c r="DK169" s="130" t="s">
        <v>2000</v>
      </c>
      <c r="DL169" s="130" t="s">
        <v>163</v>
      </c>
      <c r="DM169" s="130" t="s">
        <v>1979</v>
      </c>
      <c r="DN169" s="130" t="s">
        <v>2001</v>
      </c>
      <c r="DO169" s="130" t="s">
        <v>168</v>
      </c>
      <c r="DP169" s="130" t="s">
        <v>2002</v>
      </c>
      <c r="DQ169" s="130" t="s">
        <v>2003</v>
      </c>
      <c r="DR169" s="130" t="s">
        <v>2004</v>
      </c>
      <c r="DS169" s="130" t="s">
        <v>1982</v>
      </c>
      <c r="DT169" s="130" t="s">
        <v>163</v>
      </c>
      <c r="DU169" s="130" t="s">
        <v>1988</v>
      </c>
      <c r="DV169" s="130" t="s">
        <v>163</v>
      </c>
      <c r="DW169" s="130" t="s">
        <v>2005</v>
      </c>
      <c r="DX169" s="130" t="s">
        <v>2006</v>
      </c>
      <c r="DY169" s="130" t="s">
        <v>168</v>
      </c>
      <c r="DZ169" s="130" t="s">
        <v>2007</v>
      </c>
      <c r="EA169" s="130" t="s">
        <v>2008</v>
      </c>
      <c r="EB169" s="130" t="s">
        <v>2009</v>
      </c>
      <c r="EC169" s="130" t="s">
        <v>2010</v>
      </c>
      <c r="ED169" s="130" t="s">
        <v>163</v>
      </c>
      <c r="EE169" s="130" t="s">
        <v>2011</v>
      </c>
      <c r="EF169" s="130" t="s">
        <v>163</v>
      </c>
      <c r="EG169" s="130" t="s">
        <v>163</v>
      </c>
      <c r="EH169" s="130" t="s">
        <v>2012</v>
      </c>
      <c r="EI169" s="130"/>
      <c r="EJ169" s="130"/>
      <c r="EK169" s="130"/>
      <c r="EL169" s="130"/>
      <c r="EM169" s="130" t="s">
        <v>2013</v>
      </c>
      <c r="EN169" s="130"/>
      <c r="EO169" s="130"/>
      <c r="EP169" s="130"/>
      <c r="EQ169" s="130"/>
      <c r="ER169" s="130"/>
      <c r="ES169" s="130"/>
      <c r="ET169" s="130"/>
      <c r="EU169" s="130"/>
      <c r="EV169" s="130"/>
      <c r="EW169" s="130"/>
      <c r="EX169" s="130"/>
      <c r="EY169" s="130"/>
      <c r="EZ169" s="130"/>
      <c r="FA169" s="130"/>
      <c r="FB169" s="130"/>
      <c r="FC169" s="130"/>
      <c r="FD169" s="130"/>
      <c r="FE169" s="130"/>
      <c r="FF169" s="130"/>
      <c r="FG169" s="130"/>
      <c r="FH169" s="130"/>
      <c r="FI169" s="130"/>
      <c r="FJ169" s="130"/>
      <c r="FK169" s="130"/>
      <c r="FL169" s="130"/>
    </row>
    <row r="170" spans="1:168" ht="12.75" customHeight="1" x14ac:dyDescent="0.2">
      <c r="A170" s="132" t="s">
        <v>173</v>
      </c>
      <c r="B170" s="17" t="s">
        <v>886</v>
      </c>
      <c r="C170" s="132" t="s">
        <v>11985</v>
      </c>
      <c r="D170" s="132" t="s">
        <v>1508</v>
      </c>
      <c r="E170" s="132" t="s">
        <v>1508</v>
      </c>
      <c r="F170" s="134">
        <v>210</v>
      </c>
      <c r="G170" s="7"/>
      <c r="H170" s="7" t="s">
        <v>177</v>
      </c>
      <c r="I170" s="132" t="s">
        <v>1509</v>
      </c>
      <c r="J170" s="132" t="s">
        <v>179</v>
      </c>
      <c r="K170" s="134" t="s">
        <v>162</v>
      </c>
      <c r="L170" s="132"/>
      <c r="M170" s="136"/>
      <c r="N170" s="17"/>
      <c r="O170" s="17"/>
      <c r="P170" s="134"/>
      <c r="Q170" s="134"/>
      <c r="R170" s="136"/>
      <c r="S170" s="136"/>
      <c r="T170" s="136"/>
      <c r="U170" s="136"/>
      <c r="V170" s="138"/>
      <c r="W170" s="136"/>
      <c r="X170" s="136"/>
      <c r="Y170" s="136"/>
      <c r="Z170" s="136"/>
      <c r="AA170" s="136"/>
      <c r="AB170" s="136"/>
      <c r="AC170" s="136"/>
      <c r="AD170" s="135"/>
      <c r="AE170" s="135"/>
      <c r="AF170" s="135"/>
      <c r="AG170" s="135"/>
      <c r="AH170" s="132"/>
      <c r="AI170" s="136"/>
      <c r="AJ170" s="136"/>
      <c r="AK170" s="136"/>
      <c r="AL170" s="136"/>
      <c r="AM170" s="134"/>
      <c r="AN170" s="134"/>
      <c r="AO170" s="134"/>
      <c r="AP170" s="134"/>
      <c r="AQ170" s="134"/>
      <c r="AR170" s="134"/>
      <c r="AS170" s="134"/>
      <c r="AT170" s="134"/>
      <c r="AU170" s="134"/>
      <c r="AV170" s="134"/>
      <c r="AW170" s="134"/>
      <c r="AX170" s="136"/>
      <c r="AY170" s="136"/>
      <c r="AZ170" s="133"/>
      <c r="BA170" s="132"/>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135"/>
      <c r="DU170" s="135"/>
      <c r="DV170" s="135"/>
      <c r="DW170" s="135"/>
      <c r="DX170" s="135"/>
      <c r="DY170" s="135"/>
      <c r="DZ170" s="135"/>
      <c r="EA170" s="135"/>
      <c r="EB170" s="135"/>
      <c r="EC170" s="135"/>
      <c r="ED170" s="135"/>
      <c r="EE170" s="135"/>
      <c r="EF170" s="135"/>
      <c r="EG170" s="135"/>
      <c r="EH170" s="135"/>
      <c r="EI170" s="135"/>
      <c r="EJ170" s="135"/>
      <c r="EK170" s="135"/>
      <c r="EL170" s="135"/>
      <c r="EM170" s="135"/>
      <c r="EN170" s="135"/>
      <c r="EO170" s="135"/>
      <c r="EP170" s="135"/>
      <c r="EQ170" s="135"/>
      <c r="ER170" s="135"/>
      <c r="ES170" s="135"/>
      <c r="ET170" s="135"/>
      <c r="EU170" s="135"/>
      <c r="EV170" s="135"/>
      <c r="EW170" s="135"/>
      <c r="EX170" s="135"/>
      <c r="EY170" s="135"/>
      <c r="EZ170" s="135"/>
      <c r="FA170" s="135"/>
      <c r="FB170" s="135"/>
      <c r="FC170" s="135"/>
      <c r="FD170" s="135"/>
      <c r="FE170" s="135"/>
      <c r="FF170" s="135"/>
      <c r="FG170" s="135"/>
      <c r="FH170" s="135"/>
      <c r="FI170" s="135"/>
      <c r="FJ170" s="135"/>
      <c r="FK170" s="135"/>
      <c r="FL170" s="135"/>
    </row>
    <row r="171" spans="1:168" ht="12.75" customHeight="1" x14ac:dyDescent="0.2">
      <c r="A171" s="16" t="s">
        <v>173</v>
      </c>
      <c r="B171" s="17" t="s">
        <v>211</v>
      </c>
      <c r="C171" s="132"/>
      <c r="D171" s="132" t="s">
        <v>521</v>
      </c>
      <c r="E171" s="132" t="s">
        <v>5844</v>
      </c>
      <c r="F171" s="134">
        <v>200.00400000000002</v>
      </c>
      <c r="G171" s="134"/>
      <c r="H171" s="134" t="s">
        <v>177</v>
      </c>
      <c r="I171" s="132" t="s">
        <v>1407</v>
      </c>
      <c r="J171" s="132" t="s">
        <v>482</v>
      </c>
      <c r="K171" s="20" t="s">
        <v>180</v>
      </c>
      <c r="L171" s="132"/>
      <c r="M171" s="136"/>
      <c r="N171" s="17"/>
      <c r="O171" s="17"/>
      <c r="P171" s="134"/>
      <c r="Q171" s="134"/>
      <c r="R171" s="136" t="s">
        <v>6717</v>
      </c>
      <c r="S171" s="136"/>
      <c r="T171" s="136"/>
      <c r="U171" s="136"/>
      <c r="V171" s="138"/>
      <c r="W171" s="136"/>
      <c r="X171" s="136"/>
      <c r="Y171" s="136"/>
      <c r="Z171" s="136"/>
      <c r="AA171" s="136"/>
      <c r="AB171" s="136"/>
      <c r="AC171" s="135" t="s">
        <v>168</v>
      </c>
      <c r="AD171" s="135" t="s">
        <v>7302</v>
      </c>
      <c r="AE171" s="135" t="s">
        <v>7303</v>
      </c>
      <c r="AF171" s="135" t="s">
        <v>7304</v>
      </c>
      <c r="AG171" s="3" t="s">
        <v>7305</v>
      </c>
      <c r="AH171" s="135" t="s">
        <v>163</v>
      </c>
      <c r="AI171" s="135" t="s">
        <v>163</v>
      </c>
      <c r="AJ171" s="135" t="s">
        <v>163</v>
      </c>
      <c r="AK171" s="135" t="s">
        <v>7306</v>
      </c>
      <c r="AL171" s="135" t="s">
        <v>163</v>
      </c>
      <c r="AM171" s="135" t="s">
        <v>168</v>
      </c>
      <c r="AN171" s="135" t="s">
        <v>7307</v>
      </c>
      <c r="AO171" s="135" t="s">
        <v>7308</v>
      </c>
      <c r="AP171" s="135" t="s">
        <v>7309</v>
      </c>
      <c r="AQ171" s="135" t="s">
        <v>7310</v>
      </c>
      <c r="AR171" s="135" t="s">
        <v>163</v>
      </c>
      <c r="AS171" s="135" t="s">
        <v>163</v>
      </c>
      <c r="AT171" s="135" t="s">
        <v>163</v>
      </c>
      <c r="AU171" s="135" t="s">
        <v>163</v>
      </c>
      <c r="AV171" s="135" t="s">
        <v>7311</v>
      </c>
      <c r="AW171" s="135"/>
      <c r="AX171" s="135"/>
      <c r="AY171" s="135"/>
      <c r="AZ171" s="135"/>
      <c r="BA171" s="135"/>
      <c r="BC171" s="135"/>
      <c r="BF171" s="135"/>
      <c r="BG171" s="135"/>
      <c r="BH171" s="135"/>
      <c r="BI171" s="135"/>
      <c r="BJ171" s="135"/>
      <c r="BK171" s="135"/>
      <c r="BL171" s="135"/>
      <c r="BM171" s="135"/>
      <c r="BN171" s="135"/>
      <c r="BO171" s="135"/>
      <c r="BP171" s="135"/>
      <c r="EC171" s="135"/>
    </row>
    <row r="172" spans="1:168" ht="12.75" customHeight="1" x14ac:dyDescent="0.2">
      <c r="A172" s="132" t="s">
        <v>173</v>
      </c>
      <c r="B172" s="17" t="s">
        <v>215</v>
      </c>
      <c r="C172" s="132"/>
      <c r="D172" s="132" t="s">
        <v>11860</v>
      </c>
      <c r="E172" s="132" t="s">
        <v>11860</v>
      </c>
      <c r="F172" s="134">
        <v>200</v>
      </c>
      <c r="G172" s="134"/>
      <c r="H172" s="134" t="s">
        <v>177</v>
      </c>
      <c r="I172" s="132" t="s">
        <v>979</v>
      </c>
      <c r="J172" s="132" t="s">
        <v>179</v>
      </c>
      <c r="K172" s="134" t="s">
        <v>162</v>
      </c>
      <c r="L172" s="132" t="s">
        <v>1262</v>
      </c>
      <c r="M172" s="135" t="s">
        <v>13486</v>
      </c>
      <c r="N172" s="17"/>
      <c r="O172" s="17"/>
      <c r="P172" s="134"/>
      <c r="Q172" s="134"/>
      <c r="R172" s="136" t="s">
        <v>11689</v>
      </c>
      <c r="S172" s="135"/>
      <c r="T172" s="135"/>
      <c r="U172" s="135"/>
      <c r="V172" s="135" t="s">
        <v>11690</v>
      </c>
      <c r="W172" s="136"/>
      <c r="X172" s="136"/>
      <c r="Y172" s="136"/>
      <c r="Z172" s="136"/>
      <c r="AA172" s="136"/>
      <c r="AB172" s="136"/>
      <c r="AC172" s="136" t="s">
        <v>168</v>
      </c>
      <c r="AD172" s="136" t="s">
        <v>982</v>
      </c>
      <c r="AE172" s="136" t="s">
        <v>983</v>
      </c>
      <c r="AF172" s="133"/>
      <c r="AG172" s="3" t="s">
        <v>984</v>
      </c>
      <c r="AH172" s="3" t="s">
        <v>985</v>
      </c>
      <c r="AI172" s="136"/>
      <c r="AJ172" s="136"/>
      <c r="AK172" s="136"/>
      <c r="AL172" s="136"/>
      <c r="AM172" s="134"/>
      <c r="AN172" s="134"/>
      <c r="AO172" s="134"/>
      <c r="AP172" s="134"/>
      <c r="AQ172" s="134"/>
      <c r="AR172" s="134"/>
      <c r="AS172" s="134"/>
      <c r="AT172" s="134"/>
      <c r="AU172" s="134"/>
      <c r="AV172" s="134"/>
      <c r="AW172" s="135" t="s">
        <v>168</v>
      </c>
      <c r="AX172" s="135" t="s">
        <v>11454</v>
      </c>
      <c r="AY172" s="135" t="s">
        <v>4000</v>
      </c>
      <c r="AZ172" s="135" t="s">
        <v>1071</v>
      </c>
      <c r="BA172" s="3" t="s">
        <v>1263</v>
      </c>
      <c r="BC172" s="135"/>
      <c r="BF172" s="135"/>
      <c r="BG172" s="135"/>
      <c r="BH172" s="135"/>
      <c r="BI172" s="135"/>
      <c r="BJ172" s="135"/>
      <c r="BK172" s="135"/>
      <c r="BL172" s="135"/>
      <c r="BM172" s="135"/>
      <c r="BN172" s="135"/>
      <c r="BO172" s="135"/>
      <c r="BP172" s="135"/>
      <c r="EC172" s="135"/>
    </row>
    <row r="173" spans="1:168" ht="12.75" customHeight="1" x14ac:dyDescent="0.2">
      <c r="A173" s="132" t="s">
        <v>173</v>
      </c>
      <c r="B173" s="17" t="s">
        <v>215</v>
      </c>
      <c r="C173" s="132"/>
      <c r="D173" s="132" t="s">
        <v>4401</v>
      </c>
      <c r="E173" s="135" t="s">
        <v>4402</v>
      </c>
      <c r="F173" s="134">
        <v>200</v>
      </c>
      <c r="G173" s="134"/>
      <c r="H173" s="124" t="s">
        <v>177</v>
      </c>
      <c r="I173" s="133" t="s">
        <v>528</v>
      </c>
      <c r="J173" s="132" t="s">
        <v>179</v>
      </c>
      <c r="K173" s="124" t="s">
        <v>162</v>
      </c>
      <c r="L173" s="132" t="s">
        <v>4403</v>
      </c>
      <c r="M173" s="133"/>
      <c r="N173" s="124"/>
      <c r="O173" s="124"/>
      <c r="P173" s="124"/>
      <c r="Q173" s="124"/>
      <c r="R173" s="135" t="s">
        <v>14195</v>
      </c>
      <c r="S173" s="135" t="s">
        <v>4404</v>
      </c>
      <c r="T173" s="135" t="s">
        <v>163</v>
      </c>
      <c r="U173" s="135" t="s">
        <v>1671</v>
      </c>
      <c r="V173" s="141" t="s">
        <v>163</v>
      </c>
      <c r="W173" s="135"/>
      <c r="X173" s="135"/>
      <c r="Y173" s="135"/>
      <c r="Z173" s="135"/>
      <c r="AA173" s="135" t="s">
        <v>163</v>
      </c>
      <c r="AB173" s="135">
        <v>700</v>
      </c>
      <c r="AC173" s="135" t="s">
        <v>168</v>
      </c>
      <c r="AD173" s="135"/>
      <c r="AE173" s="135"/>
      <c r="AF173" s="135"/>
      <c r="AG173" s="135"/>
      <c r="AH173" s="135" t="s">
        <v>163</v>
      </c>
      <c r="AI173" s="135" t="s">
        <v>4407</v>
      </c>
      <c r="AJ173" s="135" t="s">
        <v>163</v>
      </c>
      <c r="AK173" s="135" t="s">
        <v>4408</v>
      </c>
      <c r="AL173" s="135" t="s">
        <v>4409</v>
      </c>
      <c r="AM173" s="135"/>
      <c r="AN173" s="124"/>
      <c r="AO173" s="124"/>
      <c r="AP173" s="124"/>
      <c r="AQ173" s="124"/>
      <c r="AR173" s="124"/>
      <c r="AS173" s="124"/>
      <c r="AT173" s="124"/>
      <c r="AU173" s="124"/>
      <c r="AV173" s="124"/>
      <c r="AW173" s="135" t="s">
        <v>168</v>
      </c>
      <c r="AX173" s="135" t="s">
        <v>4405</v>
      </c>
      <c r="AY173" s="135" t="s">
        <v>3074</v>
      </c>
      <c r="AZ173" s="135" t="s">
        <v>319</v>
      </c>
      <c r="BA173" s="135" t="s">
        <v>4406</v>
      </c>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135"/>
      <c r="DU173" s="135"/>
      <c r="DV173" s="135"/>
      <c r="DW173" s="135"/>
      <c r="DX173" s="135"/>
      <c r="DY173" s="135"/>
      <c r="DZ173" s="135"/>
      <c r="EA173" s="135"/>
      <c r="EB173" s="135"/>
      <c r="EC173" s="135"/>
      <c r="ED173" s="135"/>
      <c r="EE173" s="135"/>
      <c r="EF173" s="135"/>
      <c r="EG173" s="135"/>
      <c r="EH173" s="135"/>
      <c r="EI173" s="135"/>
      <c r="EJ173" s="135"/>
      <c r="EK173" s="135"/>
      <c r="EL173" s="135"/>
      <c r="EM173" s="135"/>
      <c r="EN173" s="135"/>
      <c r="EO173" s="135"/>
      <c r="EP173" s="135"/>
      <c r="EQ173" s="135"/>
      <c r="ER173" s="135"/>
      <c r="ES173" s="135"/>
      <c r="ET173" s="135"/>
      <c r="EU173" s="135"/>
      <c r="EV173" s="135"/>
      <c r="EW173" s="135"/>
      <c r="EX173" s="135"/>
      <c r="EY173" s="135"/>
      <c r="EZ173" s="135"/>
      <c r="FA173" s="135"/>
      <c r="FB173" s="135"/>
      <c r="FC173" s="135"/>
      <c r="FD173" s="135"/>
      <c r="FE173" s="135"/>
      <c r="FF173" s="135"/>
      <c r="FG173" s="135"/>
      <c r="FH173" s="135"/>
      <c r="FI173" s="135"/>
      <c r="FJ173" s="135"/>
      <c r="FK173" s="135"/>
      <c r="FL173" s="135"/>
    </row>
    <row r="174" spans="1:168" ht="12.75" customHeight="1" x14ac:dyDescent="0.2">
      <c r="A174" s="16" t="s">
        <v>173</v>
      </c>
      <c r="B174" s="17" t="s">
        <v>215</v>
      </c>
      <c r="C174" s="16"/>
      <c r="D174" s="16" t="s">
        <v>13305</v>
      </c>
      <c r="E174" s="132" t="s">
        <v>13305</v>
      </c>
      <c r="F174" s="7">
        <v>200</v>
      </c>
      <c r="G174" s="7"/>
      <c r="H174" s="30" t="s">
        <v>177</v>
      </c>
      <c r="I174" s="132" t="s">
        <v>528</v>
      </c>
      <c r="J174" s="16" t="s">
        <v>179</v>
      </c>
      <c r="K174" s="134" t="s">
        <v>162</v>
      </c>
      <c r="L174" s="16" t="s">
        <v>13304</v>
      </c>
      <c r="M174" s="136"/>
      <c r="N174" s="17"/>
      <c r="O174" s="17"/>
      <c r="P174" s="134"/>
      <c r="Q174" s="134"/>
      <c r="R174" s="136" t="s">
        <v>3332</v>
      </c>
      <c r="S174" s="136"/>
      <c r="T174" s="136"/>
      <c r="U174" s="136"/>
      <c r="V174" s="138"/>
      <c r="W174" s="136"/>
      <c r="X174" s="136"/>
      <c r="Y174" s="136"/>
      <c r="Z174" s="136"/>
      <c r="AA174" s="136"/>
      <c r="AB174" s="136"/>
      <c r="AC174" s="136"/>
      <c r="AD174" s="135"/>
      <c r="AE174" s="135"/>
      <c r="AF174" s="135"/>
      <c r="AH174" s="132"/>
      <c r="AI174" s="136"/>
      <c r="AJ174" s="136"/>
      <c r="AK174" s="136"/>
      <c r="AL174" s="136"/>
      <c r="AM174" s="134"/>
      <c r="AN174" s="134"/>
      <c r="AO174" s="134"/>
      <c r="AP174" s="134"/>
      <c r="AQ174" s="134"/>
      <c r="AR174" s="134"/>
      <c r="AS174" s="134"/>
      <c r="AT174" s="134"/>
      <c r="AU174" s="134"/>
      <c r="AV174" s="134"/>
      <c r="AW174" s="134"/>
      <c r="AX174" s="136"/>
      <c r="AY174" s="136"/>
      <c r="AZ174" s="132"/>
      <c r="BA174" s="132"/>
    </row>
    <row r="175" spans="1:168" ht="12.75" customHeight="1" x14ac:dyDescent="0.2">
      <c r="A175" s="132" t="s">
        <v>173</v>
      </c>
      <c r="B175" s="17" t="s">
        <v>215</v>
      </c>
      <c r="C175" s="16"/>
      <c r="D175" s="132" t="s">
        <v>6784</v>
      </c>
      <c r="E175" s="132" t="s">
        <v>6784</v>
      </c>
      <c r="F175" s="7">
        <v>200</v>
      </c>
      <c r="G175" s="7"/>
      <c r="H175" s="30" t="s">
        <v>177</v>
      </c>
      <c r="I175" s="132" t="s">
        <v>1710</v>
      </c>
      <c r="J175" s="132" t="s">
        <v>179</v>
      </c>
      <c r="K175" s="134" t="s">
        <v>162</v>
      </c>
      <c r="L175" s="132"/>
      <c r="M175" s="136"/>
      <c r="N175" s="17"/>
      <c r="O175" s="17"/>
      <c r="P175" s="134"/>
      <c r="Q175" s="134"/>
      <c r="R175" s="136" t="s">
        <v>2471</v>
      </c>
      <c r="S175" s="136"/>
      <c r="T175" s="136"/>
      <c r="U175" s="136"/>
      <c r="V175" s="138"/>
      <c r="W175" s="136"/>
      <c r="X175" s="136"/>
      <c r="Y175" s="136"/>
      <c r="Z175" s="136"/>
      <c r="AA175" s="136"/>
      <c r="AB175" s="136"/>
      <c r="AC175" s="136"/>
      <c r="AH175" s="135"/>
      <c r="AI175" s="136"/>
      <c r="AJ175" s="136"/>
      <c r="AK175" s="136"/>
      <c r="AL175" s="136"/>
      <c r="AM175" s="134"/>
      <c r="AN175" s="134"/>
      <c r="AO175" s="134"/>
      <c r="AP175" s="134"/>
      <c r="AQ175" s="134"/>
      <c r="AR175" s="134"/>
      <c r="AS175" s="134"/>
      <c r="AT175" s="134"/>
      <c r="AU175" s="134"/>
      <c r="AV175" s="134"/>
      <c r="AW175" s="134"/>
      <c r="AX175" s="136"/>
      <c r="AY175" s="136"/>
      <c r="AZ175" s="137"/>
      <c r="BA175" s="135" t="s">
        <v>6785</v>
      </c>
      <c r="BC175" s="135"/>
      <c r="BF175" s="135"/>
      <c r="BG175" s="135"/>
      <c r="BH175" s="135"/>
      <c r="BI175" s="135"/>
      <c r="BJ175" s="135"/>
      <c r="BK175" s="135"/>
      <c r="BL175" s="135"/>
      <c r="BM175" s="135"/>
      <c r="BN175" s="135"/>
      <c r="BO175" s="135"/>
      <c r="BP175" s="135"/>
      <c r="EC175" s="135"/>
    </row>
    <row r="176" spans="1:168" ht="12.75" customHeight="1" x14ac:dyDescent="0.2">
      <c r="A176" s="16" t="s">
        <v>173</v>
      </c>
      <c r="B176" s="17" t="s">
        <v>886</v>
      </c>
      <c r="C176" s="16" t="s">
        <v>4052</v>
      </c>
      <c r="D176" s="135" t="s">
        <v>4039</v>
      </c>
      <c r="E176" s="135" t="s">
        <v>4040</v>
      </c>
      <c r="F176" s="7">
        <v>200</v>
      </c>
      <c r="G176" s="7"/>
      <c r="H176" s="134" t="s">
        <v>177</v>
      </c>
      <c r="I176" s="16" t="s">
        <v>979</v>
      </c>
      <c r="J176" s="16" t="s">
        <v>179</v>
      </c>
      <c r="K176" s="124" t="s">
        <v>180</v>
      </c>
      <c r="L176" s="16" t="s">
        <v>4053</v>
      </c>
      <c r="M176" s="18" t="s">
        <v>4042</v>
      </c>
      <c r="N176" s="17"/>
      <c r="O176" s="17"/>
      <c r="P176" s="134"/>
      <c r="Q176" s="7"/>
      <c r="R176" s="135" t="s">
        <v>4043</v>
      </c>
      <c r="S176" s="135" t="s">
        <v>4044</v>
      </c>
      <c r="T176" s="135" t="s">
        <v>163</v>
      </c>
      <c r="U176" s="135" t="s">
        <v>4045</v>
      </c>
      <c r="V176" s="19"/>
      <c r="W176" s="18"/>
      <c r="X176" s="18"/>
      <c r="Y176" s="18"/>
      <c r="Z176" s="18"/>
      <c r="AA176" s="18"/>
      <c r="AB176" s="18"/>
      <c r="AC176" s="135" t="s">
        <v>168</v>
      </c>
      <c r="AD176" s="136" t="s">
        <v>4046</v>
      </c>
      <c r="AE176" s="136" t="s">
        <v>1044</v>
      </c>
      <c r="AF176" s="133" t="s">
        <v>319</v>
      </c>
      <c r="AG176" s="3" t="s">
        <v>4047</v>
      </c>
      <c r="AH176" s="135"/>
      <c r="AI176" s="141" t="s">
        <v>4051</v>
      </c>
      <c r="AJ176" s="135" t="s">
        <v>163</v>
      </c>
      <c r="AK176" s="135" t="s">
        <v>4049</v>
      </c>
      <c r="AL176" s="135" t="s">
        <v>4048</v>
      </c>
      <c r="AM176" s="135"/>
      <c r="AN176" s="135"/>
      <c r="AO176" s="135"/>
      <c r="AP176" s="135"/>
      <c r="AQ176" s="135"/>
      <c r="AR176" s="135"/>
      <c r="AS176" s="135"/>
      <c r="AT176" s="135"/>
      <c r="AU176" s="135"/>
      <c r="AV176" s="135"/>
      <c r="AW176" s="135"/>
      <c r="AX176" s="135"/>
      <c r="AY176" s="135"/>
      <c r="AZ176" s="135"/>
      <c r="BA176" s="135"/>
    </row>
    <row r="177" spans="1:176" ht="12.75" customHeight="1" x14ac:dyDescent="0.2">
      <c r="A177" s="16" t="s">
        <v>173</v>
      </c>
      <c r="B177" s="17" t="s">
        <v>886</v>
      </c>
      <c r="C177" s="16" t="s">
        <v>4052</v>
      </c>
      <c r="D177" s="135" t="s">
        <v>6107</v>
      </c>
      <c r="E177" s="135" t="s">
        <v>6107</v>
      </c>
      <c r="F177" s="7">
        <v>200</v>
      </c>
      <c r="G177" s="7"/>
      <c r="H177" s="134" t="s">
        <v>177</v>
      </c>
      <c r="I177" s="132" t="s">
        <v>244</v>
      </c>
      <c r="J177" s="16" t="s">
        <v>245</v>
      </c>
      <c r="K177" s="17" t="s">
        <v>180</v>
      </c>
      <c r="L177" s="16" t="s">
        <v>6106</v>
      </c>
      <c r="M177" s="136" t="s">
        <v>11286</v>
      </c>
      <c r="N177" s="17"/>
      <c r="O177" s="17"/>
      <c r="P177" s="134"/>
      <c r="Q177" s="134"/>
      <c r="R177" s="132" t="s">
        <v>12690</v>
      </c>
      <c r="S177" s="132" t="s">
        <v>12691</v>
      </c>
      <c r="T177" s="132" t="s">
        <v>12692</v>
      </c>
      <c r="U177" s="132" t="s">
        <v>6110</v>
      </c>
      <c r="V177" s="138" t="s">
        <v>11287</v>
      </c>
      <c r="W177" s="132" t="s">
        <v>12693</v>
      </c>
      <c r="X177" s="132" t="s">
        <v>12694</v>
      </c>
      <c r="Y177" s="132" t="s">
        <v>12695</v>
      </c>
      <c r="Z177" s="132"/>
      <c r="AA177" s="135" t="s">
        <v>163</v>
      </c>
      <c r="AB177" s="132">
        <v>159</v>
      </c>
      <c r="AC177" s="135" t="s">
        <v>168</v>
      </c>
      <c r="AD177" s="135" t="s">
        <v>6115</v>
      </c>
      <c r="AE177" s="135" t="s">
        <v>6116</v>
      </c>
      <c r="AF177" s="135" t="s">
        <v>12884</v>
      </c>
      <c r="AG177" s="3" t="s">
        <v>6117</v>
      </c>
      <c r="AH177" s="135" t="s">
        <v>163</v>
      </c>
      <c r="AI177" s="135" t="s">
        <v>6118</v>
      </c>
      <c r="AJ177" s="135" t="s">
        <v>11287</v>
      </c>
      <c r="AK177" s="135" t="s">
        <v>6119</v>
      </c>
      <c r="AL177" s="135" t="s">
        <v>6120</v>
      </c>
      <c r="AM177" s="135" t="s">
        <v>194</v>
      </c>
      <c r="AN177" s="135" t="s">
        <v>6112</v>
      </c>
      <c r="AO177" s="135" t="s">
        <v>6113</v>
      </c>
      <c r="AP177" s="135"/>
      <c r="AQ177" s="135" t="s">
        <v>6114</v>
      </c>
      <c r="AR177" s="135"/>
      <c r="AS177" s="135"/>
      <c r="AT177" s="135"/>
      <c r="AU177" s="135"/>
      <c r="AV177" s="135"/>
      <c r="AW177" s="135" t="s">
        <v>194</v>
      </c>
      <c r="AX177" s="135" t="s">
        <v>6124</v>
      </c>
      <c r="AY177" s="135" t="s">
        <v>12696</v>
      </c>
      <c r="AZ177" s="135" t="s">
        <v>1082</v>
      </c>
      <c r="BA177" s="135" t="s">
        <v>6125</v>
      </c>
      <c r="BB177" s="3" t="s">
        <v>163</v>
      </c>
      <c r="BC177" s="3" t="s">
        <v>6126</v>
      </c>
      <c r="BD177" s="3" t="s">
        <v>163</v>
      </c>
      <c r="BE177" s="3" t="s">
        <v>6127</v>
      </c>
      <c r="BG177" s="3" t="s">
        <v>168</v>
      </c>
      <c r="BH177" s="3" t="s">
        <v>6121</v>
      </c>
      <c r="BI177" s="3" t="s">
        <v>6116</v>
      </c>
      <c r="BJ177" s="3" t="s">
        <v>611</v>
      </c>
      <c r="BK177" s="3" t="s">
        <v>6122</v>
      </c>
      <c r="BL177" s="3" t="s">
        <v>163</v>
      </c>
      <c r="BM177" s="3" t="s">
        <v>6123</v>
      </c>
      <c r="BN177" s="3" t="s">
        <v>163</v>
      </c>
      <c r="BO177" s="3" t="s">
        <v>6119</v>
      </c>
      <c r="CA177" s="3" t="s">
        <v>168</v>
      </c>
      <c r="CB177" s="3" t="s">
        <v>6115</v>
      </c>
      <c r="CC177" s="3" t="s">
        <v>6116</v>
      </c>
      <c r="CD177" s="3" t="s">
        <v>4843</v>
      </c>
      <c r="CE177" s="3" t="s">
        <v>6117</v>
      </c>
      <c r="CF177" s="3" t="s">
        <v>163</v>
      </c>
      <c r="CG177" s="3" t="s">
        <v>6118</v>
      </c>
      <c r="CH177" s="3" t="s">
        <v>11287</v>
      </c>
      <c r="CI177" s="3" t="s">
        <v>6119</v>
      </c>
      <c r="CJ177" s="3" t="s">
        <v>6120</v>
      </c>
      <c r="CK177" s="3" t="s">
        <v>168</v>
      </c>
      <c r="CL177" s="3" t="s">
        <v>12697</v>
      </c>
      <c r="CM177" s="3" t="s">
        <v>12698</v>
      </c>
      <c r="CN177" s="3" t="s">
        <v>12699</v>
      </c>
      <c r="CO177" s="82" t="s">
        <v>12700</v>
      </c>
      <c r="CP177" s="3" t="s">
        <v>163</v>
      </c>
      <c r="CQ177" s="141" t="s">
        <v>11287</v>
      </c>
      <c r="CR177" s="3" t="s">
        <v>163</v>
      </c>
    </row>
    <row r="178" spans="1:176" ht="12.75" customHeight="1" x14ac:dyDescent="0.2">
      <c r="A178" s="133" t="s">
        <v>173</v>
      </c>
      <c r="B178" s="17" t="s">
        <v>886</v>
      </c>
      <c r="C178" s="16" t="s">
        <v>11966</v>
      </c>
      <c r="D178" s="132" t="s">
        <v>3955</v>
      </c>
      <c r="E178" s="133" t="s">
        <v>3956</v>
      </c>
      <c r="F178" s="7">
        <v>200</v>
      </c>
      <c r="G178" s="7"/>
      <c r="H178" s="124" t="s">
        <v>177</v>
      </c>
      <c r="I178" s="133" t="s">
        <v>979</v>
      </c>
      <c r="J178" s="133" t="s">
        <v>179</v>
      </c>
      <c r="K178" s="20" t="s">
        <v>162</v>
      </c>
      <c r="L178" s="133" t="s">
        <v>15486</v>
      </c>
      <c r="M178" s="132"/>
      <c r="N178" s="124"/>
      <c r="O178" s="124"/>
      <c r="P178" s="124"/>
      <c r="Q178" s="124"/>
      <c r="R178" s="135" t="s">
        <v>3957</v>
      </c>
      <c r="S178" s="135"/>
      <c r="T178" s="135"/>
      <c r="U178" s="135"/>
      <c r="V178" s="141"/>
      <c r="W178" s="135"/>
      <c r="X178" s="135"/>
      <c r="Y178" s="135"/>
      <c r="Z178" s="135"/>
      <c r="AB178" s="135"/>
      <c r="AC178" s="3" t="s">
        <v>168</v>
      </c>
      <c r="AD178" s="3" t="s">
        <v>196</v>
      </c>
      <c r="AE178" s="3" t="s">
        <v>3958</v>
      </c>
      <c r="AF178" s="3" t="s">
        <v>3965</v>
      </c>
      <c r="AG178" s="3" t="s">
        <v>3960</v>
      </c>
      <c r="AI178" s="3" t="s">
        <v>163</v>
      </c>
      <c r="AJ178" s="3" t="s">
        <v>3966</v>
      </c>
      <c r="AK178" s="135" t="s">
        <v>3967</v>
      </c>
      <c r="AL178" s="3" t="s">
        <v>3968</v>
      </c>
      <c r="AM178" s="124"/>
      <c r="AN178" s="124"/>
      <c r="AO178" s="124"/>
      <c r="AP178" s="124"/>
      <c r="AQ178" s="124"/>
      <c r="AR178" s="124"/>
      <c r="AS178" s="124"/>
      <c r="AT178" s="124"/>
      <c r="AU178" s="124"/>
      <c r="AV178" s="124"/>
      <c r="AW178" s="3" t="s">
        <v>168</v>
      </c>
      <c r="AX178" s="132" t="s">
        <v>196</v>
      </c>
      <c r="AY178" s="132" t="s">
        <v>3958</v>
      </c>
      <c r="AZ178" s="133" t="s">
        <v>3959</v>
      </c>
      <c r="BA178" s="133" t="s">
        <v>3960</v>
      </c>
      <c r="BC178" s="135"/>
      <c r="BF178" s="135"/>
      <c r="BG178" s="135"/>
      <c r="BH178" s="135"/>
      <c r="BI178" s="135"/>
      <c r="BJ178" s="135"/>
      <c r="BK178" s="135"/>
      <c r="BL178" s="135"/>
      <c r="BM178" s="135"/>
      <c r="BN178" s="135"/>
      <c r="BO178" s="135"/>
      <c r="BP178" s="135"/>
      <c r="CO178" s="135"/>
      <c r="CQ178" s="135"/>
      <c r="EC178" s="135"/>
    </row>
    <row r="179" spans="1:176" ht="12.75" customHeight="1" x14ac:dyDescent="0.2">
      <c r="A179" s="132" t="s">
        <v>173</v>
      </c>
      <c r="B179" s="17" t="s">
        <v>886</v>
      </c>
      <c r="C179" s="16" t="s">
        <v>9468</v>
      </c>
      <c r="D179" s="16" t="s">
        <v>8161</v>
      </c>
      <c r="E179" s="132" t="s">
        <v>8161</v>
      </c>
      <c r="F179" s="7">
        <v>200</v>
      </c>
      <c r="G179" s="7"/>
      <c r="H179" s="134" t="s">
        <v>177</v>
      </c>
      <c r="I179" s="132" t="s">
        <v>307</v>
      </c>
      <c r="J179" s="132" t="s">
        <v>161</v>
      </c>
      <c r="K179" s="134" t="s">
        <v>162</v>
      </c>
      <c r="L179" s="132"/>
      <c r="M179" s="136"/>
      <c r="N179" s="17"/>
      <c r="O179" s="17"/>
      <c r="P179" s="134"/>
      <c r="Q179" s="134"/>
      <c r="R179" s="136" t="s">
        <v>8162</v>
      </c>
      <c r="S179" s="136"/>
      <c r="T179" s="136"/>
      <c r="U179" s="136"/>
      <c r="V179" s="138"/>
      <c r="W179" s="136"/>
      <c r="X179" s="136"/>
      <c r="Y179" s="136"/>
      <c r="Z179" s="136"/>
      <c r="AA179" s="136"/>
      <c r="AB179" s="136"/>
      <c r="AC179" s="136"/>
      <c r="AH179" s="132"/>
      <c r="AI179" s="136"/>
      <c r="AJ179" s="136"/>
      <c r="AK179" s="136"/>
      <c r="AL179" s="136"/>
      <c r="AM179" s="134"/>
      <c r="AN179" s="134"/>
      <c r="AO179" s="134"/>
      <c r="AP179" s="134"/>
      <c r="AQ179" s="134"/>
      <c r="AR179" s="134"/>
      <c r="AS179" s="134"/>
      <c r="AT179" s="134"/>
      <c r="AU179" s="134"/>
      <c r="AV179" s="134"/>
      <c r="AW179" s="134"/>
      <c r="AX179" s="136"/>
      <c r="AY179" s="136"/>
      <c r="AZ179" s="132"/>
      <c r="BA179" s="132"/>
    </row>
    <row r="180" spans="1:176" ht="12.75" customHeight="1" x14ac:dyDescent="0.2">
      <c r="A180" s="16" t="s">
        <v>173</v>
      </c>
      <c r="B180" s="17" t="s">
        <v>886</v>
      </c>
      <c r="C180" s="132" t="s">
        <v>11118</v>
      </c>
      <c r="D180" s="132" t="s">
        <v>915</v>
      </c>
      <c r="E180" s="133" t="s">
        <v>11109</v>
      </c>
      <c r="F180" s="12">
        <v>200</v>
      </c>
      <c r="G180" s="12"/>
      <c r="H180" s="53" t="s">
        <v>177</v>
      </c>
      <c r="I180" s="133" t="s">
        <v>1455</v>
      </c>
      <c r="J180" s="133" t="s">
        <v>179</v>
      </c>
      <c r="K180" s="124" t="s">
        <v>180</v>
      </c>
      <c r="L180" s="133" t="s">
        <v>7274</v>
      </c>
      <c r="M180" s="135" t="s">
        <v>8219</v>
      </c>
      <c r="N180" s="124"/>
      <c r="O180" s="124"/>
      <c r="P180" s="124"/>
      <c r="Q180" s="124"/>
      <c r="R180" s="136" t="s">
        <v>11110</v>
      </c>
      <c r="S180" s="136"/>
      <c r="T180" s="133">
        <v>97300</v>
      </c>
      <c r="U180" s="135" t="s">
        <v>8192</v>
      </c>
      <c r="V180" s="24"/>
      <c r="W180" s="133" t="s">
        <v>11119</v>
      </c>
      <c r="X180" s="133" t="s">
        <v>11120</v>
      </c>
      <c r="Y180" s="133" t="s">
        <v>11121</v>
      </c>
      <c r="Z180" s="133" t="s">
        <v>11122</v>
      </c>
      <c r="AA180" s="133"/>
      <c r="AB180" s="133">
        <v>1416</v>
      </c>
      <c r="AC180" s="135" t="s">
        <v>168</v>
      </c>
      <c r="AD180" s="135" t="s">
        <v>11111</v>
      </c>
      <c r="AE180" s="135" t="s">
        <v>2742</v>
      </c>
      <c r="AF180" s="135" t="s">
        <v>8998</v>
      </c>
      <c r="AG180" s="3" t="s">
        <v>11112</v>
      </c>
      <c r="AH180" s="135" t="s">
        <v>163</v>
      </c>
      <c r="AI180" s="141" t="s">
        <v>11113</v>
      </c>
      <c r="AJ180" s="135" t="s">
        <v>163</v>
      </c>
      <c r="AK180" s="135"/>
      <c r="AL180" s="136"/>
      <c r="AM180" s="135" t="s">
        <v>168</v>
      </c>
      <c r="AN180" s="135" t="s">
        <v>8213</v>
      </c>
      <c r="AO180" s="135" t="s">
        <v>8214</v>
      </c>
      <c r="AP180" s="135" t="s">
        <v>319</v>
      </c>
      <c r="AQ180" s="135" t="s">
        <v>8215</v>
      </c>
      <c r="AR180" s="135" t="s">
        <v>163</v>
      </c>
      <c r="AS180" s="135" t="s">
        <v>8223</v>
      </c>
      <c r="AT180" s="135" t="s">
        <v>163</v>
      </c>
      <c r="AU180" s="135" t="s">
        <v>8224</v>
      </c>
      <c r="AV180" s="135"/>
      <c r="AW180" s="135"/>
      <c r="AX180" s="135"/>
      <c r="AY180" s="135"/>
      <c r="AZ180" s="135"/>
      <c r="BA180" s="135"/>
      <c r="BC180" s="141"/>
      <c r="BD180" s="135"/>
      <c r="BE180" s="135"/>
      <c r="BF180" s="135"/>
      <c r="DS180" s="135"/>
      <c r="FM180" s="130"/>
      <c r="FN180" s="130"/>
      <c r="FO180" s="130"/>
      <c r="FP180" s="130"/>
      <c r="FQ180" s="130"/>
      <c r="FR180" s="130"/>
      <c r="FS180" s="130"/>
      <c r="FT180" s="130"/>
    </row>
    <row r="181" spans="1:176" ht="12.75" customHeight="1" x14ac:dyDescent="0.2">
      <c r="A181" s="16" t="s">
        <v>173</v>
      </c>
      <c r="B181" s="17" t="s">
        <v>886</v>
      </c>
      <c r="C181" s="16" t="s">
        <v>466</v>
      </c>
      <c r="D181" s="16" t="s">
        <v>467</v>
      </c>
      <c r="E181" s="132" t="s">
        <v>467</v>
      </c>
      <c r="F181" s="134">
        <v>200</v>
      </c>
      <c r="G181" s="134"/>
      <c r="H181" s="134" t="s">
        <v>177</v>
      </c>
      <c r="I181" s="132" t="s">
        <v>468</v>
      </c>
      <c r="J181" s="132" t="s">
        <v>431</v>
      </c>
      <c r="K181" s="134" t="s">
        <v>162</v>
      </c>
      <c r="L181" s="132" t="s">
        <v>469</v>
      </c>
      <c r="M181" s="133"/>
      <c r="N181" s="17"/>
      <c r="O181" s="17"/>
      <c r="P181" s="134"/>
      <c r="Q181" s="134"/>
      <c r="R181" s="18" t="s">
        <v>470</v>
      </c>
      <c r="S181" s="18"/>
      <c r="T181" s="136"/>
      <c r="U181" s="136"/>
      <c r="V181" s="138"/>
      <c r="W181" s="136"/>
      <c r="X181" s="136"/>
      <c r="Y181" s="136"/>
      <c r="Z181" s="136"/>
      <c r="AA181" s="136"/>
      <c r="AB181" s="136"/>
      <c r="AC181" s="136"/>
      <c r="AD181" s="135"/>
      <c r="AE181" s="135"/>
      <c r="AF181" s="135"/>
      <c r="AH181" s="135"/>
      <c r="AI181" s="136"/>
      <c r="AJ181" s="136"/>
      <c r="AK181" s="136"/>
      <c r="AL181" s="136"/>
      <c r="AM181" s="134"/>
      <c r="AN181" s="134"/>
      <c r="AO181" s="134"/>
      <c r="AP181" s="134"/>
      <c r="AQ181" s="134"/>
      <c r="AR181" s="134"/>
      <c r="AS181" s="134"/>
      <c r="AT181" s="134"/>
      <c r="AU181" s="134"/>
      <c r="AV181" s="134"/>
      <c r="AW181" s="134"/>
      <c r="AX181" s="136"/>
      <c r="AY181" s="136"/>
      <c r="AZ181" s="133"/>
      <c r="BA181" s="135" t="s">
        <v>471</v>
      </c>
      <c r="BC181" s="135"/>
      <c r="FM181" s="135"/>
      <c r="FN181" s="135"/>
      <c r="FO181" s="135"/>
      <c r="FP181" s="135"/>
      <c r="FQ181" s="135"/>
      <c r="FR181" s="135"/>
      <c r="FS181" s="135"/>
      <c r="FT181" s="135"/>
    </row>
    <row r="182" spans="1:176" s="130" customFormat="1" ht="12.75" customHeight="1" x14ac:dyDescent="0.2">
      <c r="A182" s="132" t="s">
        <v>240</v>
      </c>
      <c r="B182" s="17" t="s">
        <v>886</v>
      </c>
      <c r="C182" s="133" t="s">
        <v>2243</v>
      </c>
      <c r="D182" s="133" t="s">
        <v>2244</v>
      </c>
      <c r="E182" s="133" t="s">
        <v>2245</v>
      </c>
      <c r="F182" s="12">
        <v>200</v>
      </c>
      <c r="G182" s="12"/>
      <c r="H182" s="124" t="s">
        <v>243</v>
      </c>
      <c r="I182" s="133" t="s">
        <v>2246</v>
      </c>
      <c r="J182" s="133" t="s">
        <v>161</v>
      </c>
      <c r="K182" s="124" t="s">
        <v>162</v>
      </c>
      <c r="L182" s="133" t="s">
        <v>2247</v>
      </c>
      <c r="M182" s="133"/>
      <c r="N182" s="124" t="s">
        <v>676</v>
      </c>
      <c r="O182" s="124"/>
      <c r="P182" s="124"/>
      <c r="Q182" s="124"/>
      <c r="R182" s="136" t="s">
        <v>2248</v>
      </c>
      <c r="S182" s="136"/>
      <c r="T182" s="136"/>
      <c r="U182" s="136"/>
      <c r="V182" s="138"/>
      <c r="W182" s="136"/>
      <c r="X182" s="136"/>
      <c r="Y182" s="136"/>
      <c r="Z182" s="136"/>
      <c r="AA182" s="136"/>
      <c r="AB182" s="136"/>
      <c r="AC182" s="133" t="s">
        <v>168</v>
      </c>
      <c r="AD182" s="135" t="s">
        <v>796</v>
      </c>
      <c r="AE182" s="133" t="s">
        <v>2249</v>
      </c>
      <c r="AF182" s="133" t="s">
        <v>2250</v>
      </c>
      <c r="AG182" s="133" t="s">
        <v>2251</v>
      </c>
      <c r="AH182" s="135"/>
      <c r="AI182" s="133" t="s">
        <v>2252</v>
      </c>
      <c r="AJ182" s="133"/>
      <c r="AK182" s="133"/>
      <c r="AL182" s="133"/>
      <c r="AM182" s="124"/>
      <c r="AN182" s="124"/>
      <c r="AO182" s="124"/>
      <c r="AP182" s="124"/>
      <c r="AQ182" s="124"/>
      <c r="AR182" s="124"/>
      <c r="AS182" s="124"/>
      <c r="AT182" s="124"/>
      <c r="AU182" s="124"/>
      <c r="AV182" s="124"/>
      <c r="AW182" s="124"/>
      <c r="AX182" s="133"/>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5"/>
      <c r="EN182" s="135"/>
      <c r="EO182" s="135"/>
      <c r="EP182" s="135"/>
      <c r="EQ182" s="135"/>
      <c r="ER182" s="135"/>
      <c r="ES182" s="135"/>
      <c r="ET182" s="135"/>
      <c r="EU182" s="135"/>
      <c r="EV182" s="135"/>
      <c r="EW182" s="135"/>
      <c r="EX182" s="135"/>
      <c r="EY182" s="135"/>
      <c r="EZ182" s="135"/>
      <c r="FA182" s="135"/>
      <c r="FB182" s="135"/>
      <c r="FC182" s="135"/>
      <c r="FD182" s="135"/>
      <c r="FE182" s="135"/>
      <c r="FF182" s="135"/>
      <c r="FG182" s="135"/>
      <c r="FH182" s="135"/>
      <c r="FI182" s="135"/>
      <c r="FJ182" s="135"/>
      <c r="FK182" s="135"/>
      <c r="FL182" s="135"/>
      <c r="FM182" s="135"/>
      <c r="FN182" s="135"/>
      <c r="FO182" s="135"/>
      <c r="FP182" s="135"/>
      <c r="FQ182" s="135"/>
      <c r="FR182" s="135"/>
      <c r="FS182" s="135"/>
      <c r="FT182" s="135"/>
    </row>
    <row r="183" spans="1:176" ht="12.75" customHeight="1" x14ac:dyDescent="0.25">
      <c r="A183" s="133" t="s">
        <v>173</v>
      </c>
      <c r="B183" s="17" t="s">
        <v>886</v>
      </c>
      <c r="C183" s="133" t="s">
        <v>11725</v>
      </c>
      <c r="D183" s="133" t="s">
        <v>2624</v>
      </c>
      <c r="E183" s="132" t="s">
        <v>2625</v>
      </c>
      <c r="F183" s="124">
        <v>200</v>
      </c>
      <c r="G183" s="124"/>
      <c r="H183" s="124" t="s">
        <v>177</v>
      </c>
      <c r="I183" s="133" t="s">
        <v>468</v>
      </c>
      <c r="J183" s="133" t="s">
        <v>431</v>
      </c>
      <c r="K183" s="124" t="s">
        <v>162</v>
      </c>
      <c r="L183" s="132" t="s">
        <v>2626</v>
      </c>
      <c r="M183" s="180" t="s">
        <v>2627</v>
      </c>
      <c r="N183" s="124"/>
      <c r="O183" s="124"/>
      <c r="P183" s="124"/>
      <c r="Q183" s="124"/>
      <c r="R183" s="135" t="s">
        <v>2628</v>
      </c>
      <c r="S183" s="135" t="s">
        <v>2629</v>
      </c>
      <c r="T183" s="135" t="s">
        <v>163</v>
      </c>
      <c r="U183" s="135" t="s">
        <v>937</v>
      </c>
      <c r="V183" s="141" t="s">
        <v>2630</v>
      </c>
      <c r="W183" s="133"/>
      <c r="X183" s="133"/>
      <c r="Y183" s="133"/>
      <c r="Z183" s="133"/>
      <c r="AA183" s="133"/>
      <c r="AB183" s="133"/>
      <c r="AC183" s="135" t="s">
        <v>168</v>
      </c>
      <c r="AD183" s="133" t="s">
        <v>2631</v>
      </c>
      <c r="AE183" s="133" t="s">
        <v>2632</v>
      </c>
      <c r="AF183" s="133" t="s">
        <v>600</v>
      </c>
      <c r="AG183" s="133" t="s">
        <v>2633</v>
      </c>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5"/>
      <c r="CJ183" s="135"/>
      <c r="CK183" s="135"/>
      <c r="CL183" s="135"/>
      <c r="CM183" s="135"/>
      <c r="CN183" s="135"/>
      <c r="CO183" s="135"/>
      <c r="CP183" s="135"/>
      <c r="CQ183" s="135"/>
      <c r="CR183" s="135"/>
      <c r="CS183" s="135"/>
      <c r="CT183" s="135"/>
      <c r="CU183" s="135"/>
      <c r="CV183" s="135"/>
      <c r="CW183" s="135"/>
      <c r="CX183" s="135"/>
      <c r="CY183" s="135"/>
      <c r="CZ183" s="135"/>
      <c r="DA183" s="135"/>
      <c r="DB183" s="135"/>
      <c r="DC183" s="135"/>
      <c r="DD183" s="135"/>
      <c r="DE183" s="135"/>
      <c r="DF183" s="135"/>
      <c r="DG183" s="135"/>
      <c r="DH183" s="135"/>
      <c r="DI183" s="135"/>
      <c r="DJ183" s="135"/>
      <c r="DK183" s="135"/>
      <c r="DL183" s="135"/>
      <c r="DM183" s="135"/>
      <c r="DN183" s="135"/>
      <c r="DO183" s="135"/>
      <c r="DP183" s="135"/>
      <c r="DQ183" s="135"/>
      <c r="DR183" s="135"/>
      <c r="DS183" s="135"/>
      <c r="DT183" s="135"/>
      <c r="DU183" s="135"/>
      <c r="DV183" s="135"/>
      <c r="DW183" s="135"/>
      <c r="DX183" s="135"/>
      <c r="DY183" s="135"/>
      <c r="DZ183" s="135"/>
      <c r="EA183" s="135"/>
      <c r="EB183" s="135"/>
      <c r="EC183" s="135"/>
      <c r="ED183" s="135"/>
      <c r="EE183" s="135"/>
      <c r="EF183" s="135"/>
      <c r="EG183" s="135"/>
      <c r="EH183" s="135"/>
      <c r="EI183" s="135"/>
      <c r="EJ183" s="135"/>
      <c r="EK183" s="135"/>
      <c r="EL183" s="135"/>
      <c r="EM183" s="135"/>
      <c r="EN183" s="135"/>
      <c r="EO183" s="135"/>
      <c r="EP183" s="135"/>
      <c r="EQ183" s="135"/>
      <c r="ER183" s="135"/>
      <c r="ES183" s="135"/>
      <c r="ET183" s="135"/>
      <c r="EU183" s="135"/>
      <c r="EV183" s="135"/>
      <c r="EW183" s="135"/>
      <c r="EX183" s="135"/>
      <c r="EY183" s="135"/>
      <c r="EZ183" s="135"/>
      <c r="FA183" s="135"/>
      <c r="FB183" s="135"/>
      <c r="FC183" s="135"/>
      <c r="FD183" s="135"/>
      <c r="FE183" s="135"/>
      <c r="FF183" s="135"/>
      <c r="FG183" s="135"/>
      <c r="FH183" s="135"/>
      <c r="FI183" s="135"/>
      <c r="FJ183" s="135"/>
      <c r="FK183" s="135"/>
      <c r="FL183" s="135"/>
    </row>
    <row r="184" spans="1:176" ht="12.75" customHeight="1" x14ac:dyDescent="0.25">
      <c r="A184" s="104" t="s">
        <v>240</v>
      </c>
      <c r="B184" s="105" t="s">
        <v>886</v>
      </c>
      <c r="C184" s="106" t="s">
        <v>14360</v>
      </c>
      <c r="D184" s="104" t="s">
        <v>14359</v>
      </c>
      <c r="E184" s="104" t="s">
        <v>14359</v>
      </c>
      <c r="F184" s="107">
        <v>200</v>
      </c>
      <c r="G184" s="107">
        <v>100</v>
      </c>
      <c r="H184" s="108">
        <v>2022</v>
      </c>
      <c r="I184" s="109" t="s">
        <v>2669</v>
      </c>
      <c r="J184" s="109" t="s">
        <v>161</v>
      </c>
      <c r="K184" s="20" t="s">
        <v>180</v>
      </c>
      <c r="L184" s="106" t="s">
        <v>14417</v>
      </c>
      <c r="M184" s="176" t="s">
        <v>14492</v>
      </c>
      <c r="N184" s="107" t="s">
        <v>1269</v>
      </c>
      <c r="O184" s="104"/>
      <c r="P184" s="104"/>
      <c r="Q184" s="104"/>
      <c r="R184" s="104" t="s">
        <v>14493</v>
      </c>
      <c r="S184" s="104" t="s">
        <v>14494</v>
      </c>
      <c r="T184" s="104"/>
      <c r="U184" s="104"/>
      <c r="V184" s="104"/>
      <c r="W184" s="104"/>
      <c r="X184" s="104"/>
      <c r="Y184" s="104"/>
      <c r="Z184" s="104"/>
      <c r="AA184" s="104"/>
      <c r="AB184" s="104"/>
      <c r="AC184" s="110" t="s">
        <v>168</v>
      </c>
      <c r="AD184" s="104" t="s">
        <v>1091</v>
      </c>
      <c r="AE184" s="104" t="s">
        <v>13291</v>
      </c>
      <c r="AF184" s="109" t="s">
        <v>250</v>
      </c>
      <c r="AG184" s="119" t="s">
        <v>14499</v>
      </c>
      <c r="AH184" s="106"/>
      <c r="AI184" s="111" t="s">
        <v>13292</v>
      </c>
      <c r="AJ184" s="104"/>
      <c r="AK184" s="104"/>
      <c r="AL184" s="104"/>
      <c r="AM184" s="104"/>
      <c r="AN184" s="104"/>
      <c r="AO184" s="104"/>
      <c r="AP184" s="104"/>
      <c r="AQ184" s="104" t="s">
        <v>14495</v>
      </c>
      <c r="AR184" s="104"/>
      <c r="AS184" s="104"/>
      <c r="AT184" s="104"/>
      <c r="AU184" s="104"/>
      <c r="AV184" s="104"/>
      <c r="AW184" s="104"/>
      <c r="AX184" s="104" t="s">
        <v>14497</v>
      </c>
      <c r="AY184" s="104" t="s">
        <v>14496</v>
      </c>
      <c r="AZ184" s="104"/>
      <c r="BA184" s="112" t="s">
        <v>14498</v>
      </c>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c r="CL184" s="104"/>
      <c r="CM184" s="104"/>
      <c r="CN184" s="104"/>
      <c r="CO184" s="104"/>
      <c r="CP184" s="104"/>
      <c r="CQ184" s="104"/>
      <c r="CR184" s="104"/>
      <c r="CS184" s="104"/>
      <c r="CT184" s="104"/>
      <c r="CU184" s="104"/>
      <c r="CV184" s="104"/>
      <c r="CW184" s="104"/>
      <c r="CX184" s="104"/>
      <c r="CY184" s="104"/>
      <c r="CZ184" s="104"/>
      <c r="DA184" s="104"/>
      <c r="DB184" s="104"/>
      <c r="DC184" s="104"/>
      <c r="DD184" s="104"/>
      <c r="DE184" s="104"/>
      <c r="DF184" s="104"/>
      <c r="DG184" s="104"/>
      <c r="DH184" s="104"/>
      <c r="DI184" s="104"/>
      <c r="DJ184" s="104"/>
      <c r="DK184" s="104"/>
      <c r="DL184" s="104"/>
      <c r="DM184" s="104"/>
      <c r="DN184" s="104"/>
      <c r="DO184" s="104"/>
      <c r="DP184" s="104"/>
      <c r="DQ184" s="104"/>
      <c r="DR184" s="104"/>
      <c r="DS184" s="104"/>
      <c r="DT184" s="104"/>
      <c r="DU184" s="104"/>
      <c r="DV184" s="104"/>
      <c r="DW184" s="104"/>
      <c r="DX184" s="104"/>
      <c r="DY184" s="104"/>
      <c r="DZ184" s="104"/>
      <c r="EA184" s="104"/>
      <c r="EB184" s="104"/>
      <c r="EC184" s="104"/>
      <c r="ED184" s="104"/>
      <c r="EE184" s="104"/>
      <c r="EF184" s="104"/>
      <c r="EG184" s="104"/>
      <c r="EH184" s="104"/>
      <c r="EI184" s="104"/>
      <c r="EJ184" s="104"/>
      <c r="EK184" s="104"/>
      <c r="EL184" s="104"/>
      <c r="EM184" s="104"/>
      <c r="EN184" s="104"/>
      <c r="EO184" s="104"/>
      <c r="EP184" s="104"/>
      <c r="EQ184" s="104"/>
      <c r="ER184" s="104"/>
      <c r="ES184" s="104"/>
      <c r="ET184" s="104"/>
      <c r="EU184" s="104"/>
      <c r="EV184" s="104"/>
      <c r="EW184" s="104"/>
      <c r="EX184" s="104"/>
      <c r="EY184" s="104"/>
      <c r="EZ184" s="104"/>
      <c r="FA184" s="104"/>
      <c r="FB184" s="104"/>
      <c r="FC184" s="104"/>
      <c r="FD184" s="104"/>
      <c r="FE184" s="104"/>
      <c r="FF184" s="104"/>
      <c r="FG184" s="104"/>
      <c r="FH184" s="104"/>
      <c r="FI184" s="104"/>
      <c r="FJ184" s="104"/>
      <c r="FK184" s="104"/>
      <c r="FL184" s="104"/>
    </row>
    <row r="185" spans="1:176" ht="12.75" customHeight="1" x14ac:dyDescent="0.2">
      <c r="A185" s="135" t="s">
        <v>173</v>
      </c>
      <c r="B185" s="17" t="s">
        <v>886</v>
      </c>
      <c r="C185" s="132" t="s">
        <v>11966</v>
      </c>
      <c r="D185" s="135" t="s">
        <v>11692</v>
      </c>
      <c r="E185" s="135" t="s">
        <v>11348</v>
      </c>
      <c r="F185" s="134">
        <v>200</v>
      </c>
      <c r="G185" s="134"/>
      <c r="H185" s="127" t="s">
        <v>11628</v>
      </c>
      <c r="I185" s="135" t="s">
        <v>722</v>
      </c>
      <c r="J185" s="135" t="s">
        <v>179</v>
      </c>
      <c r="K185" s="127" t="s">
        <v>162</v>
      </c>
      <c r="L185" s="135"/>
      <c r="M185" s="135" t="s">
        <v>11691</v>
      </c>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t="s">
        <v>168</v>
      </c>
      <c r="AX185" s="135" t="s">
        <v>11349</v>
      </c>
      <c r="AY185" s="135" t="s">
        <v>6729</v>
      </c>
      <c r="AZ185" s="135" t="s">
        <v>1071</v>
      </c>
      <c r="BA185" s="135" t="s">
        <v>11350</v>
      </c>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c r="CG185" s="135"/>
      <c r="CH185" s="135"/>
      <c r="CI185" s="135"/>
      <c r="CJ185" s="135"/>
      <c r="CK185" s="135"/>
      <c r="CL185" s="135"/>
      <c r="CM185" s="135"/>
      <c r="CN185" s="135"/>
      <c r="CO185" s="135"/>
      <c r="CP185" s="135"/>
      <c r="CQ185" s="135"/>
      <c r="CR185" s="135"/>
      <c r="CS185" s="135"/>
      <c r="CT185" s="135"/>
      <c r="CU185" s="135"/>
      <c r="CV185" s="135"/>
      <c r="CW185" s="135"/>
      <c r="CX185" s="135"/>
      <c r="CY185" s="135"/>
      <c r="CZ185" s="135"/>
      <c r="DA185" s="135"/>
      <c r="DB185" s="135"/>
      <c r="DC185" s="135"/>
      <c r="DD185" s="135"/>
      <c r="DE185" s="135"/>
      <c r="DF185" s="135"/>
      <c r="DG185" s="135"/>
      <c r="DH185" s="135"/>
      <c r="DI185" s="135"/>
      <c r="DJ185" s="135"/>
      <c r="DK185" s="135"/>
      <c r="DL185" s="135"/>
      <c r="DM185" s="135"/>
      <c r="DN185" s="135"/>
      <c r="DO185" s="135"/>
      <c r="DP185" s="135"/>
      <c r="DQ185" s="135"/>
      <c r="DR185" s="135"/>
      <c r="DS185" s="135"/>
      <c r="DT185" s="135"/>
      <c r="DU185" s="135"/>
      <c r="DV185" s="135"/>
      <c r="DW185" s="135"/>
      <c r="DX185" s="135"/>
      <c r="DY185" s="135"/>
      <c r="DZ185" s="135"/>
      <c r="EA185" s="135"/>
      <c r="EB185" s="135"/>
      <c r="EC185" s="135"/>
      <c r="ED185" s="135"/>
      <c r="EE185" s="135"/>
      <c r="EF185" s="135"/>
      <c r="EG185" s="135"/>
      <c r="EH185" s="135"/>
      <c r="EI185" s="135"/>
      <c r="EJ185" s="135"/>
      <c r="EK185" s="135"/>
      <c r="EL185" s="135"/>
      <c r="EM185" s="135"/>
      <c r="EN185" s="135"/>
      <c r="EO185" s="135"/>
      <c r="EP185" s="135"/>
      <c r="EQ185" s="135"/>
      <c r="ER185" s="135"/>
      <c r="ES185" s="135"/>
      <c r="ET185" s="135"/>
      <c r="EU185" s="135"/>
      <c r="EV185" s="135"/>
      <c r="EW185" s="135"/>
      <c r="EX185" s="135"/>
      <c r="EY185" s="135"/>
      <c r="EZ185" s="135"/>
      <c r="FA185" s="135"/>
      <c r="FB185" s="135"/>
      <c r="FC185" s="135"/>
      <c r="FD185" s="135"/>
      <c r="FE185" s="135"/>
      <c r="FF185" s="135"/>
      <c r="FG185" s="135"/>
      <c r="FH185" s="135"/>
      <c r="FI185" s="135"/>
      <c r="FJ185" s="135"/>
      <c r="FK185" s="135"/>
      <c r="FL185" s="135"/>
    </row>
    <row r="186" spans="1:176" ht="12.75" customHeight="1" x14ac:dyDescent="0.2">
      <c r="A186" s="132" t="s">
        <v>240</v>
      </c>
      <c r="B186" s="124" t="s">
        <v>12429</v>
      </c>
      <c r="C186" s="132" t="s">
        <v>13782</v>
      </c>
      <c r="D186" s="135" t="s">
        <v>2253</v>
      </c>
      <c r="E186" s="135" t="s">
        <v>2253</v>
      </c>
      <c r="F186" s="27">
        <v>200</v>
      </c>
      <c r="G186" s="27"/>
      <c r="H186" s="124" t="s">
        <v>243</v>
      </c>
      <c r="I186" s="133" t="s">
        <v>1710</v>
      </c>
      <c r="J186" s="133" t="s">
        <v>179</v>
      </c>
      <c r="K186" s="124" t="s">
        <v>162</v>
      </c>
      <c r="L186" s="32"/>
      <c r="M186" s="135" t="s">
        <v>6746</v>
      </c>
      <c r="N186" s="124" t="s">
        <v>676</v>
      </c>
      <c r="O186" s="124" t="s">
        <v>694</v>
      </c>
      <c r="P186" s="124"/>
      <c r="Q186" s="124"/>
      <c r="R186" s="135" t="s">
        <v>6747</v>
      </c>
      <c r="S186" s="135" t="s">
        <v>6748</v>
      </c>
      <c r="T186" s="135" t="s">
        <v>6749</v>
      </c>
      <c r="U186" s="135" t="s">
        <v>6750</v>
      </c>
      <c r="V186" s="141" t="s">
        <v>6751</v>
      </c>
      <c r="W186" s="133"/>
      <c r="X186" s="133"/>
      <c r="Y186" s="133"/>
      <c r="Z186" s="133"/>
      <c r="AA186" s="133"/>
      <c r="AB186" s="133"/>
      <c r="AC186" s="135" t="s">
        <v>194</v>
      </c>
      <c r="AD186" s="135" t="s">
        <v>6752</v>
      </c>
      <c r="AE186" s="135" t="s">
        <v>1025</v>
      </c>
      <c r="AF186" s="135" t="s">
        <v>6753</v>
      </c>
      <c r="AG186" s="135" t="s">
        <v>6754</v>
      </c>
      <c r="AH186" s="135" t="s">
        <v>11726</v>
      </c>
      <c r="AI186" s="135" t="s">
        <v>6756</v>
      </c>
      <c r="AJ186" s="135" t="s">
        <v>163</v>
      </c>
      <c r="AK186" s="135" t="s">
        <v>6757</v>
      </c>
      <c r="AL186" s="135" t="s">
        <v>6758</v>
      </c>
      <c r="AM186" s="135"/>
      <c r="AN186" s="124"/>
      <c r="AO186" s="124"/>
      <c r="AP186" s="124"/>
      <c r="AQ186" s="124"/>
      <c r="AR186" s="124"/>
      <c r="AS186" s="124"/>
      <c r="AT186" s="124"/>
      <c r="AU186" s="124"/>
      <c r="AV186" s="124"/>
      <c r="AW186" s="135" t="s">
        <v>168</v>
      </c>
      <c r="AX186" s="135" t="s">
        <v>6759</v>
      </c>
      <c r="AY186" s="135" t="s">
        <v>728</v>
      </c>
      <c r="AZ186" s="135" t="s">
        <v>1894</v>
      </c>
      <c r="BA186" s="135" t="s">
        <v>6760</v>
      </c>
      <c r="BB186" s="3" t="s">
        <v>163</v>
      </c>
      <c r="BC186" s="3" t="s">
        <v>6761</v>
      </c>
      <c r="BD186" s="3" t="s">
        <v>163</v>
      </c>
      <c r="BE186" s="3" t="s">
        <v>6762</v>
      </c>
      <c r="BF186" s="3" t="s">
        <v>6763</v>
      </c>
      <c r="BG186" s="3" t="s">
        <v>168</v>
      </c>
      <c r="BH186" s="3" t="s">
        <v>4239</v>
      </c>
      <c r="BI186" s="3" t="s">
        <v>6764</v>
      </c>
      <c r="BJ186" s="3" t="s">
        <v>1894</v>
      </c>
      <c r="BK186" s="3" t="s">
        <v>6765</v>
      </c>
      <c r="BL186" s="3" t="s">
        <v>163</v>
      </c>
      <c r="BM186" s="3" t="s">
        <v>6766</v>
      </c>
      <c r="BN186" s="3" t="s">
        <v>163</v>
      </c>
      <c r="BO186" s="3" t="s">
        <v>6767</v>
      </c>
      <c r="BP186" s="3" t="s">
        <v>6768</v>
      </c>
      <c r="BQ186" s="3" t="s">
        <v>168</v>
      </c>
      <c r="BR186" s="3" t="s">
        <v>1951</v>
      </c>
      <c r="BS186" s="3" t="s">
        <v>6769</v>
      </c>
      <c r="BT186" s="3" t="s">
        <v>1894</v>
      </c>
      <c r="BU186" s="3" t="s">
        <v>6770</v>
      </c>
      <c r="BV186" s="3" t="s">
        <v>163</v>
      </c>
      <c r="BW186" s="3" t="s">
        <v>6771</v>
      </c>
      <c r="BX186" s="3" t="s">
        <v>163</v>
      </c>
      <c r="BY186" s="3" t="s">
        <v>6771</v>
      </c>
      <c r="BZ186" s="3" t="s">
        <v>6772</v>
      </c>
      <c r="CA186" s="3" t="s">
        <v>168</v>
      </c>
      <c r="CB186" s="3" t="s">
        <v>6773</v>
      </c>
      <c r="CC186" s="3" t="s">
        <v>6774</v>
      </c>
      <c r="CD186" s="3" t="s">
        <v>581</v>
      </c>
      <c r="CE186" s="3" t="s">
        <v>6775</v>
      </c>
      <c r="CF186" s="3" t="s">
        <v>163</v>
      </c>
      <c r="CG186" s="3" t="s">
        <v>6776</v>
      </c>
      <c r="CH186" s="3" t="s">
        <v>163</v>
      </c>
      <c r="CI186" s="3" t="s">
        <v>163</v>
      </c>
      <c r="CJ186" s="3" t="s">
        <v>6777</v>
      </c>
      <c r="CK186" s="3" t="s">
        <v>168</v>
      </c>
      <c r="CL186" s="3" t="s">
        <v>4000</v>
      </c>
      <c r="CM186" s="3" t="s">
        <v>6778</v>
      </c>
      <c r="CN186" s="3" t="s">
        <v>581</v>
      </c>
      <c r="CO186" s="3" t="s">
        <v>6779</v>
      </c>
      <c r="CU186" s="3" t="s">
        <v>168</v>
      </c>
      <c r="CV186" s="3" t="s">
        <v>856</v>
      </c>
      <c r="CW186" s="3" t="s">
        <v>5033</v>
      </c>
      <c r="CX186" s="3" t="s">
        <v>2485</v>
      </c>
      <c r="CY186" s="3" t="s">
        <v>6780</v>
      </c>
      <c r="CZ186" s="3" t="s">
        <v>163</v>
      </c>
      <c r="DA186" s="3" t="s">
        <v>6781</v>
      </c>
      <c r="DB186" s="3" t="s">
        <v>163</v>
      </c>
      <c r="DC186" s="3" t="s">
        <v>6782</v>
      </c>
      <c r="DD186" s="3" t="s">
        <v>6783</v>
      </c>
    </row>
    <row r="187" spans="1:176" ht="12.75" customHeight="1" x14ac:dyDescent="0.2">
      <c r="A187" s="132" t="s">
        <v>240</v>
      </c>
      <c r="B187" s="17" t="s">
        <v>886</v>
      </c>
      <c r="C187" s="133" t="s">
        <v>13767</v>
      </c>
      <c r="D187" s="133" t="s">
        <v>5222</v>
      </c>
      <c r="E187" s="133" t="s">
        <v>13768</v>
      </c>
      <c r="F187" s="12">
        <v>196.39999999999998</v>
      </c>
      <c r="G187" s="12">
        <v>74.631999999999991</v>
      </c>
      <c r="H187" s="53">
        <v>2021</v>
      </c>
      <c r="I187" s="133" t="s">
        <v>3371</v>
      </c>
      <c r="J187" s="133" t="s">
        <v>161</v>
      </c>
      <c r="K187" s="124" t="s">
        <v>180</v>
      </c>
      <c r="L187" s="44" t="s">
        <v>13921</v>
      </c>
      <c r="M187" s="135" t="s">
        <v>5223</v>
      </c>
      <c r="N187" s="124" t="s">
        <v>1269</v>
      </c>
      <c r="O187" s="124"/>
      <c r="P187" s="124"/>
      <c r="Q187" s="124"/>
      <c r="R187" s="133" t="s">
        <v>13705</v>
      </c>
      <c r="S187" s="133"/>
      <c r="T187" s="133"/>
      <c r="U187" s="133"/>
      <c r="V187" s="24"/>
      <c r="W187" s="133"/>
      <c r="X187" s="133"/>
      <c r="Y187" s="133"/>
      <c r="Z187" s="133"/>
      <c r="AA187" s="133"/>
      <c r="AB187" s="133"/>
      <c r="AC187" s="133" t="s">
        <v>168</v>
      </c>
      <c r="AD187" s="133" t="s">
        <v>3365</v>
      </c>
      <c r="AE187" s="133" t="s">
        <v>3366</v>
      </c>
      <c r="AF187" s="133" t="s">
        <v>368</v>
      </c>
      <c r="AG187" s="133" t="s">
        <v>3367</v>
      </c>
      <c r="AH187" s="135"/>
      <c r="AI187" s="133"/>
      <c r="AJ187" s="136"/>
      <c r="AK187" s="136"/>
      <c r="AL187" s="136"/>
      <c r="AM187" s="124"/>
      <c r="AN187" s="124"/>
      <c r="AO187" s="124"/>
      <c r="AP187" s="124"/>
      <c r="AQ187" s="124"/>
      <c r="AR187" s="124"/>
      <c r="AS187" s="124"/>
      <c r="AT187" s="124"/>
      <c r="AU187" s="124"/>
      <c r="AV187" s="124"/>
      <c r="AW187" s="133" t="s">
        <v>168</v>
      </c>
      <c r="AX187" s="133" t="s">
        <v>3368</v>
      </c>
      <c r="AY187" s="133" t="s">
        <v>3369</v>
      </c>
      <c r="AZ187" s="133" t="s">
        <v>600</v>
      </c>
      <c r="BA187" s="133" t="s">
        <v>3370</v>
      </c>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c r="CN187" s="135"/>
      <c r="CO187" s="135"/>
      <c r="CP187" s="135"/>
      <c r="CQ187" s="135"/>
      <c r="CR187" s="135"/>
      <c r="CS187" s="135"/>
      <c r="CT187" s="135"/>
      <c r="CU187" s="135"/>
      <c r="CV187" s="135"/>
      <c r="CW187" s="135"/>
      <c r="CX187" s="135"/>
      <c r="CY187" s="135"/>
      <c r="CZ187" s="135"/>
      <c r="DA187" s="135"/>
      <c r="DB187" s="135"/>
      <c r="DC187" s="135"/>
      <c r="DD187" s="135"/>
      <c r="DE187" s="135"/>
      <c r="DF187" s="135"/>
      <c r="DG187" s="135"/>
      <c r="DH187" s="135"/>
      <c r="DI187" s="135"/>
      <c r="DJ187" s="135"/>
      <c r="DK187" s="135"/>
      <c r="DL187" s="135"/>
      <c r="DM187" s="135"/>
      <c r="DN187" s="135"/>
      <c r="DO187" s="135"/>
      <c r="DP187" s="135"/>
      <c r="DQ187" s="135"/>
      <c r="DR187" s="135"/>
      <c r="DS187" s="135"/>
      <c r="DT187" s="135"/>
      <c r="DU187" s="135"/>
      <c r="DV187" s="135"/>
      <c r="DW187" s="135"/>
      <c r="DX187" s="135"/>
      <c r="DY187" s="135"/>
      <c r="DZ187" s="135"/>
      <c r="EA187" s="135"/>
      <c r="EB187" s="135"/>
      <c r="EC187" s="135"/>
      <c r="ED187" s="135"/>
      <c r="EE187" s="135"/>
      <c r="EF187" s="135"/>
      <c r="EG187" s="135"/>
      <c r="EH187" s="135"/>
      <c r="EI187" s="135"/>
      <c r="EJ187" s="135"/>
      <c r="EK187" s="135"/>
      <c r="EL187" s="135"/>
      <c r="EM187" s="135"/>
      <c r="EN187" s="135"/>
      <c r="EO187" s="135"/>
      <c r="EP187" s="135"/>
      <c r="EQ187" s="135"/>
      <c r="ER187" s="135"/>
      <c r="ES187" s="135"/>
      <c r="ET187" s="135"/>
      <c r="EU187" s="135"/>
      <c r="EV187" s="135"/>
      <c r="EW187" s="135"/>
      <c r="EX187" s="135"/>
      <c r="EY187" s="135"/>
      <c r="EZ187" s="135"/>
      <c r="FA187" s="135"/>
      <c r="FB187" s="135"/>
      <c r="FC187" s="135"/>
      <c r="FD187" s="135"/>
      <c r="FE187" s="135"/>
      <c r="FF187" s="135"/>
      <c r="FG187" s="135"/>
      <c r="FH187" s="135"/>
      <c r="FI187" s="135"/>
      <c r="FJ187" s="135"/>
      <c r="FK187" s="135"/>
      <c r="FL187" s="135"/>
      <c r="FM187" s="135"/>
      <c r="FN187" s="135"/>
      <c r="FO187" s="135"/>
      <c r="FP187" s="135"/>
      <c r="FQ187" s="135"/>
      <c r="FR187" s="135"/>
      <c r="FS187" s="135"/>
      <c r="FT187" s="135"/>
    </row>
    <row r="188" spans="1:176" s="130" customFormat="1" ht="12.75" customHeight="1" x14ac:dyDescent="0.2">
      <c r="A188" s="132" t="s">
        <v>173</v>
      </c>
      <c r="B188" s="17" t="s">
        <v>215</v>
      </c>
      <c r="C188" s="132"/>
      <c r="D188" s="132" t="s">
        <v>479</v>
      </c>
      <c r="E188" s="132" t="s">
        <v>480</v>
      </c>
      <c r="F188" s="134">
        <v>192</v>
      </c>
      <c r="G188" s="134"/>
      <c r="H188" s="134" t="s">
        <v>177</v>
      </c>
      <c r="I188" s="132" t="s">
        <v>481</v>
      </c>
      <c r="J188" s="132" t="s">
        <v>482</v>
      </c>
      <c r="K188" s="134" t="s">
        <v>162</v>
      </c>
      <c r="L188" s="132" t="s">
        <v>483</v>
      </c>
      <c r="M188" s="133" t="s">
        <v>484</v>
      </c>
      <c r="N188" s="17"/>
      <c r="O188" s="17"/>
      <c r="P188" s="134"/>
      <c r="Q188" s="134"/>
      <c r="R188" s="136" t="s">
        <v>485</v>
      </c>
      <c r="S188" s="136"/>
      <c r="T188" s="136"/>
      <c r="U188" s="136"/>
      <c r="V188" s="138"/>
      <c r="W188" s="136"/>
      <c r="X188" s="136"/>
      <c r="Y188" s="136"/>
      <c r="Z188" s="136"/>
      <c r="AA188" s="136"/>
      <c r="AB188" s="136"/>
      <c r="AC188" s="135" t="s">
        <v>168</v>
      </c>
      <c r="AD188" s="136" t="s">
        <v>486</v>
      </c>
      <c r="AE188" s="136" t="s">
        <v>487</v>
      </c>
      <c r="AF188" s="133" t="s">
        <v>488</v>
      </c>
      <c r="AG188" s="135" t="s">
        <v>489</v>
      </c>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135"/>
      <c r="BY188" s="135"/>
      <c r="BZ188" s="135"/>
      <c r="CA188" s="135"/>
      <c r="CB188" s="135"/>
      <c r="CC188" s="135"/>
      <c r="CD188" s="135"/>
      <c r="CE188" s="135"/>
      <c r="CF188" s="135"/>
      <c r="CG188" s="135"/>
      <c r="CH188" s="135"/>
      <c r="CI188" s="135"/>
      <c r="CJ188" s="135"/>
      <c r="CK188" s="135"/>
      <c r="CL188" s="135"/>
      <c r="CM188" s="135"/>
      <c r="CN188" s="135"/>
      <c r="CO188" s="135"/>
      <c r="CP188" s="135"/>
      <c r="CQ188" s="135"/>
      <c r="CR188" s="135"/>
      <c r="CS188" s="135"/>
      <c r="CT188" s="135"/>
      <c r="CU188" s="135"/>
      <c r="CV188" s="135"/>
      <c r="CW188" s="135"/>
      <c r="CX188" s="135"/>
      <c r="CY188" s="135"/>
      <c r="CZ188" s="135"/>
      <c r="DA188" s="135"/>
      <c r="DB188" s="135"/>
      <c r="DC188" s="135"/>
      <c r="DD188" s="135"/>
      <c r="DE188" s="135"/>
      <c r="DF188" s="135"/>
      <c r="DG188" s="135"/>
      <c r="DH188" s="135"/>
      <c r="DI188" s="135"/>
      <c r="DJ188" s="135"/>
      <c r="DK188" s="135"/>
      <c r="DL188" s="135"/>
      <c r="DM188" s="135"/>
      <c r="DN188" s="135"/>
      <c r="DO188" s="135"/>
      <c r="DP188" s="135"/>
      <c r="DQ188" s="135"/>
      <c r="DR188" s="135"/>
      <c r="DS188" s="135"/>
      <c r="DT188" s="135"/>
      <c r="DU188" s="135"/>
      <c r="DV188" s="135"/>
      <c r="DW188" s="135"/>
      <c r="DX188" s="135"/>
      <c r="DY188" s="135"/>
      <c r="DZ188" s="135"/>
      <c r="EA188" s="135"/>
      <c r="EB188" s="135"/>
      <c r="EC188" s="135"/>
      <c r="ED188" s="135"/>
      <c r="EE188" s="135"/>
      <c r="EF188" s="135"/>
      <c r="EG188" s="135"/>
      <c r="EH188" s="135"/>
      <c r="EI188" s="135"/>
      <c r="EJ188" s="135"/>
      <c r="EK188" s="135"/>
      <c r="EL188" s="135"/>
      <c r="EM188" s="135"/>
      <c r="EN188" s="135"/>
      <c r="EO188" s="135"/>
      <c r="EP188" s="135"/>
      <c r="EQ188" s="135"/>
      <c r="ER188" s="135"/>
      <c r="ES188" s="135"/>
      <c r="ET188" s="135"/>
      <c r="EU188" s="135"/>
      <c r="EV188" s="135"/>
      <c r="EW188" s="135"/>
      <c r="EX188" s="135"/>
      <c r="EY188" s="135"/>
      <c r="EZ188" s="135"/>
      <c r="FA188" s="135"/>
      <c r="FB188" s="135"/>
      <c r="FC188" s="135"/>
      <c r="FD188" s="135"/>
      <c r="FE188" s="135"/>
      <c r="FF188" s="135"/>
      <c r="FG188" s="135"/>
      <c r="FH188" s="135"/>
      <c r="FI188" s="135"/>
      <c r="FJ188" s="135"/>
      <c r="FK188" s="135"/>
      <c r="FL188" s="135"/>
      <c r="FM188" s="135"/>
      <c r="FN188" s="135"/>
      <c r="FO188" s="135"/>
      <c r="FP188" s="135"/>
      <c r="FQ188" s="135"/>
      <c r="FR188" s="135"/>
      <c r="FS188" s="135"/>
      <c r="FT188" s="135"/>
    </row>
    <row r="189" spans="1:176" ht="12.75" customHeight="1" x14ac:dyDescent="0.2">
      <c r="A189" s="135" t="s">
        <v>299</v>
      </c>
      <c r="B189" s="17" t="s">
        <v>5571</v>
      </c>
      <c r="C189" s="78"/>
      <c r="D189" s="130" t="s">
        <v>14896</v>
      </c>
      <c r="E189" s="130" t="s">
        <v>14896</v>
      </c>
      <c r="F189" s="79">
        <v>192</v>
      </c>
      <c r="G189" s="130"/>
      <c r="H189" s="127"/>
      <c r="I189" s="75" t="s">
        <v>14898</v>
      </c>
      <c r="J189" s="75" t="s">
        <v>179</v>
      </c>
      <c r="K189" s="76" t="s">
        <v>162</v>
      </c>
      <c r="L189" s="75"/>
      <c r="M189" s="142" t="s">
        <v>14897</v>
      </c>
      <c r="N189" s="130"/>
      <c r="O189" s="130"/>
      <c r="P189" s="130"/>
      <c r="Q189" s="130"/>
      <c r="R189" s="130" t="s">
        <v>14900</v>
      </c>
      <c r="S189" s="135" t="s">
        <v>14899</v>
      </c>
      <c r="T189" s="130"/>
      <c r="U189" s="130" t="s">
        <v>14901</v>
      </c>
      <c r="V189" s="131" t="s">
        <v>14902</v>
      </c>
      <c r="W189" s="130"/>
      <c r="X189" s="133"/>
      <c r="Y189" s="135"/>
      <c r="Z189" s="135"/>
      <c r="AA189" s="135"/>
      <c r="AB189" s="135"/>
      <c r="AC189" s="135"/>
      <c r="AD189" s="135"/>
      <c r="AE189" s="135"/>
      <c r="AF189" s="135"/>
      <c r="AG189" s="3" t="s">
        <v>14903</v>
      </c>
      <c r="AH189" s="3" t="s">
        <v>14904</v>
      </c>
      <c r="AI189" s="135"/>
      <c r="AJ189" s="135"/>
      <c r="AK189" s="135"/>
      <c r="AL189" s="135"/>
      <c r="AM189" s="135"/>
      <c r="AN189" s="135"/>
      <c r="AO189" s="135"/>
      <c r="AP189" s="135"/>
      <c r="AQ189" s="135"/>
      <c r="AR189" s="135"/>
      <c r="AS189" s="135"/>
      <c r="AT189" s="135"/>
      <c r="AU189" s="135"/>
      <c r="AV189" s="135"/>
      <c r="AW189" s="135"/>
      <c r="AX189" s="135"/>
      <c r="AY189" s="135"/>
      <c r="AZ189" s="135"/>
    </row>
    <row r="190" spans="1:176" ht="12.75" customHeight="1" x14ac:dyDescent="0.2">
      <c r="A190" s="81" t="s">
        <v>173</v>
      </c>
      <c r="B190" s="86" t="s">
        <v>211</v>
      </c>
      <c r="C190" s="81"/>
      <c r="D190" s="130" t="s">
        <v>6786</v>
      </c>
      <c r="E190" s="81" t="s">
        <v>10282</v>
      </c>
      <c r="F190" s="85">
        <v>185</v>
      </c>
      <c r="G190" s="85"/>
      <c r="H190" s="85" t="s">
        <v>177</v>
      </c>
      <c r="I190" s="81" t="s">
        <v>2032</v>
      </c>
      <c r="J190" s="81" t="s">
        <v>179</v>
      </c>
      <c r="K190" s="89" t="s">
        <v>180</v>
      </c>
      <c r="L190" s="81"/>
      <c r="M190" s="87"/>
      <c r="N190" s="86"/>
      <c r="O190" s="86"/>
      <c r="P190" s="85"/>
      <c r="Q190" s="85"/>
      <c r="R190" s="87" t="s">
        <v>10283</v>
      </c>
      <c r="S190" s="87"/>
      <c r="T190" s="87"/>
      <c r="U190" s="87"/>
      <c r="V190" s="88"/>
      <c r="W190" s="87"/>
      <c r="X190" s="87"/>
      <c r="Y190" s="87"/>
      <c r="Z190" s="87"/>
      <c r="AA190" s="87"/>
      <c r="AB190" s="87"/>
      <c r="AC190" s="130" t="s">
        <v>168</v>
      </c>
      <c r="AD190" s="130" t="s">
        <v>15509</v>
      </c>
      <c r="AE190" s="130" t="s">
        <v>15510</v>
      </c>
      <c r="AF190" s="130" t="s">
        <v>611</v>
      </c>
      <c r="AG190" s="176" t="s">
        <v>15511</v>
      </c>
      <c r="AH190" s="130" t="s">
        <v>163</v>
      </c>
      <c r="AI190" s="130" t="s">
        <v>6793</v>
      </c>
      <c r="AJ190" s="130" t="s">
        <v>163</v>
      </c>
      <c r="AK190" s="130" t="s">
        <v>6794</v>
      </c>
      <c r="AL190" s="130" t="s">
        <v>6795</v>
      </c>
      <c r="AM190" s="130" t="s">
        <v>168</v>
      </c>
      <c r="AN190" s="130" t="s">
        <v>6796</v>
      </c>
      <c r="AO190" s="130" t="s">
        <v>6797</v>
      </c>
      <c r="AP190" s="130" t="s">
        <v>6798</v>
      </c>
      <c r="AQ190" s="130" t="s">
        <v>6799</v>
      </c>
      <c r="AR190" s="130" t="s">
        <v>163</v>
      </c>
      <c r="AS190" s="130" t="s">
        <v>6800</v>
      </c>
      <c r="AT190" s="130" t="s">
        <v>163</v>
      </c>
      <c r="AU190" s="130" t="s">
        <v>6801</v>
      </c>
      <c r="AV190" s="130" t="s">
        <v>6802</v>
      </c>
      <c r="AW190" s="130" t="s">
        <v>168</v>
      </c>
      <c r="AX190" s="130" t="s">
        <v>6803</v>
      </c>
      <c r="AY190" s="130" t="s">
        <v>6804</v>
      </c>
      <c r="AZ190" s="130" t="s">
        <v>6805</v>
      </c>
      <c r="BA190" s="130" t="s">
        <v>6806</v>
      </c>
      <c r="BB190" s="130" t="s">
        <v>163</v>
      </c>
      <c r="BC190" s="130" t="s">
        <v>6800</v>
      </c>
      <c r="BD190" s="130" t="s">
        <v>163</v>
      </c>
      <c r="BE190" s="130" t="s">
        <v>6801</v>
      </c>
      <c r="BF190" s="130"/>
      <c r="BG190" s="130" t="s">
        <v>168</v>
      </c>
      <c r="BH190" s="130" t="s">
        <v>6807</v>
      </c>
      <c r="BI190" s="130" t="s">
        <v>6808</v>
      </c>
      <c r="BJ190" s="130" t="s">
        <v>6809</v>
      </c>
      <c r="BK190" s="130" t="s">
        <v>6810</v>
      </c>
      <c r="BL190" s="130"/>
      <c r="BM190" s="130"/>
      <c r="BN190" s="130"/>
      <c r="BO190" s="130"/>
      <c r="BP190" s="130"/>
      <c r="BQ190" s="130" t="s">
        <v>168</v>
      </c>
      <c r="BR190" s="130" t="s">
        <v>6811</v>
      </c>
      <c r="BS190" s="130" t="s">
        <v>6812</v>
      </c>
      <c r="BT190" s="130" t="s">
        <v>6813</v>
      </c>
      <c r="BU190" s="130" t="s">
        <v>6814</v>
      </c>
      <c r="BV190" s="130" t="s">
        <v>163</v>
      </c>
      <c r="BW190" s="130" t="s">
        <v>6815</v>
      </c>
      <c r="BX190" s="130" t="s">
        <v>163</v>
      </c>
      <c r="BY190" s="130" t="s">
        <v>6816</v>
      </c>
      <c r="BZ190" s="130" t="s">
        <v>6817</v>
      </c>
      <c r="CA190" s="130" t="s">
        <v>168</v>
      </c>
      <c r="CB190" s="130" t="s">
        <v>6818</v>
      </c>
      <c r="CC190" s="130" t="s">
        <v>6819</v>
      </c>
      <c r="CD190" s="130" t="s">
        <v>581</v>
      </c>
      <c r="CE190" s="130" t="s">
        <v>6820</v>
      </c>
      <c r="CF190" s="130" t="s">
        <v>163</v>
      </c>
      <c r="CG190" s="130" t="s">
        <v>6815</v>
      </c>
      <c r="CH190" s="130" t="s">
        <v>163</v>
      </c>
      <c r="CI190" s="130" t="s">
        <v>6821</v>
      </c>
      <c r="CJ190" s="130"/>
      <c r="CK190" s="130" t="s">
        <v>168</v>
      </c>
      <c r="CL190" s="130" t="s">
        <v>6822</v>
      </c>
      <c r="CM190" s="130" t="s">
        <v>6823</v>
      </c>
      <c r="CN190" s="130" t="s">
        <v>6824</v>
      </c>
      <c r="CO190" s="130" t="s">
        <v>6825</v>
      </c>
      <c r="CP190" s="130" t="s">
        <v>163</v>
      </c>
      <c r="CQ190" s="130" t="s">
        <v>6826</v>
      </c>
      <c r="CR190" s="130" t="s">
        <v>163</v>
      </c>
      <c r="CS190" s="130" t="s">
        <v>6827</v>
      </c>
      <c r="CT190" s="130"/>
      <c r="CU190" s="130" t="s">
        <v>168</v>
      </c>
      <c r="CV190" s="130" t="s">
        <v>6828</v>
      </c>
      <c r="CW190" s="130" t="s">
        <v>6829</v>
      </c>
      <c r="CX190" s="130" t="s">
        <v>6830</v>
      </c>
      <c r="CY190" s="130" t="s">
        <v>6831</v>
      </c>
      <c r="CZ190" s="130" t="s">
        <v>163</v>
      </c>
      <c r="DA190" s="130" t="s">
        <v>6832</v>
      </c>
      <c r="DB190" s="130" t="s">
        <v>6833</v>
      </c>
      <c r="DC190" s="130" t="s">
        <v>6834</v>
      </c>
      <c r="DD190" s="130"/>
      <c r="DE190" s="130" t="s">
        <v>168</v>
      </c>
      <c r="DF190" s="130" t="s">
        <v>6835</v>
      </c>
      <c r="DG190" s="130" t="s">
        <v>6836</v>
      </c>
      <c r="DH190" s="130" t="s">
        <v>6837</v>
      </c>
      <c r="DI190" s="130" t="s">
        <v>6838</v>
      </c>
      <c r="DJ190" s="130" t="s">
        <v>163</v>
      </c>
      <c r="DK190" s="130" t="s">
        <v>6839</v>
      </c>
      <c r="DL190" s="130" t="s">
        <v>163</v>
      </c>
      <c r="DM190" s="130" t="s">
        <v>6840</v>
      </c>
      <c r="DN190" s="130"/>
      <c r="DO190" s="130" t="s">
        <v>168</v>
      </c>
      <c r="DP190" s="130" t="s">
        <v>6841</v>
      </c>
      <c r="DQ190" s="130" t="s">
        <v>6842</v>
      </c>
      <c r="DR190" s="130" t="s">
        <v>6843</v>
      </c>
      <c r="DS190" s="130" t="s">
        <v>6844</v>
      </c>
      <c r="DT190" s="130" t="s">
        <v>163</v>
      </c>
      <c r="DU190" s="130" t="s">
        <v>6790</v>
      </c>
      <c r="DV190" s="130" t="s">
        <v>163</v>
      </c>
      <c r="DW190" s="130" t="s">
        <v>6792</v>
      </c>
      <c r="DX190" s="130" t="s">
        <v>6845</v>
      </c>
      <c r="DY190" s="130"/>
      <c r="DZ190" s="130"/>
      <c r="EA190" s="130"/>
      <c r="EB190" s="130"/>
      <c r="EC190" s="130"/>
      <c r="ED190" s="130"/>
      <c r="EE190" s="130"/>
      <c r="EF190" s="130"/>
      <c r="EG190" s="130"/>
      <c r="EH190" s="130"/>
      <c r="EI190" s="130"/>
      <c r="EJ190" s="130"/>
      <c r="EK190" s="130"/>
      <c r="EL190" s="130"/>
      <c r="EM190" s="130"/>
      <c r="EN190" s="130"/>
      <c r="EO190" s="130"/>
      <c r="EP190" s="130"/>
      <c r="EQ190" s="130"/>
      <c r="ER190" s="130"/>
      <c r="ES190" s="130"/>
      <c r="ET190" s="130"/>
      <c r="EU190" s="130"/>
      <c r="EV190" s="130"/>
      <c r="EW190" s="130"/>
      <c r="EX190" s="130"/>
      <c r="EY190" s="130"/>
      <c r="EZ190" s="130"/>
      <c r="FA190" s="130"/>
      <c r="FB190" s="130"/>
      <c r="FC190" s="130"/>
      <c r="FD190" s="130"/>
      <c r="FE190" s="130"/>
      <c r="FF190" s="130"/>
      <c r="FG190" s="130"/>
      <c r="FH190" s="130"/>
      <c r="FI190" s="130"/>
      <c r="FJ190" s="130"/>
      <c r="FK190" s="130"/>
      <c r="FL190" s="130"/>
      <c r="FM190" s="130"/>
      <c r="FN190" s="130"/>
      <c r="FO190" s="130"/>
      <c r="FP190" s="130"/>
      <c r="FQ190" s="130"/>
      <c r="FR190" s="130"/>
      <c r="FS190" s="130"/>
      <c r="FT190" s="130"/>
    </row>
    <row r="191" spans="1:176" ht="12.75" customHeight="1" x14ac:dyDescent="0.2">
      <c r="A191" s="132" t="s">
        <v>173</v>
      </c>
      <c r="B191" s="124" t="s">
        <v>215</v>
      </c>
      <c r="C191" s="133"/>
      <c r="D191" s="133" t="s">
        <v>251</v>
      </c>
      <c r="E191" s="133" t="s">
        <v>252</v>
      </c>
      <c r="F191" s="36">
        <v>180</v>
      </c>
      <c r="G191" s="36"/>
      <c r="H191" s="134" t="s">
        <v>177</v>
      </c>
      <c r="I191" s="132" t="s">
        <v>253</v>
      </c>
      <c r="J191" s="133" t="s">
        <v>179</v>
      </c>
      <c r="K191" s="134" t="s">
        <v>162</v>
      </c>
      <c r="L191" s="133" t="s">
        <v>13453</v>
      </c>
      <c r="M191" s="135" t="s">
        <v>254</v>
      </c>
      <c r="N191" s="17"/>
      <c r="O191" s="17"/>
      <c r="P191" s="134"/>
      <c r="Q191" s="134"/>
      <c r="R191" s="136" t="s">
        <v>12889</v>
      </c>
      <c r="S191" s="136" t="s">
        <v>255</v>
      </c>
      <c r="T191" s="136">
        <v>531011</v>
      </c>
      <c r="U191" s="136"/>
      <c r="V191" s="34" t="s">
        <v>13571</v>
      </c>
      <c r="W191" s="136"/>
      <c r="X191" s="136"/>
      <c r="Y191" s="136"/>
      <c r="Z191" s="136"/>
      <c r="AA191" s="136"/>
      <c r="AB191" s="136"/>
      <c r="AC191" s="133" t="s">
        <v>168</v>
      </c>
      <c r="AD191" s="133" t="s">
        <v>256</v>
      </c>
      <c r="AE191" s="133" t="s">
        <v>257</v>
      </c>
      <c r="AF191" s="133" t="s">
        <v>12890</v>
      </c>
      <c r="AG191" s="135" t="s">
        <v>258</v>
      </c>
      <c r="AH191" s="82" t="s">
        <v>12121</v>
      </c>
      <c r="AI191" s="136">
        <v>919332041256</v>
      </c>
      <c r="AJ191" s="136">
        <v>913340607041</v>
      </c>
      <c r="AK191" s="136">
        <v>9232048610</v>
      </c>
      <c r="AL191" s="136"/>
      <c r="AM191" s="135" t="s">
        <v>168</v>
      </c>
      <c r="AN191" s="135" t="s">
        <v>8449</v>
      </c>
      <c r="AO191" s="135" t="s">
        <v>8450</v>
      </c>
      <c r="AP191" s="135" t="s">
        <v>8451</v>
      </c>
      <c r="AQ191" s="135" t="s">
        <v>8452</v>
      </c>
      <c r="AR191" s="135"/>
      <c r="AS191" s="135" t="s">
        <v>8453</v>
      </c>
      <c r="AT191" s="141" t="s">
        <v>13572</v>
      </c>
      <c r="AU191" s="141" t="s">
        <v>8454</v>
      </c>
      <c r="AV191" s="135"/>
      <c r="AW191" s="135" t="s">
        <v>168</v>
      </c>
      <c r="AX191" s="135" t="s">
        <v>8446</v>
      </c>
      <c r="AY191" s="135" t="s">
        <v>4520</v>
      </c>
      <c r="AZ191" s="135" t="s">
        <v>8447</v>
      </c>
      <c r="BA191" s="135" t="s">
        <v>8448</v>
      </c>
      <c r="BB191" s="135"/>
      <c r="BC191" s="135"/>
      <c r="BD191" s="135"/>
      <c r="BE191" s="135"/>
      <c r="BF191" s="135"/>
      <c r="BG191" s="135" t="s">
        <v>11740</v>
      </c>
      <c r="BH191" s="135" t="s">
        <v>1411</v>
      </c>
      <c r="BI191" s="135" t="s">
        <v>13573</v>
      </c>
      <c r="BJ191" s="135"/>
      <c r="BK191" s="82" t="s">
        <v>13574</v>
      </c>
      <c r="BL191" s="135"/>
      <c r="BM191" s="10">
        <v>917123020366</v>
      </c>
      <c r="BN191" s="135"/>
      <c r="BO191" s="135"/>
      <c r="BP191" s="10">
        <v>917798711111</v>
      </c>
      <c r="BQ191" s="135"/>
      <c r="BR191" s="135"/>
      <c r="BS191" s="135"/>
      <c r="BT191" s="135"/>
      <c r="BU191" s="135"/>
      <c r="BV191" s="135"/>
      <c r="BW191" s="135"/>
      <c r="BX191" s="135"/>
      <c r="BY191" s="135"/>
      <c r="BZ191" s="135"/>
      <c r="CA191" s="135"/>
      <c r="CB191" s="135"/>
      <c r="CC191" s="135"/>
      <c r="CD191" s="135"/>
      <c r="CE191" s="135"/>
      <c r="CF191" s="135"/>
      <c r="CG191" s="135"/>
      <c r="CH191" s="135"/>
      <c r="CI191" s="135"/>
      <c r="CJ191" s="135"/>
      <c r="CK191" s="135"/>
      <c r="CL191" s="135"/>
      <c r="CM191" s="135"/>
      <c r="CN191" s="135"/>
      <c r="CO191" s="135"/>
      <c r="CP191" s="135"/>
      <c r="CQ191" s="135"/>
      <c r="CR191" s="135"/>
      <c r="CS191" s="135"/>
      <c r="CT191" s="135"/>
      <c r="CU191" s="135"/>
      <c r="CV191" s="135"/>
      <c r="CW191" s="135"/>
      <c r="CX191" s="135"/>
      <c r="CY191" s="135"/>
      <c r="CZ191" s="135"/>
      <c r="DA191" s="135"/>
      <c r="DB191" s="135"/>
      <c r="DC191" s="135"/>
      <c r="DD191" s="135"/>
      <c r="DE191" s="135"/>
      <c r="DF191" s="135"/>
      <c r="DG191" s="135"/>
      <c r="DH191" s="135"/>
      <c r="DI191" s="135"/>
      <c r="DJ191" s="135"/>
      <c r="DK191" s="135"/>
      <c r="DL191" s="135"/>
      <c r="DM191" s="135"/>
      <c r="DN191" s="135"/>
      <c r="DO191" s="135"/>
      <c r="DP191" s="135"/>
      <c r="DQ191" s="135"/>
      <c r="DR191" s="135"/>
      <c r="DS191" s="135"/>
      <c r="DT191" s="135"/>
      <c r="DU191" s="135"/>
      <c r="DV191" s="135"/>
      <c r="DW191" s="135"/>
      <c r="DX191" s="135"/>
      <c r="DY191" s="135"/>
      <c r="DZ191" s="135"/>
      <c r="EA191" s="135"/>
      <c r="EB191" s="135"/>
      <c r="EC191" s="135"/>
      <c r="ED191" s="135"/>
      <c r="EE191" s="135"/>
      <c r="EF191" s="135"/>
      <c r="EG191" s="135"/>
      <c r="EH191" s="135"/>
      <c r="EI191" s="135"/>
      <c r="EJ191" s="135"/>
      <c r="EK191" s="135"/>
      <c r="EL191" s="135"/>
      <c r="EM191" s="135"/>
      <c r="EN191" s="135"/>
      <c r="EO191" s="135"/>
      <c r="EP191" s="135"/>
      <c r="EQ191" s="135"/>
      <c r="ER191" s="135"/>
      <c r="ES191" s="135"/>
      <c r="ET191" s="135"/>
      <c r="EU191" s="135"/>
      <c r="EV191" s="135"/>
      <c r="EW191" s="135"/>
      <c r="EX191" s="135"/>
      <c r="EY191" s="135"/>
      <c r="EZ191" s="135"/>
      <c r="FA191" s="135"/>
      <c r="FB191" s="135"/>
      <c r="FC191" s="135"/>
      <c r="FD191" s="135"/>
      <c r="FE191" s="135"/>
      <c r="FF191" s="135"/>
      <c r="FG191" s="135"/>
      <c r="FH191" s="135"/>
      <c r="FI191" s="135"/>
      <c r="FJ191" s="135"/>
      <c r="FK191" s="135"/>
      <c r="FL191" s="135"/>
      <c r="FM191" s="135"/>
      <c r="FN191" s="135"/>
      <c r="FO191" s="135"/>
      <c r="FP191" s="135"/>
      <c r="FQ191" s="135"/>
      <c r="FR191" s="135"/>
      <c r="FS191" s="135"/>
      <c r="FT191" s="135"/>
    </row>
    <row r="192" spans="1:176" ht="12.75" customHeight="1" x14ac:dyDescent="0.2">
      <c r="A192" s="16" t="s">
        <v>173</v>
      </c>
      <c r="B192" s="17" t="s">
        <v>211</v>
      </c>
      <c r="C192" s="132"/>
      <c r="D192" s="132" t="s">
        <v>10845</v>
      </c>
      <c r="E192" s="132" t="s">
        <v>10845</v>
      </c>
      <c r="F192" s="134">
        <v>180</v>
      </c>
      <c r="G192" s="134"/>
      <c r="H192" s="134" t="s">
        <v>1311</v>
      </c>
      <c r="I192" s="16" t="s">
        <v>1509</v>
      </c>
      <c r="J192" s="132" t="s">
        <v>179</v>
      </c>
      <c r="K192" s="134" t="s">
        <v>162</v>
      </c>
      <c r="L192" s="132"/>
      <c r="M192" s="136"/>
      <c r="N192" s="17"/>
      <c r="O192" s="17"/>
      <c r="P192" s="17">
        <v>2015</v>
      </c>
      <c r="Q192" s="7">
        <v>80</v>
      </c>
      <c r="R192" s="136" t="s">
        <v>4953</v>
      </c>
      <c r="S192" s="136"/>
      <c r="T192" s="136"/>
      <c r="U192" s="136"/>
      <c r="V192" s="138"/>
      <c r="W192" s="136"/>
      <c r="X192" s="136"/>
      <c r="Y192" s="136"/>
      <c r="Z192" s="136"/>
      <c r="AA192" s="136"/>
      <c r="AB192" s="136"/>
      <c r="AC192" s="136"/>
      <c r="AD192" s="135"/>
      <c r="AE192" s="135"/>
      <c r="AF192" s="135"/>
      <c r="AH192" s="135"/>
      <c r="AI192" s="136"/>
      <c r="AJ192" s="136"/>
      <c r="AK192" s="136"/>
      <c r="AL192" s="136"/>
      <c r="AM192" s="134"/>
      <c r="AN192" s="134"/>
      <c r="AO192" s="134"/>
      <c r="AP192" s="134"/>
      <c r="AQ192" s="134"/>
      <c r="AR192" s="134"/>
      <c r="AS192" s="134"/>
      <c r="AT192" s="134"/>
      <c r="AU192" s="134"/>
      <c r="AV192" s="134"/>
      <c r="AW192" s="134"/>
      <c r="AX192" s="136"/>
      <c r="AY192" s="136"/>
      <c r="AZ192" s="137"/>
      <c r="BA192" s="3" t="s">
        <v>10846</v>
      </c>
      <c r="BK192" s="135"/>
      <c r="BM192" s="135"/>
      <c r="BP192" s="135"/>
    </row>
    <row r="193" spans="1:176" ht="12.75" customHeight="1" x14ac:dyDescent="0.2">
      <c r="A193" s="16" t="s">
        <v>173</v>
      </c>
      <c r="B193" s="17" t="s">
        <v>215</v>
      </c>
      <c r="C193" s="16"/>
      <c r="D193" s="132" t="s">
        <v>5435</v>
      </c>
      <c r="E193" s="132" t="s">
        <v>5435</v>
      </c>
      <c r="F193" s="7">
        <v>180</v>
      </c>
      <c r="G193" s="7"/>
      <c r="H193" s="30" t="s">
        <v>177</v>
      </c>
      <c r="I193" s="16" t="s">
        <v>1710</v>
      </c>
      <c r="J193" s="16" t="s">
        <v>179</v>
      </c>
      <c r="K193" s="134" t="s">
        <v>162</v>
      </c>
      <c r="L193" s="132"/>
      <c r="M193" s="136"/>
      <c r="N193" s="17"/>
      <c r="O193" s="17"/>
      <c r="P193" s="134"/>
      <c r="Q193" s="7"/>
      <c r="R193" s="136" t="s">
        <v>2471</v>
      </c>
      <c r="S193" s="136"/>
      <c r="T193" s="136"/>
      <c r="U193" s="136"/>
      <c r="V193" s="138"/>
      <c r="W193" s="136"/>
      <c r="X193" s="136"/>
      <c r="Y193" s="136"/>
      <c r="Z193" s="136"/>
      <c r="AA193" s="136"/>
      <c r="AB193" s="136"/>
      <c r="AC193" s="136"/>
      <c r="AI193" s="136"/>
      <c r="AJ193" s="136"/>
      <c r="AK193" s="136"/>
      <c r="AL193" s="136"/>
      <c r="AM193" s="134"/>
      <c r="AN193" s="134"/>
      <c r="AO193" s="134"/>
      <c r="AP193" s="134"/>
      <c r="AQ193" s="134"/>
      <c r="AR193" s="134"/>
      <c r="AS193" s="134"/>
      <c r="AT193" s="134"/>
      <c r="AU193" s="134"/>
      <c r="AV193" s="134"/>
      <c r="AW193" s="134"/>
      <c r="AX193" s="136"/>
      <c r="AY193" s="136"/>
      <c r="AZ193" s="137"/>
      <c r="BA193" s="3" t="s">
        <v>5436</v>
      </c>
    </row>
    <row r="194" spans="1:176" ht="12.75" customHeight="1" x14ac:dyDescent="0.2">
      <c r="A194" s="16" t="s">
        <v>240</v>
      </c>
      <c r="B194" s="124" t="s">
        <v>211</v>
      </c>
      <c r="C194" s="133"/>
      <c r="D194" s="133" t="s">
        <v>2681</v>
      </c>
      <c r="E194" s="133" t="s">
        <v>2682</v>
      </c>
      <c r="F194" s="12">
        <v>180</v>
      </c>
      <c r="G194" s="12"/>
      <c r="H194" s="124" t="s">
        <v>243</v>
      </c>
      <c r="I194" s="133" t="s">
        <v>261</v>
      </c>
      <c r="J194" s="133" t="s">
        <v>179</v>
      </c>
      <c r="K194" s="124" t="s">
        <v>162</v>
      </c>
      <c r="L194" s="133" t="s">
        <v>2685</v>
      </c>
      <c r="M194" s="133"/>
      <c r="N194" s="124" t="s">
        <v>676</v>
      </c>
      <c r="O194" s="124"/>
      <c r="P194" s="124"/>
      <c r="Q194" s="124"/>
      <c r="R194" s="133" t="s">
        <v>2365</v>
      </c>
      <c r="S194" s="133"/>
      <c r="T194" s="133"/>
      <c r="U194" s="133"/>
      <c r="V194" s="24"/>
      <c r="W194" s="133"/>
      <c r="X194" s="133"/>
      <c r="Y194" s="133"/>
      <c r="Z194" s="133"/>
      <c r="AA194" s="133"/>
      <c r="AB194" s="133"/>
      <c r="AC194" s="135" t="s">
        <v>168</v>
      </c>
      <c r="AD194" s="133" t="s">
        <v>1215</v>
      </c>
      <c r="AE194" s="133" t="s">
        <v>2683</v>
      </c>
      <c r="AF194" s="133" t="s">
        <v>250</v>
      </c>
      <c r="AG194" s="133" t="s">
        <v>2684</v>
      </c>
      <c r="AH194" s="133"/>
      <c r="AI194" s="133"/>
      <c r="AJ194" s="133"/>
      <c r="AK194" s="133"/>
      <c r="AL194" s="133"/>
      <c r="AM194" s="124"/>
      <c r="AN194" s="124"/>
      <c r="AO194" s="124"/>
      <c r="AP194" s="124"/>
      <c r="AQ194" s="124"/>
      <c r="AR194" s="124"/>
      <c r="AS194" s="124"/>
      <c r="AT194" s="124"/>
      <c r="AU194" s="124"/>
      <c r="AV194" s="124"/>
      <c r="AW194" s="135" t="s">
        <v>168</v>
      </c>
      <c r="AX194" s="133" t="s">
        <v>1215</v>
      </c>
      <c r="AY194" s="133" t="s">
        <v>2683</v>
      </c>
      <c r="AZ194" s="133" t="s">
        <v>250</v>
      </c>
      <c r="BA194" s="133" t="s">
        <v>2684</v>
      </c>
      <c r="BC194" s="135"/>
      <c r="BK194" s="135"/>
      <c r="BP194" s="135"/>
      <c r="FM194" s="135"/>
      <c r="FN194" s="135"/>
      <c r="FO194" s="135"/>
      <c r="FP194" s="135"/>
      <c r="FQ194" s="135"/>
      <c r="FR194" s="135"/>
      <c r="FS194" s="135"/>
      <c r="FT194" s="135"/>
    </row>
    <row r="195" spans="1:176" ht="12.75" customHeight="1" x14ac:dyDescent="0.2">
      <c r="A195" s="132" t="s">
        <v>173</v>
      </c>
      <c r="B195" s="17" t="s">
        <v>215</v>
      </c>
      <c r="C195" s="132" t="s">
        <v>11162</v>
      </c>
      <c r="D195" s="135" t="s">
        <v>6201</v>
      </c>
      <c r="E195" s="135" t="s">
        <v>11157</v>
      </c>
      <c r="F195" s="134">
        <v>180</v>
      </c>
      <c r="G195" s="134"/>
      <c r="H195" s="134" t="s">
        <v>177</v>
      </c>
      <c r="I195" s="132" t="s">
        <v>528</v>
      </c>
      <c r="J195" s="132" t="s">
        <v>179</v>
      </c>
      <c r="K195" s="20" t="s">
        <v>180</v>
      </c>
      <c r="L195" s="133" t="s">
        <v>6202</v>
      </c>
      <c r="M195" s="136" t="s">
        <v>11156</v>
      </c>
      <c r="N195" s="17"/>
      <c r="O195" s="17"/>
      <c r="P195" s="134"/>
      <c r="Q195" s="134"/>
      <c r="R195" s="21" t="s">
        <v>6203</v>
      </c>
      <c r="S195" s="21"/>
      <c r="T195" s="21"/>
      <c r="U195" s="21"/>
      <c r="V195" s="22"/>
      <c r="W195" s="21" t="s">
        <v>11158</v>
      </c>
      <c r="X195" s="21" t="s">
        <v>11159</v>
      </c>
      <c r="Y195" s="21" t="s">
        <v>11160</v>
      </c>
      <c r="Z195" s="21" t="s">
        <v>11161</v>
      </c>
      <c r="AA195" s="21"/>
      <c r="AB195" s="21">
        <v>650</v>
      </c>
      <c r="AC195" s="136" t="s">
        <v>168</v>
      </c>
      <c r="AD195" s="135" t="s">
        <v>6209</v>
      </c>
      <c r="AE195" s="135" t="s">
        <v>6210</v>
      </c>
      <c r="AF195" s="135" t="s">
        <v>6211</v>
      </c>
      <c r="AG195" s="135" t="s">
        <v>6212</v>
      </c>
      <c r="AH195" s="135"/>
      <c r="AI195" s="135"/>
      <c r="AJ195" s="135"/>
      <c r="AK195" s="135"/>
      <c r="AL195" s="135"/>
      <c r="AM195" s="134"/>
      <c r="AN195" s="134"/>
      <c r="AO195" s="134"/>
      <c r="AP195" s="134"/>
      <c r="AQ195" s="134"/>
      <c r="AR195" s="134"/>
      <c r="AS195" s="134"/>
      <c r="AT195" s="134"/>
      <c r="AU195" s="134"/>
      <c r="AV195" s="134"/>
      <c r="AX195" s="135"/>
      <c r="AY195" s="135"/>
      <c r="AZ195" s="135"/>
      <c r="BA195" s="135"/>
      <c r="BC195" s="135"/>
      <c r="BD195" s="135"/>
      <c r="BE195" s="135"/>
    </row>
    <row r="196" spans="1:176" ht="12.75" customHeight="1" x14ac:dyDescent="0.2">
      <c r="A196" s="132" t="s">
        <v>173</v>
      </c>
      <c r="B196" s="17" t="s">
        <v>215</v>
      </c>
      <c r="C196" s="132" t="s">
        <v>13344</v>
      </c>
      <c r="D196" s="132" t="s">
        <v>655</v>
      </c>
      <c r="E196" s="135" t="s">
        <v>10335</v>
      </c>
      <c r="F196" s="134">
        <v>180</v>
      </c>
      <c r="G196" s="134"/>
      <c r="H196" s="134" t="s">
        <v>177</v>
      </c>
      <c r="I196" s="132" t="s">
        <v>160</v>
      </c>
      <c r="J196" s="132" t="s">
        <v>161</v>
      </c>
      <c r="K196" s="20" t="s">
        <v>180</v>
      </c>
      <c r="L196" s="132" t="s">
        <v>13343</v>
      </c>
      <c r="M196" s="135" t="s">
        <v>10336</v>
      </c>
      <c r="N196" s="17"/>
      <c r="O196" s="17"/>
      <c r="P196" s="134"/>
      <c r="Q196" s="134"/>
      <c r="R196" s="136" t="s">
        <v>656</v>
      </c>
      <c r="S196" s="136"/>
      <c r="T196" s="136"/>
      <c r="U196" s="136"/>
      <c r="V196" s="138"/>
      <c r="W196" s="136"/>
      <c r="X196" s="136"/>
      <c r="Y196" s="136"/>
      <c r="Z196" s="136"/>
      <c r="AA196" s="135" t="s">
        <v>10341</v>
      </c>
      <c r="AB196" s="136">
        <v>400</v>
      </c>
      <c r="AC196" s="135" t="s">
        <v>168</v>
      </c>
      <c r="AD196" s="135" t="s">
        <v>13345</v>
      </c>
      <c r="AE196" s="135" t="s">
        <v>10342</v>
      </c>
      <c r="AF196" s="135" t="s">
        <v>581</v>
      </c>
      <c r="AG196" s="3" t="s">
        <v>10343</v>
      </c>
      <c r="AH196" s="3" t="s">
        <v>163</v>
      </c>
      <c r="AI196" s="135" t="s">
        <v>10344</v>
      </c>
      <c r="AJ196" s="135"/>
      <c r="AK196" s="135" t="s">
        <v>10345</v>
      </c>
      <c r="AL196" s="135" t="s">
        <v>10346</v>
      </c>
      <c r="AM196" s="135" t="s">
        <v>194</v>
      </c>
      <c r="AN196" s="135" t="s">
        <v>10347</v>
      </c>
      <c r="AO196" s="135" t="s">
        <v>10348</v>
      </c>
      <c r="AP196" s="135"/>
      <c r="AQ196" s="135" t="s">
        <v>10349</v>
      </c>
      <c r="AR196" s="135"/>
      <c r="AS196" s="135"/>
      <c r="AT196" s="135"/>
      <c r="AU196" s="135"/>
      <c r="AV196" s="135"/>
      <c r="AW196" s="135" t="s">
        <v>168</v>
      </c>
      <c r="AX196" s="135" t="s">
        <v>8592</v>
      </c>
      <c r="AY196" s="135" t="s">
        <v>8593</v>
      </c>
      <c r="AZ196" s="135" t="s">
        <v>10350</v>
      </c>
      <c r="BA196" s="3" t="s">
        <v>10351</v>
      </c>
      <c r="BB196" s="3" t="s">
        <v>163</v>
      </c>
      <c r="BC196" s="135" t="s">
        <v>8595</v>
      </c>
      <c r="BD196" s="135" t="s">
        <v>163</v>
      </c>
      <c r="BE196" s="135" t="s">
        <v>8596</v>
      </c>
      <c r="BF196" s="3" t="s">
        <v>8597</v>
      </c>
      <c r="BG196" s="3" t="s">
        <v>168</v>
      </c>
      <c r="BH196" s="3" t="s">
        <v>10352</v>
      </c>
      <c r="BI196" s="3" t="s">
        <v>10353</v>
      </c>
      <c r="BJ196" s="3" t="s">
        <v>10354</v>
      </c>
      <c r="BK196" s="3" t="s">
        <v>10355</v>
      </c>
      <c r="BL196" s="3" t="s">
        <v>163</v>
      </c>
      <c r="BM196" s="3" t="s">
        <v>8595</v>
      </c>
      <c r="BN196" s="3" t="s">
        <v>163</v>
      </c>
      <c r="BO196" s="3" t="s">
        <v>8596</v>
      </c>
      <c r="BP196" s="3" t="s">
        <v>10356</v>
      </c>
      <c r="CE196" s="135"/>
    </row>
    <row r="197" spans="1:176" ht="12.75" customHeight="1" x14ac:dyDescent="0.2">
      <c r="A197" s="132" t="s">
        <v>240</v>
      </c>
      <c r="B197" s="124" t="s">
        <v>215</v>
      </c>
      <c r="C197" s="133" t="s">
        <v>13465</v>
      </c>
      <c r="D197" s="135" t="s">
        <v>2253</v>
      </c>
      <c r="E197" s="135" t="s">
        <v>2253</v>
      </c>
      <c r="F197" s="27">
        <v>180</v>
      </c>
      <c r="G197" s="27"/>
      <c r="H197" s="124">
        <v>2021</v>
      </c>
      <c r="I197" s="133" t="s">
        <v>1710</v>
      </c>
      <c r="J197" s="133" t="s">
        <v>179</v>
      </c>
      <c r="K197" s="124" t="s">
        <v>162</v>
      </c>
      <c r="L197" s="32" t="s">
        <v>13506</v>
      </c>
      <c r="M197" s="135" t="s">
        <v>6746</v>
      </c>
      <c r="N197" s="124" t="s">
        <v>1269</v>
      </c>
      <c r="O197" s="124" t="s">
        <v>694</v>
      </c>
      <c r="P197" s="124"/>
      <c r="Q197" s="124"/>
      <c r="R197" s="135" t="s">
        <v>6747</v>
      </c>
      <c r="S197" s="135" t="s">
        <v>6748</v>
      </c>
      <c r="T197" s="135" t="s">
        <v>6749</v>
      </c>
      <c r="U197" s="135" t="s">
        <v>6750</v>
      </c>
      <c r="V197" s="141" t="s">
        <v>6751</v>
      </c>
      <c r="W197" s="133"/>
      <c r="X197" s="133"/>
      <c r="Y197" s="133"/>
      <c r="Z197" s="133"/>
      <c r="AA197" s="133"/>
      <c r="AB197" s="133"/>
      <c r="AC197" s="135" t="s">
        <v>194</v>
      </c>
      <c r="AD197" s="135" t="s">
        <v>6752</v>
      </c>
      <c r="AE197" s="135" t="s">
        <v>1025</v>
      </c>
      <c r="AF197" s="135" t="s">
        <v>6753</v>
      </c>
      <c r="AG197" s="135" t="s">
        <v>6754</v>
      </c>
      <c r="AH197" s="135" t="s">
        <v>11726</v>
      </c>
      <c r="AI197" s="135" t="s">
        <v>6756</v>
      </c>
      <c r="AJ197" s="135" t="s">
        <v>163</v>
      </c>
      <c r="AK197" s="135" t="s">
        <v>6757</v>
      </c>
      <c r="AL197" s="135" t="s">
        <v>6758</v>
      </c>
      <c r="AM197" s="135"/>
      <c r="AN197" s="124"/>
      <c r="AO197" s="124"/>
      <c r="AP197" s="124"/>
      <c r="AQ197" s="124"/>
      <c r="AR197" s="124"/>
      <c r="AS197" s="124"/>
      <c r="AT197" s="124"/>
      <c r="AU197" s="124"/>
      <c r="AV197" s="124"/>
      <c r="AW197" s="135" t="s">
        <v>168</v>
      </c>
      <c r="AX197" s="135" t="s">
        <v>6759</v>
      </c>
      <c r="AY197" s="135" t="s">
        <v>728</v>
      </c>
      <c r="AZ197" s="135" t="s">
        <v>1894</v>
      </c>
      <c r="BA197" s="135" t="s">
        <v>6760</v>
      </c>
      <c r="BB197" s="3" t="s">
        <v>163</v>
      </c>
      <c r="BC197" s="3" t="s">
        <v>6761</v>
      </c>
      <c r="BD197" s="3" t="s">
        <v>163</v>
      </c>
      <c r="BE197" s="3" t="s">
        <v>6762</v>
      </c>
      <c r="BF197" s="3" t="s">
        <v>6763</v>
      </c>
      <c r="BG197" s="3" t="s">
        <v>168</v>
      </c>
      <c r="BH197" s="3" t="s">
        <v>4239</v>
      </c>
      <c r="BI197" s="3" t="s">
        <v>6764</v>
      </c>
      <c r="BJ197" s="3" t="s">
        <v>1894</v>
      </c>
      <c r="BK197" s="3" t="s">
        <v>6765</v>
      </c>
      <c r="BL197" s="3" t="s">
        <v>163</v>
      </c>
      <c r="BM197" s="3" t="s">
        <v>6766</v>
      </c>
      <c r="BN197" s="3" t="s">
        <v>163</v>
      </c>
      <c r="BO197" s="3" t="s">
        <v>6767</v>
      </c>
      <c r="BP197" s="3" t="s">
        <v>6768</v>
      </c>
      <c r="BQ197" s="3" t="s">
        <v>168</v>
      </c>
      <c r="BR197" s="3" t="s">
        <v>1951</v>
      </c>
      <c r="BS197" s="3" t="s">
        <v>6769</v>
      </c>
      <c r="BT197" s="3" t="s">
        <v>1894</v>
      </c>
      <c r="BU197" s="3" t="s">
        <v>6770</v>
      </c>
      <c r="BV197" s="3" t="s">
        <v>163</v>
      </c>
      <c r="BW197" s="3" t="s">
        <v>6771</v>
      </c>
      <c r="BX197" s="3" t="s">
        <v>163</v>
      </c>
      <c r="BY197" s="3" t="s">
        <v>6771</v>
      </c>
      <c r="BZ197" s="3" t="s">
        <v>6772</v>
      </c>
      <c r="CA197" s="3" t="s">
        <v>168</v>
      </c>
      <c r="CB197" s="3" t="s">
        <v>6773</v>
      </c>
      <c r="CC197" s="3" t="s">
        <v>6774</v>
      </c>
      <c r="CD197" s="3" t="s">
        <v>581</v>
      </c>
      <c r="CE197" s="3" t="s">
        <v>6775</v>
      </c>
      <c r="CF197" s="3" t="s">
        <v>163</v>
      </c>
      <c r="CG197" s="3" t="s">
        <v>6776</v>
      </c>
      <c r="CH197" s="3" t="s">
        <v>163</v>
      </c>
      <c r="CI197" s="3" t="s">
        <v>163</v>
      </c>
      <c r="CJ197" s="3" t="s">
        <v>6777</v>
      </c>
      <c r="CK197" s="3" t="s">
        <v>168</v>
      </c>
      <c r="CL197" s="3" t="s">
        <v>4000</v>
      </c>
      <c r="CM197" s="3" t="s">
        <v>6778</v>
      </c>
      <c r="CN197" s="3" t="s">
        <v>581</v>
      </c>
      <c r="CO197" s="135" t="s">
        <v>6779</v>
      </c>
      <c r="CQ197" s="135"/>
      <c r="CU197" s="3" t="s">
        <v>168</v>
      </c>
      <c r="CV197" s="3" t="s">
        <v>856</v>
      </c>
      <c r="CW197" s="3" t="s">
        <v>5033</v>
      </c>
      <c r="CX197" s="3" t="s">
        <v>2485</v>
      </c>
      <c r="CY197" s="3" t="s">
        <v>6780</v>
      </c>
      <c r="CZ197" s="3" t="s">
        <v>163</v>
      </c>
      <c r="DA197" s="3" t="s">
        <v>6781</v>
      </c>
      <c r="DB197" s="3" t="s">
        <v>163</v>
      </c>
      <c r="DC197" s="3" t="s">
        <v>6782</v>
      </c>
      <c r="DD197" s="3" t="s">
        <v>6783</v>
      </c>
    </row>
    <row r="198" spans="1:176" ht="12.75" customHeight="1" x14ac:dyDescent="0.2">
      <c r="A198" s="135" t="s">
        <v>173</v>
      </c>
      <c r="B198" s="127" t="s">
        <v>211</v>
      </c>
      <c r="C198" s="128"/>
      <c r="D198" s="132" t="s">
        <v>4573</v>
      </c>
      <c r="E198" s="135" t="s">
        <v>4569</v>
      </c>
      <c r="F198" s="127">
        <v>180</v>
      </c>
      <c r="G198" s="127"/>
      <c r="H198" s="127" t="s">
        <v>177</v>
      </c>
      <c r="I198" s="135" t="s">
        <v>528</v>
      </c>
      <c r="J198" s="135" t="s">
        <v>179</v>
      </c>
      <c r="K198" s="127" t="s">
        <v>180</v>
      </c>
      <c r="L198" s="135" t="s">
        <v>163</v>
      </c>
      <c r="M198" s="3" t="s">
        <v>163</v>
      </c>
      <c r="N198" s="135"/>
      <c r="O198" s="135"/>
      <c r="P198" s="135"/>
      <c r="Q198" s="135"/>
      <c r="R198" s="135" t="s">
        <v>4570</v>
      </c>
      <c r="S198" s="135" t="s">
        <v>1671</v>
      </c>
      <c r="T198" s="135" t="s">
        <v>4571</v>
      </c>
      <c r="U198" s="135" t="s">
        <v>4572</v>
      </c>
      <c r="V198" s="141" t="s">
        <v>163</v>
      </c>
      <c r="W198" s="135"/>
      <c r="X198" s="135"/>
      <c r="Y198" s="135"/>
      <c r="Z198" s="135"/>
      <c r="AA198" s="135" t="s">
        <v>163</v>
      </c>
      <c r="AB198" s="135"/>
      <c r="AC198" s="3" t="s">
        <v>168</v>
      </c>
      <c r="AD198" s="3" t="s">
        <v>1899</v>
      </c>
      <c r="AE198" s="3" t="s">
        <v>4573</v>
      </c>
      <c r="AF198" s="3" t="s">
        <v>581</v>
      </c>
      <c r="AG198" s="3" t="s">
        <v>4574</v>
      </c>
      <c r="AH198" s="3" t="s">
        <v>163</v>
      </c>
      <c r="AI198" s="3" t="s">
        <v>4575</v>
      </c>
      <c r="AJ198" s="3" t="s">
        <v>163</v>
      </c>
      <c r="AK198" s="3" t="s">
        <v>4576</v>
      </c>
      <c r="AL198" s="3" t="s">
        <v>4577</v>
      </c>
      <c r="AM198" s="135"/>
      <c r="AN198" s="135"/>
      <c r="AO198" s="135"/>
      <c r="AP198" s="135"/>
      <c r="AQ198" s="135"/>
      <c r="AR198" s="135"/>
      <c r="AS198" s="135"/>
      <c r="AT198" s="135"/>
      <c r="AU198" s="135"/>
      <c r="AV198" s="135"/>
      <c r="AW198" s="3" t="s">
        <v>194</v>
      </c>
      <c r="AX198" s="135" t="s">
        <v>1899</v>
      </c>
      <c r="AY198" s="135" t="s">
        <v>4573</v>
      </c>
      <c r="AZ198" s="135" t="s">
        <v>581</v>
      </c>
      <c r="BA198" s="135" t="s">
        <v>4574</v>
      </c>
      <c r="BB198" s="3" t="s">
        <v>163</v>
      </c>
      <c r="BC198" s="141" t="s">
        <v>163</v>
      </c>
      <c r="BD198" s="141" t="s">
        <v>163</v>
      </c>
      <c r="BE198" s="141" t="s">
        <v>163</v>
      </c>
      <c r="BF198" s="3" t="s">
        <v>4581</v>
      </c>
      <c r="BG198" s="3" t="s">
        <v>168</v>
      </c>
      <c r="BH198" s="3" t="s">
        <v>1931</v>
      </c>
      <c r="BI198" s="3" t="s">
        <v>4582</v>
      </c>
      <c r="BJ198" s="3" t="s">
        <v>4583</v>
      </c>
      <c r="BK198" s="3" t="s">
        <v>4584</v>
      </c>
      <c r="BL198" s="3" t="s">
        <v>163</v>
      </c>
      <c r="BM198" s="3" t="s">
        <v>4585</v>
      </c>
      <c r="BN198" s="3" t="s">
        <v>163</v>
      </c>
      <c r="BO198" s="3" t="s">
        <v>4586</v>
      </c>
      <c r="BQ198" s="3" t="s">
        <v>168</v>
      </c>
      <c r="BR198" s="3" t="s">
        <v>1778</v>
      </c>
      <c r="BS198" s="3" t="s">
        <v>4587</v>
      </c>
      <c r="BT198" s="3" t="s">
        <v>163</v>
      </c>
      <c r="BU198" s="3" t="s">
        <v>4588</v>
      </c>
      <c r="BV198" s="3" t="s">
        <v>163</v>
      </c>
      <c r="BW198" s="3" t="s">
        <v>4589</v>
      </c>
      <c r="BX198" s="3" t="s">
        <v>163</v>
      </c>
      <c r="BY198" s="3" t="s">
        <v>4586</v>
      </c>
      <c r="CA198" s="3" t="s">
        <v>168</v>
      </c>
      <c r="CB198" s="3" t="s">
        <v>4590</v>
      </c>
      <c r="CC198" s="3" t="s">
        <v>1899</v>
      </c>
      <c r="CD198" s="3" t="s">
        <v>611</v>
      </c>
      <c r="CE198" s="3" t="s">
        <v>4591</v>
      </c>
      <c r="CF198" s="3" t="s">
        <v>163</v>
      </c>
      <c r="CG198" s="3" t="s">
        <v>4592</v>
      </c>
      <c r="CH198" s="3" t="s">
        <v>163</v>
      </c>
      <c r="CI198" s="3" t="s">
        <v>4592</v>
      </c>
      <c r="CJ198" s="3" t="s">
        <v>4593</v>
      </c>
    </row>
    <row r="199" spans="1:176" ht="12.75" customHeight="1" x14ac:dyDescent="0.2">
      <c r="A199" s="132" t="s">
        <v>173</v>
      </c>
      <c r="B199" s="17" t="s">
        <v>886</v>
      </c>
      <c r="C199" s="132"/>
      <c r="D199" s="132" t="s">
        <v>1293</v>
      </c>
      <c r="E199" s="132" t="s">
        <v>6964</v>
      </c>
      <c r="F199" s="134">
        <v>180</v>
      </c>
      <c r="G199" s="134"/>
      <c r="H199" s="134" t="s">
        <v>177</v>
      </c>
      <c r="I199" s="132" t="s">
        <v>1294</v>
      </c>
      <c r="J199" s="132" t="s">
        <v>161</v>
      </c>
      <c r="K199" s="17" t="s">
        <v>162</v>
      </c>
      <c r="L199" s="132" t="s">
        <v>6965</v>
      </c>
      <c r="M199" s="133" t="s">
        <v>1296</v>
      </c>
      <c r="N199" s="17"/>
      <c r="O199" s="17"/>
      <c r="P199" s="134"/>
      <c r="Q199" s="134"/>
      <c r="R199" s="136" t="s">
        <v>6966</v>
      </c>
      <c r="S199" s="136"/>
      <c r="T199" s="136"/>
      <c r="U199" s="136"/>
      <c r="V199" s="138"/>
      <c r="W199" s="136"/>
      <c r="X199" s="136"/>
      <c r="Y199" s="136"/>
      <c r="Z199" s="136"/>
      <c r="AA199" s="136"/>
      <c r="AB199" s="136"/>
      <c r="AC199" s="135" t="s">
        <v>168</v>
      </c>
      <c r="AD199" s="136" t="s">
        <v>1298</v>
      </c>
      <c r="AE199" s="136" t="s">
        <v>1299</v>
      </c>
      <c r="AF199" s="133" t="s">
        <v>250</v>
      </c>
      <c r="AG199" s="135" t="s">
        <v>1300</v>
      </c>
      <c r="AH199" s="135" t="s">
        <v>1301</v>
      </c>
      <c r="AI199" s="136"/>
      <c r="AJ199" s="136"/>
      <c r="AK199" s="136"/>
      <c r="AL199" s="136"/>
      <c r="AM199" s="134"/>
      <c r="AN199" s="134"/>
      <c r="AO199" s="134"/>
      <c r="AP199" s="134"/>
      <c r="AQ199" s="134"/>
      <c r="AR199" s="134"/>
      <c r="AS199" s="134"/>
      <c r="AT199" s="134"/>
      <c r="AU199" s="134"/>
      <c r="AV199" s="134"/>
      <c r="AW199" s="134"/>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FI199" s="135"/>
      <c r="FJ199" s="135"/>
      <c r="FK199" s="135"/>
      <c r="FL199" s="135"/>
    </row>
    <row r="200" spans="1:176" ht="12.75" customHeight="1" x14ac:dyDescent="0.2">
      <c r="A200" s="132" t="s">
        <v>173</v>
      </c>
      <c r="B200" s="17" t="s">
        <v>886</v>
      </c>
      <c r="C200" s="132"/>
      <c r="D200" s="132" t="s">
        <v>4117</v>
      </c>
      <c r="E200" s="132" t="s">
        <v>4117</v>
      </c>
      <c r="F200" s="134">
        <v>180</v>
      </c>
      <c r="G200" s="134"/>
      <c r="H200" s="134" t="s">
        <v>177</v>
      </c>
      <c r="I200" s="132" t="s">
        <v>492</v>
      </c>
      <c r="J200" s="132" t="s">
        <v>493</v>
      </c>
      <c r="K200" s="134" t="s">
        <v>162</v>
      </c>
      <c r="L200" s="132" t="s">
        <v>4124</v>
      </c>
      <c r="M200" s="133" t="s">
        <v>4119</v>
      </c>
      <c r="N200" s="17"/>
      <c r="O200" s="17"/>
      <c r="P200" s="134"/>
      <c r="Q200" s="134"/>
      <c r="R200" s="136" t="s">
        <v>4125</v>
      </c>
      <c r="S200" s="136"/>
      <c r="T200" s="136"/>
      <c r="U200" s="136"/>
      <c r="V200" s="138"/>
      <c r="W200" s="136"/>
      <c r="X200" s="136"/>
      <c r="Y200" s="136"/>
      <c r="Z200" s="136"/>
      <c r="AA200" s="136"/>
      <c r="AB200" s="136"/>
      <c r="AC200" s="135" t="s">
        <v>168</v>
      </c>
      <c r="AD200" s="133" t="s">
        <v>4120</v>
      </c>
      <c r="AE200" s="133" t="s">
        <v>4121</v>
      </c>
      <c r="AF200" s="133" t="s">
        <v>319</v>
      </c>
      <c r="AG200" s="135" t="s">
        <v>4122</v>
      </c>
      <c r="AI200" s="135"/>
      <c r="AJ200" s="133"/>
      <c r="AK200" s="133"/>
      <c r="AL200" s="133"/>
      <c r="AM200" s="135"/>
      <c r="AN200" s="135"/>
      <c r="AO200" s="135"/>
      <c r="AP200" s="135"/>
      <c r="AQ200" s="135"/>
      <c r="AR200" s="135"/>
      <c r="AS200" s="135"/>
      <c r="AT200" s="135"/>
      <c r="AU200" s="135"/>
      <c r="AV200" s="135"/>
      <c r="AW200" s="135"/>
      <c r="AX200" s="135"/>
      <c r="AY200" s="135"/>
      <c r="AZ200" s="135"/>
      <c r="BA200" s="135"/>
    </row>
    <row r="201" spans="1:176" ht="12.75" customHeight="1" x14ac:dyDescent="0.2">
      <c r="A201" s="16" t="s">
        <v>173</v>
      </c>
      <c r="B201" s="17" t="s">
        <v>886</v>
      </c>
      <c r="C201" s="132"/>
      <c r="D201" s="132" t="s">
        <v>6967</v>
      </c>
      <c r="E201" s="132" t="s">
        <v>10771</v>
      </c>
      <c r="F201" s="134">
        <v>180</v>
      </c>
      <c r="G201" s="134"/>
      <c r="H201" s="134" t="s">
        <v>177</v>
      </c>
      <c r="I201" s="132" t="s">
        <v>3335</v>
      </c>
      <c r="J201" s="132" t="s">
        <v>203</v>
      </c>
      <c r="K201" s="124" t="s">
        <v>180</v>
      </c>
      <c r="L201" s="132" t="s">
        <v>10772</v>
      </c>
      <c r="M201" s="135" t="s">
        <v>6969</v>
      </c>
      <c r="N201" s="17"/>
      <c r="O201" s="17"/>
      <c r="P201" s="134"/>
      <c r="Q201" s="134"/>
      <c r="R201" s="136" t="s">
        <v>10773</v>
      </c>
      <c r="S201" s="136"/>
      <c r="T201" s="136"/>
      <c r="U201" s="136"/>
      <c r="V201" s="141" t="s">
        <v>6974</v>
      </c>
      <c r="W201" s="135"/>
      <c r="X201" s="135"/>
      <c r="Y201" s="135"/>
      <c r="Z201" s="135"/>
      <c r="AA201" s="135" t="s">
        <v>6975</v>
      </c>
      <c r="AB201" s="135"/>
      <c r="AC201" s="135" t="s">
        <v>168</v>
      </c>
      <c r="AD201" s="135" t="s">
        <v>6976</v>
      </c>
      <c r="AE201" s="135" t="s">
        <v>6977</v>
      </c>
      <c r="AF201" s="135" t="s">
        <v>368</v>
      </c>
      <c r="AG201" s="3" t="s">
        <v>6978</v>
      </c>
      <c r="AH201" s="135" t="s">
        <v>163</v>
      </c>
      <c r="AI201" s="135" t="s">
        <v>6974</v>
      </c>
      <c r="AJ201" s="135" t="s">
        <v>163</v>
      </c>
      <c r="AK201" s="135" t="s">
        <v>6985</v>
      </c>
      <c r="AL201" s="135" t="s">
        <v>6986</v>
      </c>
      <c r="AM201" s="135" t="s">
        <v>194</v>
      </c>
      <c r="AN201" s="135" t="s">
        <v>6981</v>
      </c>
      <c r="AO201" s="135" t="s">
        <v>6982</v>
      </c>
      <c r="AP201" s="135" t="s">
        <v>6983</v>
      </c>
      <c r="AQ201" s="135" t="s">
        <v>6984</v>
      </c>
      <c r="AR201" s="135"/>
      <c r="AS201" s="135"/>
      <c r="AT201" s="135"/>
      <c r="AU201" s="135"/>
      <c r="AV201" s="135"/>
      <c r="AW201" s="135" t="s">
        <v>168</v>
      </c>
      <c r="AX201" s="135" t="s">
        <v>6987</v>
      </c>
      <c r="AY201" s="135" t="s">
        <v>6988</v>
      </c>
      <c r="AZ201" s="135" t="s">
        <v>6889</v>
      </c>
      <c r="BA201" s="135" t="s">
        <v>6989</v>
      </c>
      <c r="BG201" s="3" t="s">
        <v>168</v>
      </c>
      <c r="BH201" s="3" t="s">
        <v>6990</v>
      </c>
      <c r="BI201" s="3" t="s">
        <v>6991</v>
      </c>
      <c r="BJ201" s="3" t="s">
        <v>163</v>
      </c>
      <c r="BK201" s="3" t="s">
        <v>6992</v>
      </c>
      <c r="BQ201" s="3" t="s">
        <v>194</v>
      </c>
      <c r="BR201" s="3" t="s">
        <v>6993</v>
      </c>
      <c r="BS201" s="3" t="s">
        <v>6994</v>
      </c>
      <c r="BT201" s="3" t="s">
        <v>6946</v>
      </c>
      <c r="BU201" s="3" t="s">
        <v>6995</v>
      </c>
      <c r="BV201" s="3" t="s">
        <v>163</v>
      </c>
      <c r="BW201" s="3" t="s">
        <v>6996</v>
      </c>
      <c r="BX201" s="3" t="s">
        <v>163</v>
      </c>
      <c r="BY201" s="3" t="s">
        <v>163</v>
      </c>
      <c r="BZ201" s="3" t="s">
        <v>6997</v>
      </c>
      <c r="CA201" s="3" t="s">
        <v>168</v>
      </c>
      <c r="CB201" s="3" t="s">
        <v>6976</v>
      </c>
      <c r="CC201" s="3" t="s">
        <v>6998</v>
      </c>
      <c r="CD201" s="3" t="s">
        <v>6999</v>
      </c>
      <c r="CE201" s="3" t="s">
        <v>7000</v>
      </c>
      <c r="CF201" s="3" t="s">
        <v>163</v>
      </c>
      <c r="CG201" s="3" t="s">
        <v>7001</v>
      </c>
      <c r="CH201" s="3" t="s">
        <v>163</v>
      </c>
      <c r="CI201" s="3" t="s">
        <v>163</v>
      </c>
      <c r="CJ201" s="3" t="s">
        <v>7002</v>
      </c>
      <c r="CK201" s="3" t="s">
        <v>168</v>
      </c>
      <c r="CL201" s="3" t="s">
        <v>7003</v>
      </c>
      <c r="CM201" s="3" t="s">
        <v>6977</v>
      </c>
      <c r="CN201" s="3" t="s">
        <v>3602</v>
      </c>
      <c r="CO201" s="3" t="s">
        <v>7004</v>
      </c>
      <c r="CP201" s="3" t="s">
        <v>163</v>
      </c>
      <c r="CQ201" s="3" t="s">
        <v>7005</v>
      </c>
      <c r="CU201" s="3" t="s">
        <v>168</v>
      </c>
      <c r="CV201" s="3" t="s">
        <v>7006</v>
      </c>
      <c r="CW201" s="3" t="s">
        <v>7007</v>
      </c>
      <c r="CX201" s="3" t="s">
        <v>7008</v>
      </c>
      <c r="CY201" s="3" t="s">
        <v>7009</v>
      </c>
      <c r="CZ201" s="3" t="s">
        <v>163</v>
      </c>
      <c r="DA201" s="3" t="s">
        <v>7010</v>
      </c>
      <c r="DB201" s="3" t="s">
        <v>163</v>
      </c>
      <c r="DC201" s="3" t="s">
        <v>163</v>
      </c>
      <c r="DD201" s="3" t="s">
        <v>7011</v>
      </c>
      <c r="DE201" s="3" t="s">
        <v>168</v>
      </c>
      <c r="DF201" s="3" t="s">
        <v>7012</v>
      </c>
      <c r="DG201" s="3" t="s">
        <v>6991</v>
      </c>
      <c r="DH201" s="3" t="s">
        <v>635</v>
      </c>
      <c r="DI201" s="3" t="s">
        <v>7013</v>
      </c>
      <c r="DJ201" s="3" t="s">
        <v>163</v>
      </c>
      <c r="DK201" s="3" t="s">
        <v>7014</v>
      </c>
    </row>
    <row r="202" spans="1:176" ht="12.75" customHeight="1" x14ac:dyDescent="0.2">
      <c r="A202" s="135" t="s">
        <v>173</v>
      </c>
      <c r="B202" s="17" t="s">
        <v>886</v>
      </c>
      <c r="C202" s="128" t="s">
        <v>14598</v>
      </c>
      <c r="D202" s="135" t="s">
        <v>14599</v>
      </c>
      <c r="E202" s="135" t="s">
        <v>14600</v>
      </c>
      <c r="F202" s="134">
        <v>180</v>
      </c>
      <c r="G202" s="135"/>
      <c r="H202" s="127" t="s">
        <v>177</v>
      </c>
      <c r="I202" s="135" t="s">
        <v>1714</v>
      </c>
      <c r="J202" s="135" t="s">
        <v>179</v>
      </c>
      <c r="K202" s="79" t="s">
        <v>162</v>
      </c>
      <c r="L202" s="135" t="s">
        <v>14583</v>
      </c>
      <c r="M202" s="135"/>
      <c r="N202" s="135"/>
      <c r="O202" s="135"/>
      <c r="P202" s="135"/>
      <c r="Q202" s="135"/>
      <c r="R202" s="135" t="s">
        <v>14601</v>
      </c>
      <c r="S202" s="135"/>
      <c r="T202" s="135"/>
      <c r="U202" s="135"/>
      <c r="V202" s="135"/>
      <c r="W202" s="135"/>
      <c r="X202" s="135"/>
      <c r="Y202" s="135"/>
      <c r="Z202" s="135"/>
      <c r="AA202" s="135"/>
      <c r="AB202" s="135"/>
      <c r="AC202" s="135" t="s">
        <v>168</v>
      </c>
      <c r="AD202" s="3" t="s">
        <v>672</v>
      </c>
      <c r="AE202" s="3" t="s">
        <v>14602</v>
      </c>
      <c r="AG202" s="3" t="s">
        <v>14603</v>
      </c>
      <c r="AH202" s="135"/>
      <c r="AI202" s="135"/>
      <c r="AJ202" s="135"/>
      <c r="AK202" s="135"/>
      <c r="AL202" s="135"/>
      <c r="AM202" s="135"/>
      <c r="AN202" s="135"/>
      <c r="AO202" s="135"/>
      <c r="AP202" s="135"/>
      <c r="AQ202" s="135"/>
      <c r="AR202" s="135"/>
      <c r="AS202" s="135"/>
      <c r="AT202" s="135"/>
      <c r="AU202" s="135"/>
      <c r="AV202" s="135"/>
      <c r="AX202" s="135"/>
      <c r="AY202" s="135"/>
      <c r="AZ202" s="135"/>
      <c r="BA202" s="135"/>
    </row>
    <row r="203" spans="1:176" ht="12.75" customHeight="1" x14ac:dyDescent="0.2">
      <c r="A203" s="132" t="s">
        <v>240</v>
      </c>
      <c r="B203" s="124" t="s">
        <v>215</v>
      </c>
      <c r="C203" s="133"/>
      <c r="D203" s="133" t="s">
        <v>11038</v>
      </c>
      <c r="E203" s="133" t="s">
        <v>11039</v>
      </c>
      <c r="F203" s="27">
        <v>175</v>
      </c>
      <c r="G203" s="27"/>
      <c r="H203" s="124" t="s">
        <v>243</v>
      </c>
      <c r="I203" s="133" t="s">
        <v>1407</v>
      </c>
      <c r="J203" s="133" t="s">
        <v>482</v>
      </c>
      <c r="K203" s="124" t="s">
        <v>162</v>
      </c>
      <c r="L203" s="133" t="s">
        <v>11040</v>
      </c>
      <c r="M203" s="133"/>
      <c r="N203" s="124" t="s">
        <v>247</v>
      </c>
      <c r="O203" s="124"/>
      <c r="P203" s="124"/>
      <c r="Q203" s="124"/>
      <c r="R203" s="133"/>
      <c r="S203" s="133"/>
      <c r="T203" s="133"/>
      <c r="U203" s="133"/>
      <c r="V203" s="24"/>
      <c r="W203" s="133"/>
      <c r="X203" s="133"/>
      <c r="Y203" s="133"/>
      <c r="Z203" s="133"/>
      <c r="AA203" s="133"/>
      <c r="AB203" s="133"/>
      <c r="AC203" s="133"/>
      <c r="AH203" s="133"/>
      <c r="AI203" s="133"/>
      <c r="AJ203" s="133"/>
      <c r="AK203" s="133"/>
      <c r="AL203" s="133"/>
      <c r="AM203" s="124"/>
      <c r="AN203" s="124"/>
      <c r="AO203" s="124"/>
      <c r="AP203" s="124"/>
      <c r="AQ203" s="124"/>
      <c r="AR203" s="124"/>
      <c r="AS203" s="124"/>
      <c r="AT203" s="124"/>
      <c r="AU203" s="124"/>
      <c r="AV203" s="124"/>
      <c r="AW203" s="135" t="s">
        <v>168</v>
      </c>
      <c r="AX203" s="133" t="s">
        <v>11041</v>
      </c>
      <c r="AY203" s="133" t="s">
        <v>11042</v>
      </c>
      <c r="AZ203" s="133" t="s">
        <v>11043</v>
      </c>
      <c r="BA203" s="133"/>
    </row>
    <row r="204" spans="1:176" ht="12.75" customHeight="1" x14ac:dyDescent="0.2">
      <c r="A204" s="132" t="s">
        <v>240</v>
      </c>
      <c r="B204" s="124" t="s">
        <v>211</v>
      </c>
      <c r="C204" s="133"/>
      <c r="D204" s="133" t="s">
        <v>11038</v>
      </c>
      <c r="E204" s="133" t="s">
        <v>11039</v>
      </c>
      <c r="F204" s="27">
        <v>175</v>
      </c>
      <c r="G204" s="27"/>
      <c r="H204" s="124" t="s">
        <v>243</v>
      </c>
      <c r="I204" s="133" t="s">
        <v>1407</v>
      </c>
      <c r="J204" s="133" t="s">
        <v>482</v>
      </c>
      <c r="K204" s="124" t="s">
        <v>162</v>
      </c>
      <c r="L204" s="133" t="s">
        <v>11040</v>
      </c>
      <c r="M204" s="133"/>
      <c r="N204" s="124" t="s">
        <v>247</v>
      </c>
      <c r="O204" s="124"/>
      <c r="P204" s="124"/>
      <c r="Q204" s="124"/>
      <c r="R204" s="133"/>
      <c r="S204" s="133"/>
      <c r="T204" s="133"/>
      <c r="U204" s="133"/>
      <c r="V204" s="24"/>
      <c r="W204" s="133"/>
      <c r="X204" s="133"/>
      <c r="Y204" s="133"/>
      <c r="Z204" s="133"/>
      <c r="AA204" s="133"/>
      <c r="AB204" s="133"/>
      <c r="AC204" s="133"/>
      <c r="AH204" s="133"/>
      <c r="AI204" s="133"/>
      <c r="AJ204" s="133"/>
      <c r="AK204" s="133"/>
      <c r="AL204" s="133"/>
      <c r="AM204" s="124"/>
      <c r="AN204" s="124"/>
      <c r="AO204" s="124"/>
      <c r="AP204" s="124"/>
      <c r="AQ204" s="124"/>
      <c r="AR204" s="124"/>
      <c r="AS204" s="124"/>
      <c r="AT204" s="124"/>
      <c r="AU204" s="124"/>
      <c r="AV204" s="124"/>
      <c r="AW204" s="3" t="s">
        <v>168</v>
      </c>
      <c r="AX204" s="133" t="s">
        <v>11041</v>
      </c>
      <c r="AY204" s="133" t="s">
        <v>11042</v>
      </c>
      <c r="AZ204" s="133" t="s">
        <v>11043</v>
      </c>
      <c r="BA204" s="133"/>
      <c r="CE204" s="135"/>
    </row>
    <row r="205" spans="1:176" ht="12.75" customHeight="1" x14ac:dyDescent="0.2">
      <c r="A205" s="132" t="s">
        <v>240</v>
      </c>
      <c r="B205" s="124" t="s">
        <v>215</v>
      </c>
      <c r="C205" s="133"/>
      <c r="D205" s="133" t="s">
        <v>1676</v>
      </c>
      <c r="E205" s="133" t="s">
        <v>1676</v>
      </c>
      <c r="F205" s="134">
        <v>170</v>
      </c>
      <c r="G205" s="134"/>
      <c r="H205" s="124" t="s">
        <v>243</v>
      </c>
      <c r="I205" s="133" t="s">
        <v>523</v>
      </c>
      <c r="J205" s="133" t="s">
        <v>482</v>
      </c>
      <c r="K205" s="124" t="s">
        <v>162</v>
      </c>
      <c r="L205" s="133" t="s">
        <v>1678</v>
      </c>
      <c r="M205" s="133"/>
      <c r="N205" s="124" t="s">
        <v>676</v>
      </c>
      <c r="O205" s="124"/>
      <c r="P205" s="124"/>
      <c r="Q205" s="124"/>
      <c r="R205" s="133"/>
      <c r="S205" s="133"/>
      <c r="T205" s="133"/>
      <c r="U205" s="133"/>
      <c r="V205" s="24"/>
      <c r="W205" s="133"/>
      <c r="X205" s="133"/>
      <c r="Y205" s="133"/>
      <c r="Z205" s="133"/>
      <c r="AA205" s="133"/>
      <c r="AB205" s="133"/>
      <c r="AC205" s="133"/>
      <c r="AD205" s="135"/>
      <c r="AE205" s="135"/>
      <c r="AF205" s="135"/>
      <c r="AG205" s="135"/>
      <c r="AH205" s="133"/>
      <c r="AI205" s="133"/>
      <c r="AJ205" s="133"/>
      <c r="AK205" s="133"/>
      <c r="AL205" s="133"/>
      <c r="AM205" s="124"/>
      <c r="AN205" s="124"/>
      <c r="AO205" s="124"/>
      <c r="AP205" s="124"/>
      <c r="AQ205" s="124"/>
      <c r="AR205" s="124"/>
      <c r="AS205" s="124"/>
      <c r="AT205" s="124"/>
      <c r="AU205" s="124"/>
      <c r="AV205" s="124"/>
      <c r="AW205" s="124"/>
      <c r="AX205" s="133"/>
      <c r="AY205" s="133"/>
      <c r="AZ205" s="133"/>
      <c r="BA205" s="133"/>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c r="CL205" s="135"/>
      <c r="CM205" s="135"/>
      <c r="CN205" s="135"/>
      <c r="CO205" s="135"/>
      <c r="CP205" s="135"/>
      <c r="CQ205" s="135"/>
      <c r="CR205" s="135"/>
      <c r="CS205" s="135"/>
      <c r="CT205" s="135"/>
      <c r="CU205" s="135"/>
      <c r="CV205" s="135"/>
      <c r="CW205" s="135"/>
      <c r="CX205" s="135"/>
      <c r="CY205" s="135"/>
      <c r="CZ205" s="135"/>
      <c r="DA205" s="135"/>
      <c r="DB205" s="135"/>
      <c r="DC205" s="135"/>
      <c r="DD205" s="135"/>
      <c r="DE205" s="135"/>
      <c r="DF205" s="135"/>
      <c r="DG205" s="135"/>
      <c r="DH205" s="135"/>
      <c r="DI205" s="135"/>
      <c r="DJ205" s="135"/>
      <c r="DK205" s="135"/>
      <c r="DL205" s="135"/>
      <c r="DM205" s="135"/>
      <c r="DN205" s="135"/>
      <c r="DO205" s="135"/>
      <c r="DP205" s="135"/>
      <c r="DQ205" s="135"/>
      <c r="DR205" s="135"/>
      <c r="DS205" s="135"/>
      <c r="DT205" s="135"/>
      <c r="DU205" s="135"/>
      <c r="DV205" s="135"/>
      <c r="DW205" s="135"/>
      <c r="DX205" s="135"/>
      <c r="DY205" s="135"/>
      <c r="DZ205" s="135"/>
      <c r="EA205" s="135"/>
      <c r="EB205" s="135"/>
      <c r="EC205" s="135"/>
      <c r="ED205" s="135"/>
      <c r="EE205" s="135"/>
      <c r="EF205" s="135"/>
      <c r="EG205" s="135"/>
      <c r="EH205" s="135"/>
      <c r="EI205" s="135"/>
      <c r="EJ205" s="135"/>
      <c r="EK205" s="135"/>
      <c r="EL205" s="135"/>
      <c r="EM205" s="135"/>
      <c r="EN205" s="135"/>
      <c r="EO205" s="135"/>
      <c r="EP205" s="135"/>
      <c r="EQ205" s="135"/>
      <c r="ER205" s="135"/>
      <c r="ES205" s="135"/>
      <c r="ET205" s="135"/>
      <c r="EU205" s="135"/>
      <c r="EV205" s="135"/>
      <c r="EW205" s="135"/>
      <c r="EX205" s="135"/>
      <c r="EY205" s="135"/>
      <c r="EZ205" s="135"/>
      <c r="FA205" s="135"/>
      <c r="FB205" s="135"/>
      <c r="FC205" s="135"/>
      <c r="FD205" s="135"/>
      <c r="FE205" s="135"/>
      <c r="FF205" s="135"/>
      <c r="FG205" s="135"/>
      <c r="FH205" s="135"/>
      <c r="FI205" s="135"/>
      <c r="FJ205" s="135"/>
      <c r="FK205" s="135"/>
      <c r="FL205" s="135"/>
    </row>
    <row r="206" spans="1:176" ht="12.75" customHeight="1" x14ac:dyDescent="0.2">
      <c r="A206" s="16" t="s">
        <v>173</v>
      </c>
      <c r="B206" s="17" t="s">
        <v>215</v>
      </c>
      <c r="C206" s="132" t="s">
        <v>526</v>
      </c>
      <c r="D206" s="135" t="s">
        <v>2202</v>
      </c>
      <c r="E206" s="132" t="s">
        <v>11629</v>
      </c>
      <c r="F206" s="7">
        <v>170</v>
      </c>
      <c r="G206" s="7"/>
      <c r="H206" s="134" t="s">
        <v>177</v>
      </c>
      <c r="I206" s="132" t="s">
        <v>2858</v>
      </c>
      <c r="J206" s="132" t="s">
        <v>431</v>
      </c>
      <c r="K206" s="20" t="s">
        <v>180</v>
      </c>
      <c r="L206" s="132" t="s">
        <v>11188</v>
      </c>
      <c r="M206" s="135" t="s">
        <v>11187</v>
      </c>
      <c r="N206" s="17"/>
      <c r="O206" s="17"/>
      <c r="P206" s="134"/>
      <c r="Q206" s="134"/>
      <c r="R206" s="136" t="s">
        <v>3000</v>
      </c>
      <c r="S206" s="136"/>
      <c r="T206" s="136"/>
      <c r="U206" s="136"/>
      <c r="V206" s="138"/>
      <c r="W206" s="136"/>
      <c r="X206" s="136"/>
      <c r="Y206" s="136"/>
      <c r="Z206" s="136"/>
      <c r="AA206" s="136"/>
      <c r="AB206" s="136"/>
      <c r="AC206" s="135" t="s">
        <v>168</v>
      </c>
      <c r="AD206" s="3" t="s">
        <v>2206</v>
      </c>
      <c r="AE206" s="3" t="s">
        <v>2207</v>
      </c>
      <c r="AF206" s="3" t="s">
        <v>2208</v>
      </c>
      <c r="AG206" s="3" t="s">
        <v>2209</v>
      </c>
      <c r="AH206" s="135"/>
      <c r="AI206" s="135" t="s">
        <v>163</v>
      </c>
      <c r="AJ206" s="135" t="s">
        <v>2210</v>
      </c>
      <c r="AK206" s="135" t="s">
        <v>2211</v>
      </c>
      <c r="AL206" s="135" t="s">
        <v>2212</v>
      </c>
      <c r="AM206" s="134" t="s">
        <v>3478</v>
      </c>
      <c r="AN206" s="134" t="s">
        <v>15081</v>
      </c>
      <c r="AO206" s="134" t="s">
        <v>9891</v>
      </c>
      <c r="AP206" s="134" t="s">
        <v>13532</v>
      </c>
      <c r="AQ206" s="159" t="s">
        <v>15082</v>
      </c>
      <c r="AR206" s="134"/>
      <c r="AS206" s="134" t="s">
        <v>15083</v>
      </c>
      <c r="AT206" s="134" t="s">
        <v>15084</v>
      </c>
      <c r="AU206" s="134"/>
      <c r="AV206" s="134" t="s">
        <v>15085</v>
      </c>
      <c r="AW206" s="135" t="s">
        <v>168</v>
      </c>
      <c r="AX206" s="136" t="s">
        <v>10268</v>
      </c>
      <c r="AY206" s="136" t="s">
        <v>10269</v>
      </c>
      <c r="AZ206" s="133" t="s">
        <v>8998</v>
      </c>
      <c r="BA206" s="82" t="s">
        <v>10270</v>
      </c>
      <c r="BB206" s="3" t="s">
        <v>163</v>
      </c>
      <c r="BC206" s="3" t="s">
        <v>3012</v>
      </c>
      <c r="BD206" s="3" t="s">
        <v>163</v>
      </c>
      <c r="BE206" s="3" t="s">
        <v>3013</v>
      </c>
      <c r="BF206" s="3" t="s">
        <v>163</v>
      </c>
    </row>
    <row r="207" spans="1:176" ht="12.75" customHeight="1" x14ac:dyDescent="0.25">
      <c r="A207" s="132" t="s">
        <v>173</v>
      </c>
      <c r="B207" s="17" t="s">
        <v>211</v>
      </c>
      <c r="C207" s="132"/>
      <c r="D207" s="135" t="s">
        <v>6427</v>
      </c>
      <c r="E207" s="135" t="s">
        <v>6427</v>
      </c>
      <c r="F207" s="134">
        <v>164</v>
      </c>
      <c r="G207" s="134"/>
      <c r="H207" s="134" t="s">
        <v>177</v>
      </c>
      <c r="I207" s="132" t="s">
        <v>2032</v>
      </c>
      <c r="J207" s="132" t="s">
        <v>179</v>
      </c>
      <c r="K207" s="20" t="s">
        <v>180</v>
      </c>
      <c r="L207" s="132"/>
      <c r="M207" s="136"/>
      <c r="N207" s="17"/>
      <c r="O207" s="17"/>
      <c r="P207" s="134"/>
      <c r="Q207" s="134"/>
      <c r="R207" s="135" t="s">
        <v>6428</v>
      </c>
      <c r="S207" s="135"/>
      <c r="T207" s="135" t="s">
        <v>6429</v>
      </c>
      <c r="U207" s="135" t="s">
        <v>6430</v>
      </c>
      <c r="V207" s="141" t="s">
        <v>6431</v>
      </c>
      <c r="W207" s="135" t="s">
        <v>11294</v>
      </c>
      <c r="X207" s="135" t="s">
        <v>11279</v>
      </c>
      <c r="Y207" s="135" t="s">
        <v>11295</v>
      </c>
      <c r="Z207" s="135"/>
      <c r="AA207" s="135" t="s">
        <v>163</v>
      </c>
      <c r="AB207" s="135">
        <v>200</v>
      </c>
      <c r="AC207" s="135" t="s">
        <v>168</v>
      </c>
      <c r="AD207" s="135" t="s">
        <v>168</v>
      </c>
      <c r="AE207" s="135" t="s">
        <v>6432</v>
      </c>
      <c r="AF207" s="135" t="s">
        <v>6433</v>
      </c>
      <c r="AG207" s="3" t="s">
        <v>6434</v>
      </c>
      <c r="AH207" s="135" t="s">
        <v>163</v>
      </c>
      <c r="AI207" s="135" t="s">
        <v>6442</v>
      </c>
      <c r="AJ207" s="135" t="s">
        <v>163</v>
      </c>
      <c r="AK207" s="135" t="s">
        <v>6443</v>
      </c>
      <c r="AL207" s="135"/>
      <c r="AM207" s="135"/>
      <c r="AN207" s="135" t="s">
        <v>6437</v>
      </c>
      <c r="AO207" s="135"/>
      <c r="AP207" s="135"/>
      <c r="AQ207" s="135"/>
      <c r="AR207" s="135"/>
      <c r="AS207" s="135"/>
      <c r="AT207" s="135"/>
      <c r="AU207" s="135"/>
      <c r="AV207" s="135"/>
      <c r="AW207" s="135" t="s">
        <v>168</v>
      </c>
      <c r="AX207" s="135" t="s">
        <v>6444</v>
      </c>
      <c r="AY207" s="135" t="s">
        <v>5801</v>
      </c>
      <c r="AZ207" s="135" t="s">
        <v>6445</v>
      </c>
      <c r="BA207" s="135" t="s">
        <v>6446</v>
      </c>
      <c r="BB207" s="3" t="s">
        <v>163</v>
      </c>
      <c r="BC207" s="3" t="s">
        <v>6447</v>
      </c>
      <c r="BD207" s="3" t="s">
        <v>163</v>
      </c>
      <c r="BE207" s="3" t="s">
        <v>6448</v>
      </c>
      <c r="BG207" s="3" t="s">
        <v>168</v>
      </c>
      <c r="BH207" s="3" t="s">
        <v>6449</v>
      </c>
      <c r="BI207" s="3" t="s">
        <v>6450</v>
      </c>
      <c r="BJ207" s="3" t="s">
        <v>250</v>
      </c>
      <c r="BK207" s="3" t="s">
        <v>6451</v>
      </c>
      <c r="BL207" s="3" t="s">
        <v>163</v>
      </c>
      <c r="BM207" s="3" t="s">
        <v>6452</v>
      </c>
      <c r="BQ207" s="3" t="s">
        <v>168</v>
      </c>
      <c r="BR207" s="3" t="s">
        <v>6453</v>
      </c>
      <c r="BS207" s="3" t="s">
        <v>5807</v>
      </c>
      <c r="BT207" s="3" t="s">
        <v>611</v>
      </c>
      <c r="BU207" s="3" t="s">
        <v>6454</v>
      </c>
      <c r="BV207" s="3" t="s">
        <v>163</v>
      </c>
      <c r="BW207" s="3" t="s">
        <v>6455</v>
      </c>
      <c r="BX207" s="3" t="s">
        <v>163</v>
      </c>
      <c r="BY207" s="3" t="s">
        <v>6456</v>
      </c>
      <c r="BZ207" s="3" t="s">
        <v>6457</v>
      </c>
      <c r="CA207" s="3" t="s">
        <v>168</v>
      </c>
      <c r="CB207" s="3" t="s">
        <v>6458</v>
      </c>
      <c r="CC207" s="3" t="s">
        <v>6459</v>
      </c>
      <c r="CD207" s="3" t="s">
        <v>250</v>
      </c>
      <c r="CE207" s="180" t="s">
        <v>6460</v>
      </c>
      <c r="CF207" s="3" t="s">
        <v>163</v>
      </c>
      <c r="CG207" s="3" t="s">
        <v>163</v>
      </c>
      <c r="CH207" s="3" t="s">
        <v>163</v>
      </c>
      <c r="CI207" s="3" t="s">
        <v>163</v>
      </c>
      <c r="CJ207" s="3" t="s">
        <v>6461</v>
      </c>
      <c r="CK207" s="3" t="s">
        <v>168</v>
      </c>
      <c r="CL207" s="3" t="s">
        <v>6462</v>
      </c>
      <c r="CM207" s="3" t="s">
        <v>6463</v>
      </c>
      <c r="CN207" s="3" t="s">
        <v>6464</v>
      </c>
      <c r="CO207" s="3" t="s">
        <v>6465</v>
      </c>
      <c r="CP207" s="3" t="s">
        <v>163</v>
      </c>
      <c r="CQ207" s="3" t="s">
        <v>6466</v>
      </c>
      <c r="CR207" s="3" t="s">
        <v>163</v>
      </c>
      <c r="CS207" s="3" t="s">
        <v>6467</v>
      </c>
      <c r="CU207" s="3" t="s">
        <v>168</v>
      </c>
      <c r="CV207" s="3" t="s">
        <v>6468</v>
      </c>
      <c r="CW207" s="3" t="s">
        <v>6469</v>
      </c>
      <c r="CX207" s="3" t="s">
        <v>6470</v>
      </c>
      <c r="CY207" s="3" t="s">
        <v>6471</v>
      </c>
      <c r="CZ207" s="3" t="s">
        <v>163</v>
      </c>
      <c r="DA207" s="3" t="s">
        <v>6466</v>
      </c>
      <c r="DB207" s="3" t="s">
        <v>163</v>
      </c>
      <c r="DC207" s="3" t="s">
        <v>6467</v>
      </c>
      <c r="DD207" s="3" t="s">
        <v>6472</v>
      </c>
    </row>
    <row r="208" spans="1:176" ht="12.75" customHeight="1" x14ac:dyDescent="0.2">
      <c r="A208" s="16" t="s">
        <v>240</v>
      </c>
      <c r="B208" s="17" t="s">
        <v>886</v>
      </c>
      <c r="C208" s="133"/>
      <c r="D208" s="132" t="s">
        <v>14185</v>
      </c>
      <c r="E208" s="133" t="s">
        <v>8001</v>
      </c>
      <c r="F208" s="12">
        <v>161</v>
      </c>
      <c r="G208" s="12"/>
      <c r="H208" s="124" t="s">
        <v>243</v>
      </c>
      <c r="I208" s="16" t="s">
        <v>212</v>
      </c>
      <c r="J208" s="133" t="s">
        <v>179</v>
      </c>
      <c r="K208" s="134" t="s">
        <v>162</v>
      </c>
      <c r="L208" s="133" t="s">
        <v>8002</v>
      </c>
      <c r="M208" s="18"/>
      <c r="N208" s="124" t="s">
        <v>247</v>
      </c>
      <c r="O208" s="124"/>
      <c r="P208" s="124"/>
      <c r="Q208" s="124"/>
      <c r="R208" s="136" t="s">
        <v>8003</v>
      </c>
      <c r="S208" s="136"/>
      <c r="T208" s="136"/>
      <c r="U208" s="136"/>
      <c r="V208" s="138"/>
      <c r="W208" s="136"/>
      <c r="X208" s="136"/>
      <c r="Y208" s="136"/>
      <c r="Z208" s="136"/>
      <c r="AA208" s="136"/>
      <c r="AB208" s="136"/>
      <c r="AC208" s="136"/>
      <c r="AH208" s="135"/>
      <c r="AI208" s="136"/>
      <c r="AJ208" s="136"/>
      <c r="AK208" s="136"/>
      <c r="AL208" s="136"/>
      <c r="AM208" s="124"/>
      <c r="AN208" s="124"/>
      <c r="AO208" s="124"/>
      <c r="AP208" s="124"/>
      <c r="AQ208" s="124"/>
      <c r="AR208" s="124"/>
      <c r="AS208" s="124"/>
      <c r="AT208" s="124"/>
      <c r="AU208" s="124"/>
      <c r="AV208" s="124"/>
      <c r="AW208" s="135" t="s">
        <v>168</v>
      </c>
      <c r="AX208" s="136" t="s">
        <v>8004</v>
      </c>
      <c r="AY208" s="136" t="s">
        <v>1216</v>
      </c>
      <c r="AZ208" s="133" t="s">
        <v>999</v>
      </c>
      <c r="BA208" s="135" t="s">
        <v>8005</v>
      </c>
      <c r="BG208" s="3" t="s">
        <v>11740</v>
      </c>
      <c r="BH208" s="3" t="s">
        <v>11802</v>
      </c>
      <c r="BI208" s="3" t="s">
        <v>1216</v>
      </c>
      <c r="BJ208" s="3" t="s">
        <v>250</v>
      </c>
      <c r="BK208" s="3" t="s">
        <v>11803</v>
      </c>
      <c r="BL208" s="3" t="s">
        <v>8007</v>
      </c>
      <c r="CE208" s="135"/>
    </row>
    <row r="209" spans="1:176" ht="12.75" customHeight="1" x14ac:dyDescent="0.2">
      <c r="A209" s="16" t="s">
        <v>173</v>
      </c>
      <c r="B209" s="17" t="s">
        <v>215</v>
      </c>
      <c r="C209" s="132"/>
      <c r="D209" s="16" t="s">
        <v>4972</v>
      </c>
      <c r="E209" s="132" t="s">
        <v>4972</v>
      </c>
      <c r="F209" s="134">
        <v>160</v>
      </c>
      <c r="G209" s="134"/>
      <c r="H209" s="30" t="s">
        <v>177</v>
      </c>
      <c r="I209" s="16" t="s">
        <v>1710</v>
      </c>
      <c r="J209" s="132" t="s">
        <v>179</v>
      </c>
      <c r="K209" s="7" t="s">
        <v>162</v>
      </c>
      <c r="L209" s="132"/>
      <c r="M209" s="18"/>
      <c r="N209" s="17"/>
      <c r="O209" s="17"/>
      <c r="P209" s="134"/>
      <c r="Q209" s="134"/>
      <c r="R209" s="136" t="s">
        <v>4973</v>
      </c>
      <c r="S209" s="136"/>
      <c r="T209" s="136"/>
      <c r="U209" s="136"/>
      <c r="V209" s="138"/>
      <c r="W209" s="18"/>
      <c r="X209" s="18"/>
      <c r="Y209" s="18"/>
      <c r="Z209" s="18"/>
      <c r="AA209" s="18"/>
      <c r="AB209" s="18"/>
      <c r="AC209" s="136"/>
      <c r="AH209" s="132"/>
      <c r="AI209" s="18"/>
      <c r="AJ209" s="18"/>
      <c r="AK209" s="18"/>
      <c r="AL209" s="18"/>
      <c r="AM209" s="134"/>
      <c r="AN209" s="134"/>
      <c r="AO209" s="134"/>
      <c r="AP209" s="134"/>
      <c r="AQ209" s="134"/>
      <c r="AR209" s="134"/>
      <c r="AS209" s="134"/>
      <c r="AT209" s="134"/>
      <c r="AU209" s="134"/>
      <c r="AV209" s="134"/>
      <c r="AW209" s="134"/>
      <c r="AX209" s="136"/>
      <c r="AY209" s="136"/>
      <c r="AZ209" s="132"/>
      <c r="BA209" s="132"/>
    </row>
    <row r="210" spans="1:176" ht="12.75" customHeight="1" x14ac:dyDescent="0.2">
      <c r="A210" s="16" t="s">
        <v>173</v>
      </c>
      <c r="B210" s="17" t="s">
        <v>215</v>
      </c>
      <c r="C210" s="16"/>
      <c r="D210" s="16" t="s">
        <v>13456</v>
      </c>
      <c r="E210" s="16" t="s">
        <v>3096</v>
      </c>
      <c r="F210" s="7">
        <v>150</v>
      </c>
      <c r="G210" s="7"/>
      <c r="H210" s="134" t="s">
        <v>177</v>
      </c>
      <c r="I210" s="16" t="s">
        <v>528</v>
      </c>
      <c r="J210" s="16" t="s">
        <v>179</v>
      </c>
      <c r="K210" s="7" t="s">
        <v>162</v>
      </c>
      <c r="L210" s="16" t="s">
        <v>13455</v>
      </c>
      <c r="M210" s="18"/>
      <c r="N210" s="17"/>
      <c r="O210" s="17"/>
      <c r="P210" s="134"/>
      <c r="Q210" s="7"/>
      <c r="R210" s="135" t="s">
        <v>3097</v>
      </c>
      <c r="S210" s="135" t="s">
        <v>3098</v>
      </c>
      <c r="T210" s="135" t="s">
        <v>3099</v>
      </c>
      <c r="U210" s="135" t="s">
        <v>3100</v>
      </c>
      <c r="V210" s="141" t="s">
        <v>3101</v>
      </c>
      <c r="W210" s="136"/>
      <c r="X210" s="136"/>
      <c r="Y210" s="136"/>
      <c r="Z210" s="136"/>
      <c r="AA210" s="136"/>
      <c r="AB210" s="136"/>
      <c r="AC210" s="135" t="s">
        <v>168</v>
      </c>
      <c r="AH210" s="135"/>
      <c r="AI210" s="136"/>
      <c r="AJ210" s="18"/>
      <c r="AK210" s="18"/>
      <c r="AL210" s="18"/>
      <c r="AM210" s="7"/>
      <c r="AN210" s="7"/>
      <c r="AO210" s="7"/>
      <c r="AP210" s="7"/>
      <c r="AQ210" s="7"/>
      <c r="AR210" s="7"/>
      <c r="AS210" s="7"/>
      <c r="AT210" s="7"/>
      <c r="AU210" s="7"/>
      <c r="AV210" s="7"/>
      <c r="AW210" s="135" t="s">
        <v>168</v>
      </c>
      <c r="AX210" s="135" t="s">
        <v>1778</v>
      </c>
      <c r="AY210" s="135" t="s">
        <v>3102</v>
      </c>
      <c r="AZ210" s="135" t="s">
        <v>581</v>
      </c>
      <c r="BA210" s="135" t="s">
        <v>3103</v>
      </c>
    </row>
    <row r="211" spans="1:176" ht="12.75" customHeight="1" x14ac:dyDescent="0.2">
      <c r="A211" s="16" t="s">
        <v>173</v>
      </c>
      <c r="B211" s="17" t="s">
        <v>215</v>
      </c>
      <c r="C211" s="16"/>
      <c r="D211" s="16" t="s">
        <v>3330</v>
      </c>
      <c r="E211" s="16" t="s">
        <v>3330</v>
      </c>
      <c r="F211" s="7">
        <v>150</v>
      </c>
      <c r="G211" s="7"/>
      <c r="H211" s="7" t="s">
        <v>1311</v>
      </c>
      <c r="I211" s="16" t="s">
        <v>528</v>
      </c>
      <c r="J211" s="16" t="s">
        <v>179</v>
      </c>
      <c r="K211" s="7" t="s">
        <v>162</v>
      </c>
      <c r="L211" s="16" t="s">
        <v>3331</v>
      </c>
      <c r="M211" s="18"/>
      <c r="N211" s="17"/>
      <c r="O211" s="17"/>
      <c r="P211" s="124" t="s">
        <v>657</v>
      </c>
      <c r="Q211" s="7">
        <v>144</v>
      </c>
      <c r="R211" s="136" t="s">
        <v>3332</v>
      </c>
      <c r="S211" s="136"/>
      <c r="T211" s="136"/>
      <c r="U211" s="136"/>
      <c r="V211" s="138"/>
      <c r="W211" s="136"/>
      <c r="X211" s="136"/>
      <c r="Y211" s="136"/>
      <c r="Z211" s="136"/>
      <c r="AA211" s="136"/>
      <c r="AB211" s="136"/>
      <c r="AC211" s="136"/>
      <c r="AH211" s="132"/>
      <c r="AI211" s="136"/>
      <c r="AJ211" s="18"/>
      <c r="AK211" s="18"/>
      <c r="AL211" s="18"/>
      <c r="AM211" s="7"/>
      <c r="AN211" s="7"/>
      <c r="AO211" s="7"/>
      <c r="AP211" s="7"/>
      <c r="AQ211" s="7"/>
      <c r="AR211" s="7"/>
      <c r="AS211" s="7"/>
      <c r="AT211" s="7"/>
      <c r="AU211" s="7"/>
      <c r="AV211" s="7"/>
      <c r="AW211" s="134"/>
      <c r="AX211" s="136"/>
      <c r="AY211" s="136"/>
      <c r="AZ211" s="133"/>
      <c r="BA211" s="132"/>
    </row>
    <row r="212" spans="1:176" ht="12.75" customHeight="1" x14ac:dyDescent="0.2">
      <c r="A212" s="16" t="s">
        <v>173</v>
      </c>
      <c r="B212" s="17" t="s">
        <v>215</v>
      </c>
      <c r="C212" s="16"/>
      <c r="D212" s="16" t="s">
        <v>13647</v>
      </c>
      <c r="E212" s="16" t="s">
        <v>10968</v>
      </c>
      <c r="F212" s="7">
        <v>150</v>
      </c>
      <c r="G212" s="7"/>
      <c r="H212" s="134" t="s">
        <v>177</v>
      </c>
      <c r="I212" s="16" t="s">
        <v>979</v>
      </c>
      <c r="J212" s="16" t="s">
        <v>179</v>
      </c>
      <c r="K212" s="7" t="s">
        <v>162</v>
      </c>
      <c r="L212" s="16" t="s">
        <v>13648</v>
      </c>
      <c r="M212" s="18"/>
      <c r="N212" s="17"/>
      <c r="O212" s="17"/>
      <c r="P212" s="28" t="s">
        <v>657</v>
      </c>
      <c r="Q212" s="7">
        <v>300</v>
      </c>
      <c r="R212" s="21" t="s">
        <v>10971</v>
      </c>
      <c r="S212" s="21"/>
      <c r="T212" s="21"/>
      <c r="U212" s="21"/>
      <c r="V212" s="22"/>
      <c r="W212" s="21"/>
      <c r="X212" s="21"/>
      <c r="Y212" s="21"/>
      <c r="Z212" s="21"/>
      <c r="AA212" s="21"/>
      <c r="AB212" s="21"/>
      <c r="AC212" s="18" t="s">
        <v>168</v>
      </c>
      <c r="AD212" s="3" t="s">
        <v>1064</v>
      </c>
      <c r="AE212" s="3" t="s">
        <v>1997</v>
      </c>
      <c r="AG212" s="3" t="s">
        <v>10970</v>
      </c>
      <c r="AH212" s="135"/>
      <c r="AI212" s="135"/>
      <c r="AJ212" s="18"/>
      <c r="AK212" s="18"/>
      <c r="AL212" s="18"/>
      <c r="AM212" s="7"/>
      <c r="AN212" s="7"/>
      <c r="AO212" s="7"/>
      <c r="AP212" s="7"/>
      <c r="AQ212" s="7"/>
      <c r="AR212" s="7"/>
      <c r="AS212" s="7"/>
      <c r="AT212" s="7"/>
      <c r="AU212" s="7"/>
      <c r="AV212" s="7"/>
      <c r="AW212" s="135" t="s">
        <v>168</v>
      </c>
      <c r="AX212" s="18" t="s">
        <v>1064</v>
      </c>
      <c r="AY212" s="18" t="s">
        <v>1997</v>
      </c>
      <c r="AZ212" s="133"/>
      <c r="BA212" s="135" t="s">
        <v>10970</v>
      </c>
    </row>
    <row r="213" spans="1:176" ht="12.75" customHeight="1" x14ac:dyDescent="0.2">
      <c r="A213" s="16" t="s">
        <v>173</v>
      </c>
      <c r="B213" s="17" t="s">
        <v>215</v>
      </c>
      <c r="C213" s="16"/>
      <c r="D213" s="132" t="s">
        <v>5038</v>
      </c>
      <c r="E213" s="16" t="s">
        <v>5038</v>
      </c>
      <c r="F213" s="7">
        <v>150</v>
      </c>
      <c r="G213" s="7"/>
      <c r="H213" s="134" t="s">
        <v>177</v>
      </c>
      <c r="I213" s="16" t="s">
        <v>1710</v>
      </c>
      <c r="J213" s="16" t="s">
        <v>179</v>
      </c>
      <c r="K213" s="134" t="s">
        <v>162</v>
      </c>
      <c r="L213" s="16" t="s">
        <v>5039</v>
      </c>
      <c r="M213" s="136"/>
      <c r="N213" s="17"/>
      <c r="O213" s="17"/>
      <c r="P213" s="134"/>
      <c r="Q213" s="7"/>
      <c r="R213" s="136" t="s">
        <v>2471</v>
      </c>
      <c r="S213" s="136"/>
      <c r="T213" s="136"/>
      <c r="U213" s="136"/>
      <c r="V213" s="138"/>
      <c r="W213" s="136"/>
      <c r="X213" s="136"/>
      <c r="Y213" s="136"/>
      <c r="Z213" s="136"/>
      <c r="AA213" s="136"/>
      <c r="AB213" s="136"/>
      <c r="AC213" s="136" t="s">
        <v>1916</v>
      </c>
      <c r="AD213" s="3" t="s">
        <v>5040</v>
      </c>
      <c r="AE213" s="3" t="s">
        <v>4329</v>
      </c>
      <c r="AG213" s="3" t="s">
        <v>5041</v>
      </c>
      <c r="AI213" s="136"/>
      <c r="AJ213" s="136"/>
      <c r="AK213" s="136"/>
      <c r="AL213" s="136"/>
      <c r="AM213" s="134"/>
      <c r="AN213" s="134"/>
      <c r="AO213" s="134"/>
      <c r="AP213" s="134"/>
      <c r="AQ213" s="134"/>
      <c r="AR213" s="134"/>
      <c r="AS213" s="134"/>
      <c r="AT213" s="134"/>
      <c r="AU213" s="134"/>
      <c r="AV213" s="134"/>
      <c r="AW213" s="135" t="s">
        <v>168</v>
      </c>
      <c r="AX213" s="136" t="s">
        <v>5040</v>
      </c>
      <c r="AY213" s="136" t="s">
        <v>4329</v>
      </c>
      <c r="AZ213" s="133"/>
      <c r="BA213" s="3" t="s">
        <v>5041</v>
      </c>
      <c r="FM213" s="135"/>
      <c r="FN213" s="135"/>
    </row>
    <row r="214" spans="1:176" ht="12.75" customHeight="1" x14ac:dyDescent="0.2">
      <c r="A214" s="16" t="s">
        <v>173</v>
      </c>
      <c r="B214" s="17" t="s">
        <v>215</v>
      </c>
      <c r="C214" s="16"/>
      <c r="D214" s="132" t="s">
        <v>5109</v>
      </c>
      <c r="E214" s="132" t="s">
        <v>5109</v>
      </c>
      <c r="F214" s="134">
        <v>150</v>
      </c>
      <c r="G214" s="134"/>
      <c r="H214" s="30" t="s">
        <v>177</v>
      </c>
      <c r="I214" s="132" t="s">
        <v>2475</v>
      </c>
      <c r="J214" s="132" t="s">
        <v>179</v>
      </c>
      <c r="K214" s="134" t="s">
        <v>162</v>
      </c>
      <c r="L214" s="132"/>
      <c r="M214" s="136"/>
      <c r="N214" s="17"/>
      <c r="O214" s="17"/>
      <c r="P214" s="7"/>
      <c r="Q214" s="7"/>
      <c r="R214" s="18" t="s">
        <v>5110</v>
      </c>
      <c r="S214" s="18"/>
      <c r="T214" s="18"/>
      <c r="U214" s="18"/>
      <c r="V214" s="19"/>
      <c r="W214" s="18"/>
      <c r="X214" s="18"/>
      <c r="Y214" s="18"/>
      <c r="Z214" s="18"/>
      <c r="AA214" s="18"/>
      <c r="AB214" s="18"/>
      <c r="AC214" s="18"/>
      <c r="AI214" s="18"/>
      <c r="AJ214" s="18"/>
      <c r="AK214" s="136"/>
      <c r="AL214" s="18"/>
      <c r="AM214" s="7"/>
      <c r="AN214" s="7"/>
      <c r="AO214" s="7"/>
      <c r="AP214" s="7"/>
      <c r="AQ214" s="7"/>
      <c r="AR214" s="7"/>
      <c r="AS214" s="7"/>
      <c r="AT214" s="7"/>
      <c r="AU214" s="7"/>
      <c r="AV214" s="7"/>
      <c r="AW214" s="134"/>
      <c r="AX214" s="18"/>
      <c r="AY214" s="18"/>
      <c r="AZ214" s="137"/>
      <c r="BA214" s="3" t="s">
        <v>5111</v>
      </c>
    </row>
    <row r="215" spans="1:176" s="1" customFormat="1" ht="12.75" customHeight="1" x14ac:dyDescent="0.2">
      <c r="A215" s="16" t="s">
        <v>173</v>
      </c>
      <c r="B215" s="17" t="s">
        <v>211</v>
      </c>
      <c r="C215" s="16"/>
      <c r="D215" s="132" t="s">
        <v>5298</v>
      </c>
      <c r="E215" s="132" t="s">
        <v>5299</v>
      </c>
      <c r="F215" s="134">
        <v>150</v>
      </c>
      <c r="G215" s="134"/>
      <c r="H215" s="134" t="s">
        <v>177</v>
      </c>
      <c r="I215" s="132" t="s">
        <v>1407</v>
      </c>
      <c r="J215" s="132" t="s">
        <v>482</v>
      </c>
      <c r="K215" s="134" t="s">
        <v>162</v>
      </c>
      <c r="L215" s="132" t="s">
        <v>5300</v>
      </c>
      <c r="M215" s="133" t="s">
        <v>5301</v>
      </c>
      <c r="N215" s="17"/>
      <c r="O215" s="17"/>
      <c r="P215" s="134"/>
      <c r="Q215" s="7"/>
      <c r="R215" s="136" t="s">
        <v>5302</v>
      </c>
      <c r="S215" s="136"/>
      <c r="T215" s="136"/>
      <c r="U215" s="136"/>
      <c r="V215" s="138"/>
      <c r="W215" s="136"/>
      <c r="X215" s="136"/>
      <c r="Y215" s="136"/>
      <c r="Z215" s="136"/>
      <c r="AA215" s="136"/>
      <c r="AB215" s="136"/>
      <c r="AC215" s="136"/>
      <c r="AD215" s="3"/>
      <c r="AE215" s="3"/>
      <c r="AF215" s="3"/>
      <c r="AG215" s="3"/>
      <c r="AH215" s="3"/>
      <c r="AI215" s="136"/>
      <c r="AJ215" s="136"/>
      <c r="AK215" s="136"/>
      <c r="AL215" s="136"/>
      <c r="AM215" s="134"/>
      <c r="AN215" s="134"/>
      <c r="AO215" s="134"/>
      <c r="AP215" s="134"/>
      <c r="AQ215" s="134"/>
      <c r="AR215" s="134"/>
      <c r="AS215" s="134"/>
      <c r="AT215" s="134"/>
      <c r="AU215" s="134"/>
      <c r="AV215" s="134"/>
      <c r="AW215" s="135" t="s">
        <v>168</v>
      </c>
      <c r="AX215" s="136" t="s">
        <v>486</v>
      </c>
      <c r="AY215" s="136" t="s">
        <v>5303</v>
      </c>
      <c r="AZ215" s="133" t="s">
        <v>5304</v>
      </c>
      <c r="BA215" s="3" t="s">
        <v>5305</v>
      </c>
      <c r="BB215" s="3"/>
      <c r="BC215" s="3"/>
      <c r="BD215" s="135"/>
      <c r="BE215" s="3"/>
      <c r="BF215" s="135"/>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135"/>
      <c r="DL215" s="3"/>
      <c r="DM215" s="3"/>
      <c r="DN215" s="135"/>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135"/>
      <c r="EN215" s="3"/>
      <c r="EO215" s="135"/>
      <c r="EP215" s="3"/>
      <c r="EQ215" s="3"/>
      <c r="ER215" s="135"/>
      <c r="ES215" s="3"/>
      <c r="ET215" s="3"/>
      <c r="EU215" s="3"/>
      <c r="EV215" s="3"/>
      <c r="EW215" s="3"/>
      <c r="EX215" s="3"/>
      <c r="EY215" s="3"/>
      <c r="EZ215" s="3"/>
      <c r="FA215" s="3"/>
      <c r="FB215" s="3"/>
      <c r="FC215" s="3"/>
      <c r="FD215" s="3"/>
      <c r="FE215" s="3"/>
      <c r="FF215" s="3"/>
      <c r="FG215" s="3"/>
      <c r="FH215" s="3"/>
      <c r="FI215" s="3"/>
      <c r="FJ215" s="3"/>
      <c r="FK215" s="3"/>
      <c r="FL215" s="3"/>
      <c r="FM215" s="135"/>
      <c r="FN215" s="135"/>
      <c r="FO215" s="135"/>
      <c r="FP215" s="135"/>
      <c r="FQ215" s="135"/>
      <c r="FR215" s="135"/>
      <c r="FS215" s="135"/>
      <c r="FT215" s="135"/>
    </row>
    <row r="216" spans="1:176" ht="12.75" customHeight="1" x14ac:dyDescent="0.2">
      <c r="A216" s="16" t="s">
        <v>173</v>
      </c>
      <c r="B216" s="124" t="s">
        <v>215</v>
      </c>
      <c r="C216" s="16"/>
      <c r="D216" s="135" t="s">
        <v>1308</v>
      </c>
      <c r="E216" s="133" t="s">
        <v>7069</v>
      </c>
      <c r="F216" s="36">
        <v>150</v>
      </c>
      <c r="G216" s="36"/>
      <c r="H216" s="7" t="s">
        <v>177</v>
      </c>
      <c r="I216" s="133" t="s">
        <v>1455</v>
      </c>
      <c r="J216" s="133" t="s">
        <v>179</v>
      </c>
      <c r="K216" s="20" t="s">
        <v>180</v>
      </c>
      <c r="L216" s="133" t="s">
        <v>7070</v>
      </c>
      <c r="M216" s="136"/>
      <c r="N216" s="17"/>
      <c r="O216" s="17"/>
      <c r="P216" s="134"/>
      <c r="Q216" s="7"/>
      <c r="R216" s="136" t="s">
        <v>7071</v>
      </c>
      <c r="S216" s="136"/>
      <c r="T216" s="136"/>
      <c r="U216" s="136"/>
      <c r="V216" s="138"/>
      <c r="W216" s="136"/>
      <c r="X216" s="136"/>
      <c r="Y216" s="136"/>
      <c r="Z216" s="136"/>
      <c r="AA216" s="136"/>
      <c r="AB216" s="136"/>
      <c r="AC216" s="136" t="s">
        <v>168</v>
      </c>
      <c r="AD216" s="135" t="s">
        <v>13308</v>
      </c>
      <c r="AE216" s="135"/>
      <c r="AF216" s="135"/>
      <c r="AG216" s="3" t="s">
        <v>13307</v>
      </c>
      <c r="AH216" s="135"/>
      <c r="AI216" s="136"/>
      <c r="AJ216" s="136"/>
      <c r="AK216" s="139" t="s">
        <v>12576</v>
      </c>
      <c r="AL216" s="136"/>
      <c r="AM216" s="134"/>
      <c r="AN216" s="134"/>
      <c r="AO216" s="134"/>
      <c r="AP216" s="134"/>
      <c r="AQ216" s="134"/>
      <c r="AR216" s="134"/>
      <c r="AS216" s="134"/>
      <c r="AT216" s="134"/>
      <c r="AU216" s="134"/>
      <c r="AV216" s="134"/>
      <c r="AW216" s="135" t="s">
        <v>168</v>
      </c>
      <c r="AX216" s="136" t="s">
        <v>12575</v>
      </c>
      <c r="AY216" s="136" t="s">
        <v>7322</v>
      </c>
      <c r="AZ216" s="58"/>
      <c r="BA216" s="135" t="s">
        <v>12577</v>
      </c>
      <c r="BB216" s="3" t="s">
        <v>163</v>
      </c>
      <c r="BC216" s="3" t="s">
        <v>7057</v>
      </c>
      <c r="BD216" s="3" t="s">
        <v>163</v>
      </c>
      <c r="BE216" s="3" t="s">
        <v>7058</v>
      </c>
      <c r="BF216" s="3" t="s">
        <v>7059</v>
      </c>
      <c r="BG216" s="3" t="s">
        <v>1916</v>
      </c>
      <c r="BH216" s="3" t="s">
        <v>7060</v>
      </c>
      <c r="BI216" s="3" t="s">
        <v>7061</v>
      </c>
      <c r="BJ216" s="3" t="s">
        <v>7062</v>
      </c>
      <c r="BK216" s="3" t="s">
        <v>7063</v>
      </c>
      <c r="BL216" s="3" t="s">
        <v>163</v>
      </c>
      <c r="BM216" s="3" t="s">
        <v>7064</v>
      </c>
      <c r="BN216" s="3" t="s">
        <v>163</v>
      </c>
      <c r="BO216" s="3" t="s">
        <v>7065</v>
      </c>
      <c r="BP216" s="3" t="s">
        <v>7066</v>
      </c>
      <c r="BR216" s="3" t="s">
        <v>11376</v>
      </c>
      <c r="BS216" s="3" t="s">
        <v>1152</v>
      </c>
      <c r="BT216" s="3" t="s">
        <v>11333</v>
      </c>
      <c r="BU216" s="3" t="s">
        <v>11377</v>
      </c>
      <c r="CA216" s="3" t="s">
        <v>168</v>
      </c>
      <c r="CB216" s="3" t="s">
        <v>8437</v>
      </c>
      <c r="CC216" s="3" t="s">
        <v>7322</v>
      </c>
      <c r="CD216" s="3" t="s">
        <v>1164</v>
      </c>
      <c r="CE216" s="3" t="s">
        <v>8438</v>
      </c>
      <c r="FM216" s="135"/>
      <c r="FN216" s="135"/>
      <c r="FO216" s="135"/>
      <c r="FP216" s="135"/>
      <c r="FQ216" s="135"/>
      <c r="FR216" s="135"/>
      <c r="FS216" s="135"/>
      <c r="FT216" s="135"/>
    </row>
    <row r="217" spans="1:176" ht="12.75" customHeight="1" x14ac:dyDescent="0.2">
      <c r="A217" s="132" t="s">
        <v>173</v>
      </c>
      <c r="B217" s="17" t="s">
        <v>211</v>
      </c>
      <c r="C217" s="132"/>
      <c r="D217" s="135" t="s">
        <v>342</v>
      </c>
      <c r="E217" s="132" t="s">
        <v>1595</v>
      </c>
      <c r="F217" s="134">
        <v>150</v>
      </c>
      <c r="G217" s="134"/>
      <c r="H217" s="134" t="s">
        <v>1311</v>
      </c>
      <c r="I217" s="132" t="s">
        <v>160</v>
      </c>
      <c r="J217" s="132" t="s">
        <v>161</v>
      </c>
      <c r="K217" s="20" t="s">
        <v>180</v>
      </c>
      <c r="L217" s="132" t="s">
        <v>14998</v>
      </c>
      <c r="M217" s="136"/>
      <c r="N217" s="17"/>
      <c r="O217" s="17"/>
      <c r="P217" s="17" t="s">
        <v>955</v>
      </c>
      <c r="Q217" s="134">
        <v>38</v>
      </c>
      <c r="R217" s="21" t="s">
        <v>1596</v>
      </c>
      <c r="S217" s="21"/>
      <c r="T217" s="21"/>
      <c r="U217" s="21"/>
      <c r="V217" s="22"/>
      <c r="W217" s="21"/>
      <c r="X217" s="21"/>
      <c r="Y217" s="21"/>
      <c r="Z217" s="21"/>
      <c r="AA217" s="135" t="s">
        <v>163</v>
      </c>
      <c r="AB217" s="21"/>
      <c r="AC217" s="135" t="s">
        <v>168</v>
      </c>
      <c r="AD217" s="135" t="s">
        <v>347</v>
      </c>
      <c r="AE217" s="135" t="s">
        <v>348</v>
      </c>
      <c r="AF217" s="135" t="s">
        <v>11677</v>
      </c>
      <c r="AG217" s="135" t="s">
        <v>349</v>
      </c>
      <c r="AH217" s="135" t="s">
        <v>163</v>
      </c>
      <c r="AI217" s="135" t="s">
        <v>362</v>
      </c>
      <c r="AJ217" s="135" t="s">
        <v>363</v>
      </c>
      <c r="AK217" s="135" t="s">
        <v>364</v>
      </c>
      <c r="AL217" s="135" t="s">
        <v>365</v>
      </c>
      <c r="AM217" s="135" t="s">
        <v>194</v>
      </c>
      <c r="AN217" s="135" t="s">
        <v>353</v>
      </c>
      <c r="AO217" s="135" t="s">
        <v>354</v>
      </c>
      <c r="AP217" s="135"/>
      <c r="AQ217" s="135" t="s">
        <v>355</v>
      </c>
      <c r="AR217" s="135" t="s">
        <v>356</v>
      </c>
      <c r="AS217" s="135" t="s">
        <v>357</v>
      </c>
      <c r="AT217" s="135"/>
      <c r="AU217" s="135"/>
      <c r="AV217" s="135"/>
      <c r="AW217" s="135" t="s">
        <v>168</v>
      </c>
      <c r="AX217" s="135" t="s">
        <v>366</v>
      </c>
      <c r="AY217" s="135" t="s">
        <v>367</v>
      </c>
      <c r="AZ217" s="135" t="s">
        <v>368</v>
      </c>
      <c r="BA217" s="135" t="s">
        <v>369</v>
      </c>
      <c r="BB217" s="135" t="s">
        <v>163</v>
      </c>
      <c r="BC217" s="135" t="s">
        <v>370</v>
      </c>
      <c r="BD217" s="135" t="s">
        <v>163</v>
      </c>
      <c r="BE217" s="135" t="s">
        <v>163</v>
      </c>
      <c r="BF217" s="135" t="s">
        <v>371</v>
      </c>
      <c r="BG217" s="135" t="s">
        <v>194</v>
      </c>
      <c r="BH217" s="135" t="s">
        <v>372</v>
      </c>
      <c r="BI217" s="135" t="s">
        <v>373</v>
      </c>
      <c r="BJ217" s="135" t="s">
        <v>374</v>
      </c>
      <c r="BK217" s="135" t="s">
        <v>375</v>
      </c>
      <c r="BL217" s="135" t="s">
        <v>376</v>
      </c>
      <c r="BM217" s="135" t="s">
        <v>377</v>
      </c>
      <c r="BN217" s="135" t="s">
        <v>163</v>
      </c>
      <c r="BO217" s="135" t="s">
        <v>352</v>
      </c>
      <c r="BP217" s="135" t="s">
        <v>378</v>
      </c>
      <c r="BQ217" s="135" t="s">
        <v>168</v>
      </c>
      <c r="BR217" s="135" t="s">
        <v>379</v>
      </c>
      <c r="BS217" s="135" t="s">
        <v>380</v>
      </c>
      <c r="BT217" s="135" t="s">
        <v>381</v>
      </c>
      <c r="BU217" s="135" t="s">
        <v>382</v>
      </c>
      <c r="BV217" s="135" t="s">
        <v>163</v>
      </c>
      <c r="BW217" s="135" t="s">
        <v>383</v>
      </c>
      <c r="BX217" s="135"/>
      <c r="BY217" s="135"/>
      <c r="BZ217" s="135"/>
      <c r="CA217" s="135" t="s">
        <v>168</v>
      </c>
      <c r="CB217" s="135" t="s">
        <v>384</v>
      </c>
      <c r="CC217" s="135" t="s">
        <v>385</v>
      </c>
      <c r="CD217" s="135" t="s">
        <v>386</v>
      </c>
      <c r="CE217" s="135" t="s">
        <v>387</v>
      </c>
      <c r="CF217" s="135" t="s">
        <v>163</v>
      </c>
      <c r="CG217" s="135" t="s">
        <v>388</v>
      </c>
      <c r="CH217" s="135" t="s">
        <v>163</v>
      </c>
      <c r="CI217" s="135" t="s">
        <v>389</v>
      </c>
      <c r="CJ217" s="135" t="s">
        <v>390</v>
      </c>
      <c r="CK217" s="135" t="s">
        <v>168</v>
      </c>
      <c r="CL217" s="135" t="s">
        <v>391</v>
      </c>
      <c r="CM217" s="135" t="s">
        <v>392</v>
      </c>
      <c r="CN217" s="135" t="s">
        <v>393</v>
      </c>
      <c r="CO217" s="135" t="s">
        <v>394</v>
      </c>
      <c r="CP217" s="135" t="s">
        <v>163</v>
      </c>
      <c r="CQ217" s="135" t="s">
        <v>163</v>
      </c>
      <c r="CR217" s="135" t="s">
        <v>163</v>
      </c>
      <c r="CS217" s="135" t="s">
        <v>163</v>
      </c>
      <c r="CT217" s="135" t="s">
        <v>395</v>
      </c>
      <c r="CU217" s="135" t="s">
        <v>168</v>
      </c>
      <c r="CV217" s="135" t="s">
        <v>396</v>
      </c>
      <c r="CW217" s="135" t="s">
        <v>397</v>
      </c>
      <c r="CX217" s="135" t="s">
        <v>398</v>
      </c>
      <c r="CY217" s="135" t="s">
        <v>399</v>
      </c>
      <c r="CZ217" s="135"/>
      <c r="DA217" s="135"/>
      <c r="DB217" s="135"/>
      <c r="DC217" s="135"/>
      <c r="DD217" s="135"/>
      <c r="DE217" s="135" t="s">
        <v>194</v>
      </c>
      <c r="DF217" s="135" t="s">
        <v>400</v>
      </c>
      <c r="DG217" s="135" t="s">
        <v>401</v>
      </c>
      <c r="DH217" s="135" t="s">
        <v>402</v>
      </c>
      <c r="DI217" s="135" t="s">
        <v>403</v>
      </c>
      <c r="DJ217" s="135" t="s">
        <v>163</v>
      </c>
      <c r="DK217" s="135" t="s">
        <v>404</v>
      </c>
      <c r="DL217" s="135" t="s">
        <v>163</v>
      </c>
      <c r="DM217" s="135" t="s">
        <v>405</v>
      </c>
      <c r="DN217" s="135"/>
      <c r="DO217" s="135" t="s">
        <v>168</v>
      </c>
      <c r="DP217" s="135" t="s">
        <v>406</v>
      </c>
      <c r="DQ217" s="135" t="s">
        <v>407</v>
      </c>
      <c r="DR217" s="135" t="s">
        <v>408</v>
      </c>
      <c r="DS217" s="135" t="s">
        <v>409</v>
      </c>
      <c r="DT217" s="135" t="s">
        <v>163</v>
      </c>
      <c r="DU217" s="135" t="s">
        <v>363</v>
      </c>
      <c r="DV217" s="135" t="s">
        <v>163</v>
      </c>
      <c r="DW217" s="135" t="s">
        <v>405</v>
      </c>
      <c r="DX217" s="135"/>
      <c r="DY217" s="135" t="s">
        <v>168</v>
      </c>
      <c r="DZ217" s="135" t="s">
        <v>410</v>
      </c>
      <c r="EA217" s="135" t="s">
        <v>411</v>
      </c>
      <c r="EB217" s="135" t="s">
        <v>412</v>
      </c>
      <c r="EC217" s="135" t="s">
        <v>413</v>
      </c>
      <c r="ED217" s="135" t="s">
        <v>163</v>
      </c>
      <c r="EE217" s="135" t="s">
        <v>414</v>
      </c>
      <c r="EF217" s="135" t="s">
        <v>163</v>
      </c>
      <c r="EG217" s="135" t="s">
        <v>163</v>
      </c>
      <c r="EH217" s="135" t="s">
        <v>415</v>
      </c>
      <c r="EI217" s="135" t="s">
        <v>194</v>
      </c>
      <c r="EJ217" s="135" t="s">
        <v>416</v>
      </c>
      <c r="EK217" s="135" t="s">
        <v>417</v>
      </c>
      <c r="EL217" s="135" t="s">
        <v>418</v>
      </c>
      <c r="EM217" s="135"/>
      <c r="EN217" s="135"/>
      <c r="EO217" s="135"/>
      <c r="EP217" s="135"/>
      <c r="EQ217" s="135"/>
      <c r="ER217" s="135"/>
      <c r="ES217" s="135"/>
      <c r="ET217" s="135"/>
      <c r="EU217" s="135"/>
      <c r="EV217" s="135"/>
      <c r="EW217" s="135"/>
      <c r="EX217" s="135"/>
      <c r="EY217" s="135"/>
      <c r="EZ217" s="135"/>
      <c r="FA217" s="135"/>
      <c r="FB217" s="135"/>
      <c r="FC217" s="135"/>
      <c r="FD217" s="135"/>
      <c r="FE217" s="135"/>
      <c r="FF217" s="135"/>
      <c r="FG217" s="135"/>
      <c r="FH217" s="135"/>
      <c r="FI217" s="135"/>
      <c r="FJ217" s="135"/>
      <c r="FK217" s="135"/>
      <c r="FL217" s="135"/>
      <c r="FM217" s="130"/>
      <c r="FN217" s="130"/>
      <c r="FO217" s="130"/>
      <c r="FP217" s="130"/>
      <c r="FQ217" s="130"/>
      <c r="FR217" s="130"/>
      <c r="FS217" s="130"/>
      <c r="FT217" s="130"/>
    </row>
    <row r="218" spans="1:176" ht="12.75" customHeight="1" x14ac:dyDescent="0.2">
      <c r="A218" s="16" t="s">
        <v>173</v>
      </c>
      <c r="B218" s="17" t="s">
        <v>211</v>
      </c>
      <c r="C218" s="16"/>
      <c r="D218" s="132" t="s">
        <v>880</v>
      </c>
      <c r="E218" s="132" t="s">
        <v>9937</v>
      </c>
      <c r="F218" s="7">
        <v>150</v>
      </c>
      <c r="G218" s="7"/>
      <c r="H218" s="134" t="s">
        <v>177</v>
      </c>
      <c r="I218" s="16" t="s">
        <v>809</v>
      </c>
      <c r="J218" s="16" t="s">
        <v>810</v>
      </c>
      <c r="K218" s="20" t="s">
        <v>180</v>
      </c>
      <c r="L218" s="16" t="s">
        <v>9938</v>
      </c>
      <c r="M218" s="18"/>
      <c r="N218" s="17"/>
      <c r="O218" s="17"/>
      <c r="P218" s="134"/>
      <c r="Q218" s="7"/>
      <c r="R218" s="21" t="s">
        <v>9939</v>
      </c>
      <c r="S218" s="21"/>
      <c r="T218" s="21"/>
      <c r="U218" s="21"/>
      <c r="V218" s="22"/>
      <c r="W218" s="21"/>
      <c r="X218" s="21"/>
      <c r="Y218" s="21"/>
      <c r="Z218" s="21"/>
      <c r="AA218" s="21"/>
      <c r="AB218" s="21"/>
      <c r="AC218" s="135" t="s">
        <v>194</v>
      </c>
      <c r="AD218" s="3" t="s">
        <v>13468</v>
      </c>
      <c r="AE218" s="3" t="s">
        <v>13469</v>
      </c>
      <c r="AF218" s="3" t="s">
        <v>13470</v>
      </c>
      <c r="AG218" s="82" t="s">
        <v>13608</v>
      </c>
      <c r="AH218" s="135" t="s">
        <v>163</v>
      </c>
      <c r="AI218" s="15" t="s">
        <v>15003</v>
      </c>
      <c r="AJ218" s="135" t="s">
        <v>9497</v>
      </c>
      <c r="AK218" s="135" t="s">
        <v>9498</v>
      </c>
      <c r="AL218" s="135" t="s">
        <v>9499</v>
      </c>
      <c r="AM218" s="135" t="s">
        <v>194</v>
      </c>
      <c r="AN218" s="135" t="s">
        <v>9500</v>
      </c>
      <c r="AO218" s="135" t="s">
        <v>9501</v>
      </c>
      <c r="AP218" s="135"/>
      <c r="AQ218" s="135" t="s">
        <v>9502</v>
      </c>
      <c r="AR218" s="135"/>
      <c r="AS218" s="135"/>
      <c r="AT218" s="141"/>
      <c r="AU218" s="135"/>
      <c r="AV218" s="135"/>
      <c r="AW218" s="135" t="s">
        <v>194</v>
      </c>
      <c r="AX218" s="135" t="s">
        <v>15524</v>
      </c>
      <c r="AY218" s="135" t="s">
        <v>15525</v>
      </c>
      <c r="AZ218" s="130" t="s">
        <v>15526</v>
      </c>
      <c r="BA218" s="176"/>
      <c r="BB218" s="176" t="s">
        <v>15527</v>
      </c>
      <c r="BC218" s="99"/>
      <c r="BF218" s="39" t="s">
        <v>15528</v>
      </c>
      <c r="BG218" s="3" t="s">
        <v>168</v>
      </c>
      <c r="BH218" s="3" t="s">
        <v>9503</v>
      </c>
      <c r="BI218" s="3" t="s">
        <v>9504</v>
      </c>
      <c r="BJ218" s="3" t="s">
        <v>839</v>
      </c>
      <c r="BK218" s="3" t="s">
        <v>9505</v>
      </c>
      <c r="BL218" s="3" t="s">
        <v>163</v>
      </c>
      <c r="BM218" s="3" t="s">
        <v>9506</v>
      </c>
      <c r="BN218" s="3" t="s">
        <v>163</v>
      </c>
      <c r="BO218" s="3" t="s">
        <v>163</v>
      </c>
      <c r="BP218" s="3" t="s">
        <v>9507</v>
      </c>
      <c r="BQ218" s="3" t="s">
        <v>168</v>
      </c>
      <c r="BR218" s="3" t="s">
        <v>9508</v>
      </c>
      <c r="BS218" s="3" t="s">
        <v>9509</v>
      </c>
      <c r="BT218" s="3" t="s">
        <v>9510</v>
      </c>
      <c r="BU218" s="3" t="s">
        <v>9511</v>
      </c>
      <c r="BV218" s="3" t="s">
        <v>163</v>
      </c>
      <c r="BW218" s="3" t="s">
        <v>9512</v>
      </c>
      <c r="BX218" s="3" t="s">
        <v>163</v>
      </c>
      <c r="BY218" s="3" t="s">
        <v>9513</v>
      </c>
      <c r="BZ218" s="3" t="s">
        <v>9514</v>
      </c>
      <c r="CA218" s="3" t="s">
        <v>168</v>
      </c>
      <c r="CB218" s="3" t="s">
        <v>3727</v>
      </c>
      <c r="CC218" s="3" t="s">
        <v>9515</v>
      </c>
      <c r="CD218" s="3" t="s">
        <v>635</v>
      </c>
      <c r="CE218" s="3" t="s">
        <v>9516</v>
      </c>
      <c r="CK218" s="3" t="s">
        <v>168</v>
      </c>
      <c r="CL218" s="3" t="s">
        <v>9517</v>
      </c>
      <c r="CM218" s="3" t="s">
        <v>9518</v>
      </c>
      <c r="CN218" s="3" t="s">
        <v>9519</v>
      </c>
      <c r="CO218" s="3" t="s">
        <v>9520</v>
      </c>
      <c r="CP218" s="3" t="s">
        <v>163</v>
      </c>
      <c r="CQ218" s="3" t="s">
        <v>9521</v>
      </c>
      <c r="CR218" s="3" t="s">
        <v>163</v>
      </c>
      <c r="CS218" s="3" t="s">
        <v>163</v>
      </c>
      <c r="CT218" s="3" t="s">
        <v>9522</v>
      </c>
      <c r="CU218" s="3" t="s">
        <v>194</v>
      </c>
      <c r="CV218" s="3" t="s">
        <v>9366</v>
      </c>
      <c r="CW218" s="3" t="s">
        <v>9523</v>
      </c>
      <c r="CX218" s="3" t="s">
        <v>9524</v>
      </c>
      <c r="CY218" s="3" t="s">
        <v>9525</v>
      </c>
      <c r="CZ218" s="3" t="s">
        <v>163</v>
      </c>
      <c r="DA218" s="3" t="s">
        <v>9526</v>
      </c>
      <c r="DE218" s="3" t="s">
        <v>194</v>
      </c>
      <c r="DF218" s="3" t="s">
        <v>6482</v>
      </c>
      <c r="DG218" s="3" t="s">
        <v>11185</v>
      </c>
      <c r="DH218" s="3" t="s">
        <v>839</v>
      </c>
      <c r="DI218" s="3" t="s">
        <v>11186</v>
      </c>
      <c r="DK218" s="141" t="s">
        <v>13060</v>
      </c>
      <c r="DN218" s="141" t="s">
        <v>13061</v>
      </c>
      <c r="DO218" s="3" t="s">
        <v>168</v>
      </c>
      <c r="DP218" s="3" t="s">
        <v>9527</v>
      </c>
      <c r="DQ218" s="3" t="s">
        <v>3142</v>
      </c>
      <c r="DR218" s="3" t="s">
        <v>9528</v>
      </c>
      <c r="DS218" s="3" t="s">
        <v>9529</v>
      </c>
      <c r="DT218" s="3" t="s">
        <v>163</v>
      </c>
      <c r="DU218" s="3" t="s">
        <v>163</v>
      </c>
      <c r="DV218" s="3" t="s">
        <v>163</v>
      </c>
      <c r="DW218" s="3" t="s">
        <v>163</v>
      </c>
      <c r="DX218" s="3" t="s">
        <v>9530</v>
      </c>
      <c r="DY218" s="3" t="s">
        <v>194</v>
      </c>
      <c r="DZ218" s="3" t="s">
        <v>9531</v>
      </c>
      <c r="EA218" s="3" t="s">
        <v>9532</v>
      </c>
      <c r="EB218" s="3" t="s">
        <v>9510</v>
      </c>
      <c r="EC218" s="3" t="s">
        <v>9533</v>
      </c>
      <c r="ED218" s="3" t="s">
        <v>163</v>
      </c>
      <c r="EE218" s="3" t="s">
        <v>163</v>
      </c>
      <c r="EF218" s="3" t="s">
        <v>163</v>
      </c>
      <c r="EG218" s="3" t="s">
        <v>163</v>
      </c>
      <c r="EH218" s="3" t="s">
        <v>9534</v>
      </c>
      <c r="EI218" s="3" t="s">
        <v>168</v>
      </c>
      <c r="EJ218" s="3" t="s">
        <v>967</v>
      </c>
      <c r="EK218" s="3" t="s">
        <v>11593</v>
      </c>
      <c r="EL218" s="3" t="s">
        <v>13068</v>
      </c>
      <c r="EM218" s="82" t="s">
        <v>13069</v>
      </c>
      <c r="EO218" s="141" t="s">
        <v>13070</v>
      </c>
      <c r="ER218" s="141" t="s">
        <v>13071</v>
      </c>
      <c r="FM218" s="135"/>
      <c r="FN218" s="135"/>
      <c r="FO218" s="135"/>
      <c r="FP218" s="135"/>
      <c r="FQ218" s="135"/>
      <c r="FR218" s="135"/>
      <c r="FS218" s="135"/>
      <c r="FT218" s="135"/>
    </row>
    <row r="219" spans="1:176" ht="12.75" customHeight="1" x14ac:dyDescent="0.25">
      <c r="A219" s="16" t="s">
        <v>173</v>
      </c>
      <c r="B219" s="17" t="s">
        <v>215</v>
      </c>
      <c r="C219" s="16" t="s">
        <v>10042</v>
      </c>
      <c r="D219" s="16" t="s">
        <v>14881</v>
      </c>
      <c r="E219" s="130" t="s">
        <v>14913</v>
      </c>
      <c r="F219" s="7">
        <v>150</v>
      </c>
      <c r="G219" s="7"/>
      <c r="H219" s="30" t="s">
        <v>177</v>
      </c>
      <c r="I219" s="16" t="s">
        <v>528</v>
      </c>
      <c r="J219" s="16" t="s">
        <v>179</v>
      </c>
      <c r="K219" s="134" t="s">
        <v>180</v>
      </c>
      <c r="L219" s="16" t="s">
        <v>10043</v>
      </c>
      <c r="M219" s="18"/>
      <c r="N219" s="17"/>
      <c r="O219" s="17"/>
      <c r="P219" s="7"/>
      <c r="Q219" s="7"/>
      <c r="R219" s="21" t="s">
        <v>14882</v>
      </c>
      <c r="S219" s="21" t="s">
        <v>1671</v>
      </c>
      <c r="T219" s="21"/>
      <c r="U219" s="145" t="s">
        <v>14883</v>
      </c>
      <c r="V219" s="22"/>
      <c r="W219" s="21"/>
      <c r="X219" s="21"/>
      <c r="Y219" s="21"/>
      <c r="Z219" s="21"/>
      <c r="AA219" s="21"/>
      <c r="AB219" s="21"/>
      <c r="AC219" s="136" t="s">
        <v>168</v>
      </c>
      <c r="AD219" s="3" t="s">
        <v>4427</v>
      </c>
      <c r="AE219" s="3" t="s">
        <v>14884</v>
      </c>
      <c r="AF219" s="3" t="s">
        <v>581</v>
      </c>
      <c r="AG219" s="180" t="s">
        <v>14885</v>
      </c>
      <c r="AH219" s="132"/>
      <c r="AI219" s="138" t="s">
        <v>14886</v>
      </c>
      <c r="AJ219" s="136"/>
      <c r="AK219" s="136"/>
      <c r="AL219" s="136"/>
      <c r="AM219" s="134" t="s">
        <v>168</v>
      </c>
      <c r="AN219" s="134" t="s">
        <v>6729</v>
      </c>
      <c r="AO219" s="134" t="s">
        <v>14887</v>
      </c>
      <c r="AP219" s="134" t="s">
        <v>402</v>
      </c>
      <c r="AQ219" s="180" t="s">
        <v>14885</v>
      </c>
      <c r="AR219" s="134"/>
      <c r="AS219" s="43" t="s">
        <v>14888</v>
      </c>
      <c r="AT219" s="134"/>
      <c r="AU219" s="134"/>
      <c r="AV219" s="134"/>
      <c r="AW219" s="134"/>
      <c r="AX219" s="136"/>
      <c r="AY219" s="136"/>
      <c r="AZ219" s="132"/>
      <c r="BA219" s="132"/>
      <c r="BB219" s="135"/>
      <c r="BC219" s="135"/>
      <c r="BF219" s="135"/>
      <c r="DK219" s="135"/>
      <c r="DN219" s="135"/>
      <c r="EM219" s="135"/>
      <c r="EO219" s="135"/>
      <c r="ER219" s="135"/>
    </row>
    <row r="220" spans="1:176" ht="12.75" customHeight="1" x14ac:dyDescent="0.2">
      <c r="A220" s="132" t="s">
        <v>173</v>
      </c>
      <c r="B220" s="17" t="s">
        <v>215</v>
      </c>
      <c r="C220" s="132"/>
      <c r="D220" s="132" t="s">
        <v>10205</v>
      </c>
      <c r="E220" s="132" t="s">
        <v>10205</v>
      </c>
      <c r="F220" s="134">
        <v>150</v>
      </c>
      <c r="G220" s="134"/>
      <c r="H220" s="134" t="s">
        <v>177</v>
      </c>
      <c r="I220" s="132" t="s">
        <v>528</v>
      </c>
      <c r="J220" s="132" t="s">
        <v>179</v>
      </c>
      <c r="K220" s="134" t="s">
        <v>162</v>
      </c>
      <c r="L220" s="132" t="s">
        <v>10206</v>
      </c>
      <c r="M220" s="136"/>
      <c r="N220" s="17"/>
      <c r="O220" s="17"/>
      <c r="P220" s="134"/>
      <c r="Q220" s="134"/>
      <c r="R220" s="136" t="s">
        <v>6203</v>
      </c>
      <c r="S220" s="136"/>
      <c r="T220" s="136"/>
      <c r="U220" s="136"/>
      <c r="V220" s="138"/>
      <c r="W220" s="136"/>
      <c r="X220" s="136"/>
      <c r="Y220" s="136"/>
      <c r="Z220" s="136"/>
      <c r="AA220" s="136"/>
      <c r="AB220" s="136"/>
      <c r="AC220" s="136"/>
      <c r="AD220" s="135"/>
      <c r="AE220" s="135"/>
      <c r="AF220" s="135"/>
      <c r="AG220" s="135"/>
      <c r="AH220" s="132"/>
      <c r="AI220" s="136"/>
      <c r="AJ220" s="136"/>
      <c r="AK220" s="136"/>
      <c r="AL220" s="136"/>
      <c r="AM220" s="134"/>
      <c r="AN220" s="134"/>
      <c r="AO220" s="134"/>
      <c r="AP220" s="134"/>
      <c r="AQ220" s="134"/>
      <c r="AR220" s="134"/>
      <c r="AS220" s="134"/>
      <c r="AT220" s="134"/>
      <c r="AU220" s="134"/>
      <c r="AV220" s="134"/>
      <c r="AW220" s="134"/>
      <c r="AX220" s="136"/>
      <c r="AY220" s="136"/>
      <c r="AZ220" s="132"/>
      <c r="BA220" s="132"/>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FI220" s="135"/>
      <c r="FJ220" s="135"/>
      <c r="FK220" s="135"/>
      <c r="FL220" s="135"/>
    </row>
    <row r="221" spans="1:176" ht="12.75" customHeight="1" x14ac:dyDescent="0.2">
      <c r="A221" s="135" t="s">
        <v>173</v>
      </c>
      <c r="B221" s="127" t="s">
        <v>215</v>
      </c>
      <c r="C221" s="128"/>
      <c r="D221" s="135" t="s">
        <v>14372</v>
      </c>
      <c r="E221" s="135" t="s">
        <v>14372</v>
      </c>
      <c r="F221" s="6">
        <v>150</v>
      </c>
      <c r="G221" s="135"/>
      <c r="H221" s="127" t="s">
        <v>177</v>
      </c>
      <c r="I221" s="135" t="s">
        <v>528</v>
      </c>
      <c r="J221" s="135" t="s">
        <v>179</v>
      </c>
      <c r="K221" s="127" t="s">
        <v>162</v>
      </c>
      <c r="L221" s="135" t="s">
        <v>14382</v>
      </c>
      <c r="M221" s="135"/>
      <c r="N221" s="135"/>
      <c r="O221" s="135"/>
      <c r="P221" s="135"/>
      <c r="Q221" s="135"/>
      <c r="R221" s="135" t="s">
        <v>4404</v>
      </c>
      <c r="S221" s="135" t="s">
        <v>163</v>
      </c>
      <c r="T221" s="135" t="s">
        <v>1671</v>
      </c>
      <c r="U221" s="135" t="s">
        <v>163</v>
      </c>
      <c r="V221" s="135"/>
      <c r="W221" s="135"/>
      <c r="X221" s="135"/>
      <c r="Y221" s="135"/>
      <c r="Z221" s="135"/>
      <c r="AA221" s="135"/>
      <c r="AB221" s="135"/>
      <c r="AC221" s="135" t="s">
        <v>168</v>
      </c>
      <c r="AD221" s="3" t="s">
        <v>4405</v>
      </c>
      <c r="AE221" s="3" t="s">
        <v>3074</v>
      </c>
      <c r="AF221" s="3" t="s">
        <v>319</v>
      </c>
      <c r="AG221" s="3" t="s">
        <v>4406</v>
      </c>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row>
    <row r="222" spans="1:176" ht="12.75" customHeight="1" x14ac:dyDescent="0.2">
      <c r="A222" s="132" t="s">
        <v>173</v>
      </c>
      <c r="B222" s="17" t="s">
        <v>886</v>
      </c>
      <c r="C222" s="132" t="s">
        <v>2515</v>
      </c>
      <c r="D222" s="132" t="s">
        <v>3164</v>
      </c>
      <c r="E222" s="132" t="s">
        <v>13458</v>
      </c>
      <c r="F222" s="134">
        <v>150</v>
      </c>
      <c r="G222" s="134"/>
      <c r="H222" s="134" t="s">
        <v>177</v>
      </c>
      <c r="I222" s="132" t="s">
        <v>3165</v>
      </c>
      <c r="J222" s="132" t="s">
        <v>203</v>
      </c>
      <c r="K222" s="134" t="s">
        <v>162</v>
      </c>
      <c r="L222" s="132" t="s">
        <v>13457</v>
      </c>
      <c r="M222" s="133" t="s">
        <v>3166</v>
      </c>
      <c r="N222" s="17"/>
      <c r="O222" s="17"/>
      <c r="P222" s="134"/>
      <c r="Q222" s="134"/>
      <c r="R222" s="136" t="s">
        <v>3167</v>
      </c>
      <c r="S222" s="136"/>
      <c r="T222" s="136"/>
      <c r="U222" s="136"/>
      <c r="V222" s="138"/>
      <c r="W222" s="136"/>
      <c r="X222" s="136"/>
      <c r="Y222" s="136"/>
      <c r="Z222" s="136"/>
      <c r="AA222" s="136"/>
      <c r="AB222" s="136"/>
      <c r="AC222" s="136"/>
      <c r="AD222" s="135"/>
      <c r="AE222" s="135"/>
      <c r="AF222" s="135"/>
      <c r="AG222" s="135"/>
      <c r="AH222" s="135"/>
      <c r="AI222" s="136"/>
      <c r="AJ222" s="136"/>
      <c r="AK222" s="136"/>
      <c r="AL222" s="136"/>
      <c r="AM222" s="134"/>
      <c r="AN222" s="134"/>
      <c r="AO222" s="134"/>
      <c r="AP222" s="134"/>
      <c r="AQ222" s="134"/>
      <c r="AR222" s="134"/>
      <c r="AS222" s="134"/>
      <c r="AT222" s="134"/>
      <c r="AU222" s="134"/>
      <c r="AV222" s="134"/>
      <c r="AW222" s="135" t="s">
        <v>168</v>
      </c>
      <c r="AX222" s="136" t="s">
        <v>609</v>
      </c>
      <c r="AY222" s="136" t="s">
        <v>3168</v>
      </c>
      <c r="AZ222" s="133" t="s">
        <v>1289</v>
      </c>
      <c r="BA222" s="135" t="s">
        <v>3169</v>
      </c>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c r="DX222" s="135"/>
      <c r="DY222" s="135"/>
      <c r="DZ222" s="135"/>
      <c r="EA222" s="135"/>
      <c r="EB222" s="135"/>
      <c r="EC222" s="135"/>
      <c r="ED222" s="135"/>
      <c r="EE222" s="135"/>
      <c r="EF222" s="135"/>
      <c r="EG222" s="135"/>
      <c r="EH222" s="135"/>
      <c r="EI222" s="135"/>
      <c r="EJ222" s="135"/>
      <c r="EK222" s="135"/>
      <c r="EL222" s="135"/>
      <c r="EM222" s="135"/>
      <c r="EN222" s="135"/>
      <c r="EO222" s="135"/>
      <c r="EP222" s="135"/>
      <c r="EQ222" s="135"/>
      <c r="ER222" s="135"/>
      <c r="ES222" s="135"/>
      <c r="ET222" s="135"/>
      <c r="EU222" s="135"/>
      <c r="EV222" s="135"/>
      <c r="EW222" s="135"/>
      <c r="EX222" s="135"/>
      <c r="EY222" s="135"/>
      <c r="EZ222" s="135"/>
      <c r="FA222" s="135"/>
      <c r="FB222" s="135"/>
      <c r="FC222" s="135"/>
      <c r="FD222" s="135"/>
      <c r="FE222" s="135"/>
      <c r="FF222" s="135"/>
      <c r="FG222" s="135"/>
      <c r="FH222" s="135"/>
      <c r="FI222" s="135"/>
      <c r="FJ222" s="135"/>
      <c r="FK222" s="135"/>
      <c r="FL222" s="135"/>
      <c r="FO222" s="135"/>
      <c r="FP222" s="135"/>
      <c r="FQ222" s="135"/>
      <c r="FR222" s="135"/>
      <c r="FS222" s="135"/>
      <c r="FT222" s="135"/>
    </row>
    <row r="223" spans="1:176" ht="12.75" customHeight="1" x14ac:dyDescent="0.2">
      <c r="A223" s="16" t="s">
        <v>173</v>
      </c>
      <c r="B223" s="17" t="s">
        <v>886</v>
      </c>
      <c r="C223" s="132" t="s">
        <v>8811</v>
      </c>
      <c r="D223" s="132" t="s">
        <v>8812</v>
      </c>
      <c r="E223" s="132" t="s">
        <v>8813</v>
      </c>
      <c r="F223" s="134">
        <v>150</v>
      </c>
      <c r="G223" s="134"/>
      <c r="H223" s="134" t="s">
        <v>177</v>
      </c>
      <c r="I223" s="132" t="s">
        <v>244</v>
      </c>
      <c r="J223" s="132" t="s">
        <v>245</v>
      </c>
      <c r="K223" s="134" t="s">
        <v>162</v>
      </c>
      <c r="L223" s="132" t="s">
        <v>8823</v>
      </c>
      <c r="M223" s="133" t="s">
        <v>8815</v>
      </c>
      <c r="N223" s="17"/>
      <c r="O223" s="17"/>
      <c r="P223" s="134"/>
      <c r="Q223" s="134"/>
      <c r="R223" s="136" t="s">
        <v>8816</v>
      </c>
      <c r="S223" s="136"/>
      <c r="T223" s="136"/>
      <c r="U223" s="136"/>
      <c r="V223" s="138"/>
      <c r="W223" s="136"/>
      <c r="X223" s="136"/>
      <c r="Y223" s="136"/>
      <c r="Z223" s="136"/>
      <c r="AA223" s="136"/>
      <c r="AB223" s="136"/>
      <c r="AC223" s="18" t="s">
        <v>168</v>
      </c>
      <c r="AD223" s="136" t="s">
        <v>1611</v>
      </c>
      <c r="AE223" s="136" t="s">
        <v>8817</v>
      </c>
      <c r="AF223" s="133"/>
      <c r="AG223" s="137" t="s">
        <v>8818</v>
      </c>
      <c r="AH223" s="137"/>
      <c r="AI223" s="136"/>
      <c r="AJ223" s="18"/>
      <c r="AK223" s="18"/>
      <c r="AL223" s="18"/>
      <c r="AM223" s="134"/>
      <c r="AN223" s="134"/>
      <c r="AO223" s="134"/>
      <c r="AP223" s="134"/>
      <c r="AQ223" s="134"/>
      <c r="AR223" s="134"/>
      <c r="AS223" s="134"/>
      <c r="AT223" s="134"/>
      <c r="AU223" s="134"/>
      <c r="AV223" s="134"/>
      <c r="AW223" s="135" t="s">
        <v>168</v>
      </c>
      <c r="AX223" s="135" t="s">
        <v>8819</v>
      </c>
      <c r="AY223" s="135" t="s">
        <v>8820</v>
      </c>
      <c r="AZ223" s="133" t="s">
        <v>8821</v>
      </c>
      <c r="BA223" s="135" t="s">
        <v>8822</v>
      </c>
      <c r="FO223" s="130"/>
      <c r="FP223" s="130"/>
      <c r="FQ223" s="130"/>
      <c r="FR223" s="130"/>
      <c r="FS223" s="130"/>
      <c r="FT223" s="130"/>
    </row>
    <row r="224" spans="1:176" ht="12.75" customHeight="1" x14ac:dyDescent="0.2">
      <c r="A224" s="130" t="s">
        <v>173</v>
      </c>
      <c r="B224" s="86" t="s">
        <v>211</v>
      </c>
      <c r="C224" s="78"/>
      <c r="D224" s="130" t="s">
        <v>1302</v>
      </c>
      <c r="E224" s="130" t="s">
        <v>3437</v>
      </c>
      <c r="F224" s="85">
        <v>145</v>
      </c>
      <c r="G224" s="85"/>
      <c r="H224" s="85" t="s">
        <v>177</v>
      </c>
      <c r="I224" s="81" t="s">
        <v>202</v>
      </c>
      <c r="J224" s="81" t="s">
        <v>203</v>
      </c>
      <c r="K224" s="89" t="s">
        <v>180</v>
      </c>
      <c r="L224" s="81" t="s">
        <v>9864</v>
      </c>
      <c r="M224" s="130" t="s">
        <v>11208</v>
      </c>
      <c r="N224" s="130"/>
      <c r="O224" s="130"/>
      <c r="P224" s="130"/>
      <c r="Q224" s="130"/>
      <c r="R224" s="130" t="s">
        <v>3438</v>
      </c>
      <c r="S224" s="130" t="s">
        <v>3439</v>
      </c>
      <c r="T224" s="130" t="s">
        <v>3440</v>
      </c>
      <c r="U224" s="130" t="s">
        <v>3441</v>
      </c>
      <c r="V224" s="131" t="s">
        <v>163</v>
      </c>
      <c r="W224" s="130"/>
      <c r="X224" s="130"/>
      <c r="Y224" s="130"/>
      <c r="Z224" s="130"/>
      <c r="AA224" s="130" t="s">
        <v>163</v>
      </c>
      <c r="AB224" s="130"/>
      <c r="AC224" s="130" t="s">
        <v>168</v>
      </c>
      <c r="AD224" s="130" t="s">
        <v>3443</v>
      </c>
      <c r="AE224" s="130" t="s">
        <v>3442</v>
      </c>
      <c r="AF224" s="130" t="s">
        <v>3444</v>
      </c>
      <c r="AG224" s="176" t="s">
        <v>3445</v>
      </c>
      <c r="AH224" s="130" t="s">
        <v>163</v>
      </c>
      <c r="AI224" s="131" t="s">
        <v>3447</v>
      </c>
      <c r="AJ224" s="131" t="s">
        <v>163</v>
      </c>
      <c r="AK224" s="131" t="s">
        <v>3448</v>
      </c>
      <c r="AL224" s="130" t="s">
        <v>3449</v>
      </c>
      <c r="AM224" s="130" t="s">
        <v>194</v>
      </c>
      <c r="AN224" s="130" t="s">
        <v>3463</v>
      </c>
      <c r="AO224" s="130" t="s">
        <v>3464</v>
      </c>
      <c r="AP224" s="130" t="s">
        <v>3465</v>
      </c>
      <c r="AQ224" s="130" t="s">
        <v>3466</v>
      </c>
      <c r="AR224" s="130"/>
      <c r="AS224" s="130" t="s">
        <v>3467</v>
      </c>
      <c r="AT224" s="130"/>
      <c r="AU224" s="130" t="s">
        <v>3436</v>
      </c>
      <c r="AV224" s="130"/>
      <c r="AW224" s="130" t="s">
        <v>168</v>
      </c>
      <c r="AX224" s="130" t="s">
        <v>11224</v>
      </c>
      <c r="AY224" s="130" t="s">
        <v>11225</v>
      </c>
      <c r="AZ224" s="130" t="s">
        <v>8998</v>
      </c>
      <c r="BA224" s="176" t="s">
        <v>11226</v>
      </c>
      <c r="BB224" s="130" t="s">
        <v>163</v>
      </c>
      <c r="BC224" s="130" t="s">
        <v>3402</v>
      </c>
      <c r="BD224" s="130" t="s">
        <v>163</v>
      </c>
      <c r="BE224" s="130" t="s">
        <v>3403</v>
      </c>
      <c r="BF224" s="130" t="s">
        <v>3404</v>
      </c>
      <c r="BG224" s="130" t="s">
        <v>194</v>
      </c>
      <c r="BH224" s="130" t="s">
        <v>3393</v>
      </c>
      <c r="BI224" s="130" t="s">
        <v>3394</v>
      </c>
      <c r="BJ224" s="130" t="s">
        <v>3395</v>
      </c>
      <c r="BK224" s="130" t="s">
        <v>3396</v>
      </c>
      <c r="BL224" s="130" t="s">
        <v>163</v>
      </c>
      <c r="BM224" s="130" t="s">
        <v>3397</v>
      </c>
      <c r="BN224" s="130" t="s">
        <v>163</v>
      </c>
      <c r="BO224" s="130" t="s">
        <v>3398</v>
      </c>
      <c r="BP224" s="130"/>
      <c r="BQ224" s="130" t="s">
        <v>168</v>
      </c>
      <c r="BR224" s="130" t="s">
        <v>2716</v>
      </c>
      <c r="BS224" s="130" t="s">
        <v>3399</v>
      </c>
      <c r="BT224" s="130" t="s">
        <v>3400</v>
      </c>
      <c r="BU224" s="130" t="s">
        <v>3401</v>
      </c>
      <c r="BV224" s="130" t="s">
        <v>163</v>
      </c>
      <c r="BW224" s="130" t="s">
        <v>3402</v>
      </c>
      <c r="BX224" s="130" t="s">
        <v>163</v>
      </c>
      <c r="BY224" s="130" t="s">
        <v>3403</v>
      </c>
      <c r="BZ224" s="130" t="s">
        <v>3404</v>
      </c>
      <c r="CA224" s="130" t="s">
        <v>168</v>
      </c>
      <c r="CB224" s="130" t="s">
        <v>3405</v>
      </c>
      <c r="CC224" s="130" t="s">
        <v>3406</v>
      </c>
      <c r="CD224" s="130" t="s">
        <v>3407</v>
      </c>
      <c r="CE224" s="176" t="s">
        <v>3408</v>
      </c>
      <c r="CF224" s="130" t="s">
        <v>163</v>
      </c>
      <c r="CG224" s="130" t="s">
        <v>3409</v>
      </c>
      <c r="CH224" s="130" t="s">
        <v>163</v>
      </c>
      <c r="CI224" s="130" t="s">
        <v>3391</v>
      </c>
      <c r="CJ224" s="130" t="s">
        <v>3410</v>
      </c>
      <c r="CK224" s="130" t="s">
        <v>168</v>
      </c>
      <c r="CL224" s="130" t="s">
        <v>3411</v>
      </c>
      <c r="CM224" s="130" t="s">
        <v>3412</v>
      </c>
      <c r="CN224" s="130" t="s">
        <v>3413</v>
      </c>
      <c r="CO224" s="130" t="s">
        <v>3414</v>
      </c>
      <c r="CP224" s="130" t="s">
        <v>163</v>
      </c>
      <c r="CQ224" s="130" t="s">
        <v>3415</v>
      </c>
      <c r="CR224" s="130" t="s">
        <v>163</v>
      </c>
      <c r="CS224" s="130" t="s">
        <v>3416</v>
      </c>
      <c r="CT224" s="130" t="s">
        <v>3417</v>
      </c>
      <c r="CU224" s="130" t="s">
        <v>168</v>
      </c>
      <c r="CV224" s="130" t="s">
        <v>3418</v>
      </c>
      <c r="CW224" s="130" t="s">
        <v>3419</v>
      </c>
      <c r="CX224" s="130" t="s">
        <v>3420</v>
      </c>
      <c r="CY224" s="130" t="s">
        <v>3421</v>
      </c>
      <c r="CZ224" s="130" t="s">
        <v>163</v>
      </c>
      <c r="DA224" s="130" t="s">
        <v>3422</v>
      </c>
      <c r="DB224" s="130" t="s">
        <v>163</v>
      </c>
      <c r="DC224" s="130" t="s">
        <v>163</v>
      </c>
      <c r="DD224" s="130" t="s">
        <v>3423</v>
      </c>
      <c r="DE224" s="130" t="s">
        <v>168</v>
      </c>
      <c r="DF224" s="130" t="s">
        <v>3424</v>
      </c>
      <c r="DG224" s="130" t="s">
        <v>3425</v>
      </c>
      <c r="DH224" s="130" t="s">
        <v>3426</v>
      </c>
      <c r="DI224" s="130" t="s">
        <v>3427</v>
      </c>
      <c r="DJ224" s="130" t="s">
        <v>163</v>
      </c>
      <c r="DK224" s="130" t="s">
        <v>3428</v>
      </c>
      <c r="DL224" s="130" t="s">
        <v>163</v>
      </c>
      <c r="DM224" s="130" t="s">
        <v>163</v>
      </c>
      <c r="DN224" s="130" t="s">
        <v>3429</v>
      </c>
      <c r="DO224" s="130" t="s">
        <v>168</v>
      </c>
      <c r="DP224" s="130" t="s">
        <v>2716</v>
      </c>
      <c r="DQ224" s="130" t="s">
        <v>3399</v>
      </c>
      <c r="DR224" s="130" t="s">
        <v>3400</v>
      </c>
      <c r="DS224" s="130" t="s">
        <v>3401</v>
      </c>
      <c r="DT224" s="130" t="s">
        <v>163</v>
      </c>
      <c r="DU224" s="130" t="s">
        <v>3402</v>
      </c>
      <c r="DV224" s="130" t="s">
        <v>163</v>
      </c>
      <c r="DW224" s="130" t="s">
        <v>3403</v>
      </c>
      <c r="DX224" s="130" t="s">
        <v>3404</v>
      </c>
      <c r="DY224" s="130"/>
      <c r="DZ224" s="130"/>
      <c r="EA224" s="130"/>
      <c r="EB224" s="130"/>
      <c r="EC224" s="130"/>
      <c r="ED224" s="130"/>
      <c r="EE224" s="130"/>
      <c r="EF224" s="130"/>
      <c r="EG224" s="130"/>
      <c r="EH224" s="130"/>
      <c r="EI224" s="130"/>
      <c r="EJ224" s="130"/>
      <c r="EK224" s="130"/>
      <c r="EL224" s="130"/>
      <c r="EM224" s="130"/>
      <c r="EN224" s="130"/>
      <c r="EO224" s="130"/>
      <c r="EP224" s="130"/>
      <c r="EQ224" s="130"/>
      <c r="ER224" s="130"/>
      <c r="ES224" s="130"/>
      <c r="ET224" s="130"/>
      <c r="EU224" s="130"/>
      <c r="EV224" s="130"/>
      <c r="EW224" s="130"/>
      <c r="EX224" s="130"/>
      <c r="EY224" s="130"/>
      <c r="EZ224" s="130"/>
      <c r="FA224" s="130"/>
      <c r="FB224" s="130"/>
      <c r="FC224" s="130"/>
      <c r="FD224" s="130"/>
      <c r="FE224" s="130"/>
      <c r="FF224" s="130"/>
      <c r="FG224" s="130"/>
      <c r="FH224" s="130"/>
      <c r="FI224" s="130"/>
      <c r="FJ224" s="130"/>
      <c r="FK224" s="130"/>
      <c r="FL224" s="130"/>
      <c r="FO224" s="135"/>
      <c r="FP224" s="135"/>
      <c r="FQ224" s="135"/>
      <c r="FR224" s="135"/>
      <c r="FS224" s="135"/>
      <c r="FT224" s="135"/>
    </row>
    <row r="225" spans="1:176" ht="12.75" customHeight="1" x14ac:dyDescent="0.2">
      <c r="A225" s="132" t="s">
        <v>240</v>
      </c>
      <c r="B225" s="124" t="s">
        <v>215</v>
      </c>
      <c r="C225" s="133"/>
      <c r="D225" s="133" t="s">
        <v>4873</v>
      </c>
      <c r="E225" s="133" t="s">
        <v>4873</v>
      </c>
      <c r="F225" s="12">
        <v>144</v>
      </c>
      <c r="G225" s="12"/>
      <c r="H225" s="124" t="s">
        <v>243</v>
      </c>
      <c r="I225" s="133" t="s">
        <v>916</v>
      </c>
      <c r="J225" s="133" t="s">
        <v>179</v>
      </c>
      <c r="K225" s="124" t="s">
        <v>162</v>
      </c>
      <c r="L225" s="133" t="s">
        <v>4874</v>
      </c>
      <c r="M225" s="38"/>
      <c r="N225" s="124" t="s">
        <v>247</v>
      </c>
      <c r="O225" s="124"/>
      <c r="P225" s="124"/>
      <c r="Q225" s="124"/>
      <c r="R225" s="133"/>
      <c r="S225" s="133"/>
      <c r="T225" s="133"/>
      <c r="U225" s="133"/>
      <c r="V225" s="24"/>
      <c r="W225" s="133"/>
      <c r="X225" s="133"/>
      <c r="Y225" s="133"/>
      <c r="Z225" s="133"/>
      <c r="AA225" s="133"/>
      <c r="AB225" s="133"/>
      <c r="AC225" s="136"/>
      <c r="AD225" s="135"/>
      <c r="AE225" s="135"/>
      <c r="AF225" s="135"/>
      <c r="AG225" s="135"/>
      <c r="AH225" s="133"/>
      <c r="AI225" s="136">
        <v>62380823625</v>
      </c>
      <c r="AJ225" s="136"/>
      <c r="AK225" s="136"/>
      <c r="AL225" s="136"/>
      <c r="AM225" s="124"/>
      <c r="AN225" s="124"/>
      <c r="AO225" s="124"/>
      <c r="AP225" s="124"/>
      <c r="AQ225" s="124"/>
      <c r="AR225" s="124"/>
      <c r="AS225" s="124"/>
      <c r="AT225" s="124"/>
      <c r="AU225" s="124"/>
      <c r="AV225" s="124"/>
      <c r="AW225" s="124"/>
      <c r="AX225" s="136"/>
      <c r="AY225" s="136"/>
      <c r="AZ225" s="133"/>
      <c r="BA225" s="133"/>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FI225" s="135"/>
      <c r="FJ225" s="135"/>
      <c r="FK225" s="135"/>
      <c r="FL225" s="135"/>
    </row>
    <row r="226" spans="1:176" ht="12.75" customHeight="1" x14ac:dyDescent="0.2">
      <c r="A226" s="16" t="s">
        <v>173</v>
      </c>
      <c r="B226" s="17" t="s">
        <v>215</v>
      </c>
      <c r="C226" s="132" t="s">
        <v>8708</v>
      </c>
      <c r="D226" s="132" t="s">
        <v>8709</v>
      </c>
      <c r="E226" s="132" t="s">
        <v>8709</v>
      </c>
      <c r="F226" s="134">
        <v>144</v>
      </c>
      <c r="G226" s="134"/>
      <c r="H226" s="30" t="s">
        <v>177</v>
      </c>
      <c r="I226" s="132" t="s">
        <v>528</v>
      </c>
      <c r="J226" s="132" t="s">
        <v>179</v>
      </c>
      <c r="K226" s="134" t="s">
        <v>162</v>
      </c>
      <c r="L226" s="132"/>
      <c r="M226" s="136"/>
      <c r="N226" s="17"/>
      <c r="O226" s="17"/>
      <c r="P226" s="134"/>
      <c r="Q226" s="134"/>
      <c r="R226" s="136" t="s">
        <v>8710</v>
      </c>
      <c r="S226" s="136"/>
      <c r="T226" s="136"/>
      <c r="U226" s="136"/>
      <c r="V226" s="138"/>
      <c r="W226" s="136"/>
      <c r="X226" s="136"/>
      <c r="Y226" s="136"/>
      <c r="Z226" s="136"/>
      <c r="AA226" s="136"/>
      <c r="AB226" s="136"/>
      <c r="AC226" s="18"/>
      <c r="AH226" s="132"/>
      <c r="AI226" s="18"/>
      <c r="AJ226" s="18"/>
      <c r="AK226" s="18"/>
      <c r="AL226" s="18"/>
      <c r="AM226" s="134"/>
      <c r="AN226" s="134"/>
      <c r="AO226" s="134"/>
      <c r="AP226" s="134"/>
      <c r="AQ226" s="134"/>
      <c r="AR226" s="134"/>
      <c r="AS226" s="134"/>
      <c r="AT226" s="134"/>
      <c r="AU226" s="134"/>
      <c r="AV226" s="134"/>
      <c r="AW226" s="134"/>
      <c r="AX226" s="18"/>
      <c r="AY226" s="18"/>
      <c r="AZ226" s="132"/>
      <c r="BA226" s="132"/>
    </row>
    <row r="227" spans="1:176" ht="12.75" customHeight="1" x14ac:dyDescent="0.2">
      <c r="A227" s="16" t="s">
        <v>173</v>
      </c>
      <c r="B227" s="17" t="s">
        <v>215</v>
      </c>
      <c r="C227" s="16"/>
      <c r="D227" s="132" t="s">
        <v>9816</v>
      </c>
      <c r="E227" s="132" t="s">
        <v>9816</v>
      </c>
      <c r="F227" s="7">
        <v>144</v>
      </c>
      <c r="G227" s="7"/>
      <c r="H227" s="30" t="s">
        <v>177</v>
      </c>
      <c r="I227" s="16" t="s">
        <v>528</v>
      </c>
      <c r="J227" s="16" t="s">
        <v>179</v>
      </c>
      <c r="K227" s="134" t="s">
        <v>162</v>
      </c>
      <c r="L227" s="16"/>
      <c r="M227" s="18"/>
      <c r="N227" s="17"/>
      <c r="O227" s="17"/>
      <c r="P227" s="7"/>
      <c r="Q227" s="7"/>
      <c r="R227" s="18" t="s">
        <v>9817</v>
      </c>
      <c r="S227" s="18"/>
      <c r="T227" s="18"/>
      <c r="U227" s="18"/>
      <c r="V227" s="138"/>
      <c r="W227" s="136"/>
      <c r="X227" s="136"/>
      <c r="Y227" s="136"/>
      <c r="Z227" s="136"/>
      <c r="AA227" s="136"/>
      <c r="AB227" s="136"/>
      <c r="AC227" s="136" t="s">
        <v>168</v>
      </c>
      <c r="AD227" s="3" t="s">
        <v>1152</v>
      </c>
      <c r="AE227" s="3" t="s">
        <v>9818</v>
      </c>
      <c r="AG227" s="3" t="s">
        <v>9819</v>
      </c>
      <c r="AH227" s="135"/>
      <c r="AI227" s="136"/>
      <c r="AJ227" s="136"/>
      <c r="AK227" s="136"/>
      <c r="AL227" s="136"/>
      <c r="AM227" s="134"/>
      <c r="AN227" s="134"/>
      <c r="AO227" s="134"/>
      <c r="AP227" s="134"/>
      <c r="AQ227" s="134"/>
      <c r="AR227" s="134"/>
      <c r="AS227" s="134"/>
      <c r="AT227" s="134"/>
      <c r="AU227" s="134"/>
      <c r="AV227" s="134"/>
      <c r="AW227" s="135" t="s">
        <v>168</v>
      </c>
      <c r="AX227" s="136" t="s">
        <v>1152</v>
      </c>
      <c r="AY227" s="136" t="s">
        <v>9818</v>
      </c>
      <c r="AZ227" s="132"/>
      <c r="BA227" s="135" t="s">
        <v>9819</v>
      </c>
    </row>
    <row r="228" spans="1:176" ht="12.75" customHeight="1" x14ac:dyDescent="0.2">
      <c r="A228" s="132" t="s">
        <v>240</v>
      </c>
      <c r="B228" s="124" t="s">
        <v>211</v>
      </c>
      <c r="C228" s="133"/>
      <c r="D228" s="133" t="s">
        <v>4873</v>
      </c>
      <c r="E228" s="133" t="s">
        <v>4873</v>
      </c>
      <c r="F228" s="12">
        <v>144</v>
      </c>
      <c r="G228" s="12"/>
      <c r="H228" s="124" t="s">
        <v>243</v>
      </c>
      <c r="I228" s="133" t="s">
        <v>916</v>
      </c>
      <c r="J228" s="133" t="s">
        <v>179</v>
      </c>
      <c r="K228" s="124" t="s">
        <v>162</v>
      </c>
      <c r="L228" s="133" t="s">
        <v>4874</v>
      </c>
      <c r="M228" s="38"/>
      <c r="N228" s="124" t="s">
        <v>247</v>
      </c>
      <c r="O228" s="124"/>
      <c r="P228" s="124"/>
      <c r="Q228" s="124"/>
      <c r="R228" s="133"/>
      <c r="S228" s="133"/>
      <c r="T228" s="133"/>
      <c r="U228" s="133"/>
      <c r="V228" s="24"/>
      <c r="W228" s="133"/>
      <c r="X228" s="133"/>
      <c r="Y228" s="133"/>
      <c r="Z228" s="133"/>
      <c r="AA228" s="133"/>
      <c r="AB228" s="133"/>
      <c r="AC228" s="136"/>
      <c r="AH228" s="133"/>
      <c r="AI228" s="136">
        <v>62380823625</v>
      </c>
      <c r="AJ228" s="136"/>
      <c r="AK228" s="136"/>
      <c r="AL228" s="136"/>
      <c r="AM228" s="124"/>
      <c r="AN228" s="124"/>
      <c r="AO228" s="124"/>
      <c r="AP228" s="124"/>
      <c r="AQ228" s="124"/>
      <c r="AR228" s="124"/>
      <c r="AS228" s="124"/>
      <c r="AT228" s="124"/>
      <c r="AU228" s="124"/>
      <c r="AV228" s="124"/>
      <c r="AW228" s="124"/>
      <c r="AX228" s="136"/>
      <c r="AY228" s="136"/>
      <c r="AZ228" s="133"/>
      <c r="BA228" s="133"/>
      <c r="BC228" s="135"/>
      <c r="BD228" s="135"/>
      <c r="BE228" s="135"/>
    </row>
    <row r="229" spans="1:176" ht="12.75" customHeight="1" x14ac:dyDescent="0.2">
      <c r="A229" s="132" t="s">
        <v>173</v>
      </c>
      <c r="B229" s="17" t="s">
        <v>1084</v>
      </c>
      <c r="C229" s="132" t="s">
        <v>11296</v>
      </c>
      <c r="D229" s="135" t="s">
        <v>6427</v>
      </c>
      <c r="E229" s="135" t="s">
        <v>6427</v>
      </c>
      <c r="F229" s="134">
        <v>140</v>
      </c>
      <c r="G229" s="134"/>
      <c r="H229" s="134" t="s">
        <v>177</v>
      </c>
      <c r="I229" s="132" t="s">
        <v>2032</v>
      </c>
      <c r="J229" s="132" t="s">
        <v>179</v>
      </c>
      <c r="K229" s="20" t="s">
        <v>180</v>
      </c>
      <c r="L229" s="132"/>
      <c r="M229" s="136"/>
      <c r="N229" s="17"/>
      <c r="O229" s="17"/>
      <c r="P229" s="134"/>
      <c r="Q229" s="134"/>
      <c r="R229" s="136" t="s">
        <v>6473</v>
      </c>
      <c r="S229" s="136"/>
      <c r="T229" s="136"/>
      <c r="U229" s="136"/>
      <c r="V229" s="141" t="s">
        <v>6431</v>
      </c>
      <c r="W229" s="135" t="s">
        <v>11294</v>
      </c>
      <c r="X229" s="135" t="s">
        <v>11279</v>
      </c>
      <c r="Y229" s="135" t="s">
        <v>11295</v>
      </c>
      <c r="Z229" s="135"/>
      <c r="AA229" s="135" t="s">
        <v>163</v>
      </c>
      <c r="AB229" s="135">
        <v>200</v>
      </c>
      <c r="AC229" s="135" t="s">
        <v>168</v>
      </c>
      <c r="AD229" s="3" t="s">
        <v>168</v>
      </c>
      <c r="AE229" s="3" t="s">
        <v>6432</v>
      </c>
      <c r="AF229" s="3" t="s">
        <v>6433</v>
      </c>
      <c r="AG229" s="3" t="s">
        <v>6434</v>
      </c>
      <c r="AH229" s="135" t="s">
        <v>163</v>
      </c>
      <c r="AI229" s="135" t="s">
        <v>6442</v>
      </c>
      <c r="AJ229" s="135" t="s">
        <v>163</v>
      </c>
      <c r="AK229" s="135" t="s">
        <v>6443</v>
      </c>
      <c r="AL229" s="135"/>
      <c r="AM229" s="135"/>
      <c r="AN229" s="135" t="s">
        <v>6437</v>
      </c>
      <c r="AO229" s="135"/>
      <c r="AP229" s="135"/>
      <c r="AQ229" s="135"/>
      <c r="AR229" s="135"/>
      <c r="AS229" s="135"/>
      <c r="AT229" s="135"/>
      <c r="AU229" s="135"/>
      <c r="AV229" s="135"/>
      <c r="AW229" s="135" t="s">
        <v>168</v>
      </c>
      <c r="AX229" s="135" t="s">
        <v>6444</v>
      </c>
      <c r="AY229" s="135" t="s">
        <v>5801</v>
      </c>
      <c r="AZ229" s="135" t="s">
        <v>6445</v>
      </c>
      <c r="BA229" s="135" t="s">
        <v>6446</v>
      </c>
      <c r="BB229" s="3" t="s">
        <v>163</v>
      </c>
      <c r="BC229" s="3" t="s">
        <v>6447</v>
      </c>
      <c r="BD229" s="3" t="s">
        <v>163</v>
      </c>
      <c r="BE229" s="3" t="s">
        <v>6448</v>
      </c>
      <c r="BG229" s="3" t="s">
        <v>168</v>
      </c>
      <c r="BH229" s="3" t="s">
        <v>6449</v>
      </c>
      <c r="BI229" s="3" t="s">
        <v>6450</v>
      </c>
      <c r="BJ229" s="3" t="s">
        <v>250</v>
      </c>
      <c r="BK229" s="3" t="s">
        <v>6451</v>
      </c>
      <c r="BL229" s="3" t="s">
        <v>163</v>
      </c>
      <c r="BM229" s="3" t="s">
        <v>6452</v>
      </c>
      <c r="BQ229" s="3" t="s">
        <v>168</v>
      </c>
      <c r="BR229" s="3" t="s">
        <v>6453</v>
      </c>
      <c r="BS229" s="3" t="s">
        <v>5807</v>
      </c>
      <c r="BT229" s="3" t="s">
        <v>611</v>
      </c>
      <c r="BU229" s="3" t="s">
        <v>6454</v>
      </c>
      <c r="BV229" s="3" t="s">
        <v>163</v>
      </c>
      <c r="BW229" s="3" t="s">
        <v>6455</v>
      </c>
      <c r="BX229" s="3" t="s">
        <v>163</v>
      </c>
      <c r="BY229" s="3" t="s">
        <v>6456</v>
      </c>
      <c r="BZ229" s="3" t="s">
        <v>6457</v>
      </c>
      <c r="CA229" s="3" t="s">
        <v>168</v>
      </c>
      <c r="CB229" s="3" t="s">
        <v>6458</v>
      </c>
      <c r="CC229" s="3" t="s">
        <v>6459</v>
      </c>
      <c r="CD229" s="3" t="s">
        <v>250</v>
      </c>
      <c r="CE229" s="3" t="s">
        <v>6460</v>
      </c>
      <c r="CF229" s="3" t="s">
        <v>163</v>
      </c>
      <c r="CG229" s="3" t="s">
        <v>163</v>
      </c>
      <c r="CH229" s="3" t="s">
        <v>163</v>
      </c>
      <c r="CI229" s="3" t="s">
        <v>163</v>
      </c>
      <c r="CJ229" s="3" t="s">
        <v>6461</v>
      </c>
      <c r="CK229" s="3" t="s">
        <v>168</v>
      </c>
      <c r="CL229" s="3" t="s">
        <v>6462</v>
      </c>
      <c r="CM229" s="3" t="s">
        <v>6463</v>
      </c>
      <c r="CN229" s="3" t="s">
        <v>6464</v>
      </c>
      <c r="CO229" s="3" t="s">
        <v>6465</v>
      </c>
      <c r="CP229" s="3" t="s">
        <v>163</v>
      </c>
      <c r="CQ229" s="3" t="s">
        <v>6466</v>
      </c>
      <c r="CR229" s="3" t="s">
        <v>163</v>
      </c>
      <c r="CS229" s="3" t="s">
        <v>6467</v>
      </c>
      <c r="CU229" s="3" t="s">
        <v>168</v>
      </c>
      <c r="CV229" s="3" t="s">
        <v>6468</v>
      </c>
      <c r="CW229" s="3" t="s">
        <v>6469</v>
      </c>
      <c r="CX229" s="3" t="s">
        <v>6470</v>
      </c>
      <c r="CY229" s="3" t="s">
        <v>6471</v>
      </c>
      <c r="CZ229" s="3" t="s">
        <v>163</v>
      </c>
      <c r="DA229" s="3" t="s">
        <v>6466</v>
      </c>
      <c r="DB229" s="3" t="s">
        <v>163</v>
      </c>
      <c r="DC229" s="3" t="s">
        <v>6467</v>
      </c>
      <c r="DD229" s="3" t="s">
        <v>6472</v>
      </c>
    </row>
    <row r="230" spans="1:176" ht="12.75" customHeight="1" x14ac:dyDescent="0.2">
      <c r="A230" s="16" t="s">
        <v>173</v>
      </c>
      <c r="B230" s="17" t="s">
        <v>215</v>
      </c>
      <c r="C230" s="16"/>
      <c r="D230" s="132" t="s">
        <v>10933</v>
      </c>
      <c r="E230" s="132" t="s">
        <v>10933</v>
      </c>
      <c r="F230" s="7">
        <v>130</v>
      </c>
      <c r="G230" s="7"/>
      <c r="H230" s="30" t="s">
        <v>177</v>
      </c>
      <c r="I230" s="16" t="s">
        <v>4418</v>
      </c>
      <c r="J230" s="16" t="s">
        <v>179</v>
      </c>
      <c r="K230" s="134" t="s">
        <v>162</v>
      </c>
      <c r="L230" s="16"/>
      <c r="M230" s="18"/>
      <c r="N230" s="17"/>
      <c r="O230" s="17"/>
      <c r="P230" s="7"/>
      <c r="Q230" s="7"/>
      <c r="R230" s="18" t="s">
        <v>10934</v>
      </c>
      <c r="S230" s="18"/>
      <c r="T230" s="18"/>
      <c r="U230" s="18"/>
      <c r="V230" s="138"/>
      <c r="W230" s="136"/>
      <c r="X230" s="136"/>
      <c r="Y230" s="136"/>
      <c r="Z230" s="136"/>
      <c r="AA230" s="136"/>
      <c r="AB230" s="136"/>
      <c r="AC230" s="136"/>
      <c r="AH230" s="132"/>
      <c r="AI230" s="136"/>
      <c r="AJ230" s="136"/>
      <c r="AK230" s="136"/>
      <c r="AL230" s="136"/>
      <c r="AM230" s="134"/>
      <c r="AN230" s="134"/>
      <c r="AO230" s="134"/>
      <c r="AP230" s="134"/>
      <c r="AQ230" s="134"/>
      <c r="AR230" s="134"/>
      <c r="AS230" s="134"/>
      <c r="AT230" s="134"/>
      <c r="AU230" s="134"/>
      <c r="AV230" s="134"/>
      <c r="AW230" s="134"/>
      <c r="AX230" s="136"/>
      <c r="AY230" s="136"/>
      <c r="AZ230" s="132"/>
      <c r="BA230" s="132"/>
    </row>
    <row r="231" spans="1:176" ht="12.75" customHeight="1" x14ac:dyDescent="0.2">
      <c r="A231" s="132" t="s">
        <v>173</v>
      </c>
      <c r="B231" s="17" t="s">
        <v>886</v>
      </c>
      <c r="C231" s="132" t="s">
        <v>11985</v>
      </c>
      <c r="D231" s="132" t="s">
        <v>4415</v>
      </c>
      <c r="E231" s="132" t="s">
        <v>4416</v>
      </c>
      <c r="F231" s="134">
        <v>130</v>
      </c>
      <c r="G231" s="134"/>
      <c r="H231" s="134" t="s">
        <v>177</v>
      </c>
      <c r="I231" s="132" t="s">
        <v>671</v>
      </c>
      <c r="J231" s="132" t="s">
        <v>179</v>
      </c>
      <c r="K231" s="134" t="s">
        <v>162</v>
      </c>
      <c r="L231" s="132"/>
      <c r="M231" s="136"/>
      <c r="N231" s="17"/>
      <c r="O231" s="17"/>
      <c r="P231" s="134"/>
      <c r="Q231" s="134"/>
      <c r="R231" s="136" t="s">
        <v>4414</v>
      </c>
      <c r="S231" s="136"/>
      <c r="T231" s="136"/>
      <c r="U231" s="136"/>
      <c r="V231" s="138"/>
      <c r="W231" s="136"/>
      <c r="X231" s="136"/>
      <c r="Y231" s="136"/>
      <c r="Z231" s="136"/>
      <c r="AA231" s="136"/>
      <c r="AB231" s="136"/>
      <c r="AC231" s="136"/>
      <c r="AH231" s="132"/>
      <c r="AI231" s="136"/>
      <c r="AJ231" s="136"/>
      <c r="AK231" s="136"/>
      <c r="AL231" s="136"/>
      <c r="AM231" s="134"/>
      <c r="AN231" s="134"/>
      <c r="AO231" s="134"/>
      <c r="AP231" s="134"/>
      <c r="AQ231" s="134"/>
      <c r="AR231" s="134"/>
      <c r="AS231" s="134"/>
      <c r="AT231" s="134"/>
      <c r="AU231" s="134"/>
      <c r="AV231" s="134"/>
      <c r="AW231" s="134"/>
      <c r="AX231" s="136"/>
      <c r="AY231" s="136"/>
      <c r="AZ231" s="132"/>
      <c r="BA231" s="132"/>
    </row>
    <row r="232" spans="1:176" ht="12.75" customHeight="1" x14ac:dyDescent="0.2">
      <c r="A232" s="16" t="s">
        <v>173</v>
      </c>
      <c r="B232" s="17" t="s">
        <v>886</v>
      </c>
      <c r="C232" s="132" t="s">
        <v>11985</v>
      </c>
      <c r="D232" s="135" t="s">
        <v>11392</v>
      </c>
      <c r="E232" s="135" t="s">
        <v>11392</v>
      </c>
      <c r="F232" s="134">
        <v>130</v>
      </c>
      <c r="G232" s="134"/>
      <c r="H232" s="7" t="s">
        <v>177</v>
      </c>
      <c r="I232" s="132" t="s">
        <v>1714</v>
      </c>
      <c r="J232" s="132" t="s">
        <v>179</v>
      </c>
      <c r="K232" s="134" t="s">
        <v>162</v>
      </c>
      <c r="L232" s="132"/>
      <c r="M232" s="136"/>
      <c r="N232" s="17"/>
      <c r="O232" s="17"/>
      <c r="P232" s="134"/>
      <c r="Q232" s="134"/>
      <c r="R232" s="136" t="s">
        <v>4974</v>
      </c>
      <c r="S232" s="136"/>
      <c r="T232" s="136"/>
      <c r="U232" s="136"/>
      <c r="V232" s="138"/>
      <c r="W232" s="136"/>
      <c r="X232" s="136"/>
      <c r="Y232" s="136"/>
      <c r="Z232" s="136"/>
      <c r="AA232" s="136"/>
      <c r="AB232" s="136"/>
      <c r="AC232" s="133" t="s">
        <v>168</v>
      </c>
      <c r="AD232" s="3" t="s">
        <v>4921</v>
      </c>
      <c r="AE232" s="3" t="s">
        <v>1050</v>
      </c>
      <c r="AF232" s="135" t="s">
        <v>11319</v>
      </c>
      <c r="AG232" s="3" t="s">
        <v>11393</v>
      </c>
      <c r="AH232" s="132"/>
      <c r="AI232" s="136"/>
      <c r="AJ232" s="136"/>
      <c r="AK232" s="136"/>
      <c r="AL232" s="136"/>
      <c r="AM232" s="134"/>
      <c r="AN232" s="134"/>
      <c r="AO232" s="134"/>
      <c r="AP232" s="134"/>
      <c r="AQ232" s="134"/>
      <c r="AR232" s="134"/>
      <c r="AS232" s="134"/>
      <c r="AT232" s="134"/>
      <c r="AU232" s="134"/>
      <c r="AV232" s="134"/>
      <c r="AW232" s="134"/>
      <c r="AX232" s="136"/>
      <c r="AY232" s="136"/>
      <c r="AZ232" s="132"/>
      <c r="BA232" s="132"/>
    </row>
    <row r="233" spans="1:176" ht="12.75" customHeight="1" x14ac:dyDescent="0.2">
      <c r="A233" s="16" t="s">
        <v>173</v>
      </c>
      <c r="C233" s="128"/>
      <c r="D233" s="135" t="s">
        <v>13427</v>
      </c>
      <c r="E233" s="135" t="s">
        <v>13426</v>
      </c>
      <c r="F233" s="124">
        <v>128</v>
      </c>
      <c r="G233" s="135"/>
      <c r="H233" s="7" t="s">
        <v>177</v>
      </c>
      <c r="I233" s="135" t="s">
        <v>1159</v>
      </c>
      <c r="J233" s="135" t="s">
        <v>245</v>
      </c>
      <c r="K233" s="127" t="s">
        <v>162</v>
      </c>
      <c r="L233" s="135" t="s">
        <v>13425</v>
      </c>
      <c r="M233" s="135" t="s">
        <v>13424</v>
      </c>
      <c r="N233" s="135"/>
      <c r="O233" s="135"/>
      <c r="P233" s="135"/>
      <c r="Q233" s="135"/>
      <c r="R233" s="135" t="s">
        <v>13423</v>
      </c>
      <c r="S233" s="135"/>
      <c r="T233" s="135"/>
      <c r="U233" s="135"/>
      <c r="V233" s="135" t="s">
        <v>13422</v>
      </c>
      <c r="W233" s="135"/>
      <c r="X233" s="135"/>
      <c r="Y233" s="135"/>
      <c r="Z233" s="135"/>
      <c r="AA233" s="135"/>
      <c r="AB233" s="135"/>
      <c r="AC233" s="135" t="s">
        <v>11740</v>
      </c>
      <c r="AD233" s="135" t="s">
        <v>13421</v>
      </c>
      <c r="AE233" s="135" t="s">
        <v>13420</v>
      </c>
      <c r="AF233" s="128" t="s">
        <v>13419</v>
      </c>
      <c r="AG233" s="3" t="s">
        <v>13418</v>
      </c>
      <c r="AH233" s="135"/>
      <c r="AI233" s="135" t="s">
        <v>13417</v>
      </c>
      <c r="AJ233" s="135"/>
      <c r="AK233" s="135"/>
      <c r="AL233" s="135"/>
      <c r="AM233" s="135"/>
      <c r="AN233" s="135"/>
      <c r="AO233" s="135"/>
      <c r="AP233" s="135"/>
      <c r="AQ233" s="135"/>
      <c r="AR233" s="135"/>
      <c r="AS233" s="135"/>
      <c r="AT233" s="135"/>
      <c r="AU233" s="135"/>
      <c r="AV233" s="135"/>
      <c r="AW233" s="135" t="s">
        <v>11740</v>
      </c>
      <c r="AX233" s="135" t="s">
        <v>13416</v>
      </c>
      <c r="AY233" s="135" t="s">
        <v>646</v>
      </c>
      <c r="AZ233" s="135" t="s">
        <v>745</v>
      </c>
      <c r="BA233" s="135" t="s">
        <v>13415</v>
      </c>
      <c r="BC233" s="3" t="s">
        <v>13414</v>
      </c>
      <c r="BD233" s="3" t="s">
        <v>13413</v>
      </c>
      <c r="BK233" s="135"/>
      <c r="BM233" s="135"/>
      <c r="BP233" s="135"/>
    </row>
    <row r="234" spans="1:176" ht="12.75" customHeight="1" x14ac:dyDescent="0.2">
      <c r="A234" s="16" t="s">
        <v>173</v>
      </c>
      <c r="B234" s="124" t="s">
        <v>211</v>
      </c>
      <c r="C234" s="133"/>
      <c r="D234" s="132" t="s">
        <v>4939</v>
      </c>
      <c r="E234" s="133" t="s">
        <v>5613</v>
      </c>
      <c r="F234" s="36">
        <v>125</v>
      </c>
      <c r="G234" s="36"/>
      <c r="H234" s="7" t="s">
        <v>177</v>
      </c>
      <c r="I234" s="132" t="s">
        <v>200</v>
      </c>
      <c r="J234" s="133" t="s">
        <v>179</v>
      </c>
      <c r="K234" s="134" t="s">
        <v>162</v>
      </c>
      <c r="L234" s="133" t="s">
        <v>5617</v>
      </c>
      <c r="M234" s="136"/>
      <c r="N234" s="17"/>
      <c r="O234" s="17"/>
      <c r="P234" s="134"/>
      <c r="Q234" s="134"/>
      <c r="R234" s="21" t="s">
        <v>5615</v>
      </c>
      <c r="S234" s="21"/>
      <c r="T234" s="21"/>
      <c r="U234" s="21"/>
      <c r="V234" s="22"/>
      <c r="W234" s="21"/>
      <c r="X234" s="21"/>
      <c r="Y234" s="21"/>
      <c r="Z234" s="21"/>
      <c r="AA234" s="21"/>
      <c r="AB234" s="21"/>
      <c r="AC234" s="136"/>
      <c r="AD234" s="135"/>
      <c r="AE234" s="135"/>
      <c r="AF234" s="135"/>
      <c r="AH234" s="128"/>
      <c r="AI234" s="136">
        <v>917172278200</v>
      </c>
      <c r="AJ234" s="136"/>
      <c r="AK234" s="136"/>
      <c r="AL234" s="136"/>
      <c r="AM234" s="134"/>
      <c r="AN234" s="134"/>
      <c r="AO234" s="134"/>
      <c r="AP234" s="134"/>
      <c r="AQ234" s="134"/>
      <c r="AR234" s="134"/>
      <c r="AS234" s="134"/>
      <c r="AT234" s="134"/>
      <c r="AU234" s="134"/>
      <c r="AV234" s="134"/>
      <c r="AW234" s="3" t="s">
        <v>168</v>
      </c>
      <c r="AX234" s="136" t="s">
        <v>256</v>
      </c>
      <c r="AY234" s="136" t="s">
        <v>5616</v>
      </c>
      <c r="AZ234" s="58"/>
      <c r="BA234" s="128"/>
    </row>
    <row r="235" spans="1:176" ht="12.75" customHeight="1" x14ac:dyDescent="0.2">
      <c r="A235" s="16" t="s">
        <v>240</v>
      </c>
      <c r="B235" s="124" t="s">
        <v>1084</v>
      </c>
      <c r="C235" s="8"/>
      <c r="D235" s="133" t="s">
        <v>1293</v>
      </c>
      <c r="E235" s="8" t="s">
        <v>1293</v>
      </c>
      <c r="F235" s="27">
        <v>125</v>
      </c>
      <c r="G235" s="27"/>
      <c r="H235" s="124" t="s">
        <v>243</v>
      </c>
      <c r="I235" s="133" t="s">
        <v>2669</v>
      </c>
      <c r="J235" s="8" t="s">
        <v>161</v>
      </c>
      <c r="K235" s="124" t="s">
        <v>162</v>
      </c>
      <c r="L235" s="8" t="s">
        <v>2670</v>
      </c>
      <c r="M235" s="133" t="s">
        <v>1296</v>
      </c>
      <c r="N235" s="124" t="s">
        <v>247</v>
      </c>
      <c r="O235" s="124"/>
      <c r="P235" s="124"/>
      <c r="Q235" s="124"/>
      <c r="R235" s="133"/>
      <c r="S235" s="133"/>
      <c r="T235" s="133"/>
      <c r="U235" s="133"/>
      <c r="V235" s="24"/>
      <c r="W235" s="133"/>
      <c r="X235" s="133"/>
      <c r="Y235" s="133"/>
      <c r="Z235" s="133"/>
      <c r="AA235" s="133"/>
      <c r="AB235" s="133"/>
      <c r="AC235" s="135" t="s">
        <v>168</v>
      </c>
      <c r="AD235" s="136" t="s">
        <v>1298</v>
      </c>
      <c r="AE235" s="136" t="s">
        <v>1299</v>
      </c>
      <c r="AF235" s="133" t="s">
        <v>250</v>
      </c>
      <c r="AG235" s="3" t="s">
        <v>1300</v>
      </c>
      <c r="AH235" s="135" t="s">
        <v>1301</v>
      </c>
      <c r="AI235" s="136"/>
      <c r="AJ235" s="136"/>
      <c r="AK235" s="136"/>
      <c r="AL235" s="136"/>
      <c r="AM235" s="134"/>
      <c r="AN235" s="134"/>
      <c r="AO235" s="134"/>
      <c r="AP235" s="134"/>
      <c r="AQ235" s="134"/>
      <c r="AR235" s="134"/>
      <c r="AS235" s="134"/>
      <c r="AT235" s="134"/>
      <c r="AU235" s="134"/>
      <c r="AV235" s="134"/>
      <c r="AW235" s="134"/>
      <c r="AX235" s="135"/>
      <c r="AY235" s="135"/>
      <c r="AZ235" s="135"/>
      <c r="BA235" s="135"/>
    </row>
    <row r="236" spans="1:176" ht="12.75" customHeight="1" x14ac:dyDescent="0.2">
      <c r="A236" s="16" t="s">
        <v>240</v>
      </c>
      <c r="B236" s="124" t="s">
        <v>215</v>
      </c>
      <c r="C236" s="8"/>
      <c r="D236" s="8" t="s">
        <v>1293</v>
      </c>
      <c r="E236" s="8" t="s">
        <v>1293</v>
      </c>
      <c r="F236" s="27">
        <v>125</v>
      </c>
      <c r="G236" s="27"/>
      <c r="H236" s="14" t="s">
        <v>243</v>
      </c>
      <c r="I236" s="8" t="s">
        <v>2669</v>
      </c>
      <c r="J236" s="8" t="s">
        <v>161</v>
      </c>
      <c r="K236" s="14" t="s">
        <v>162</v>
      </c>
      <c r="L236" s="8" t="s">
        <v>2671</v>
      </c>
      <c r="M236" s="8" t="s">
        <v>1296</v>
      </c>
      <c r="N236" s="14" t="s">
        <v>247</v>
      </c>
      <c r="O236" s="14"/>
      <c r="P236" s="14"/>
      <c r="Q236" s="14"/>
      <c r="R236" s="8"/>
      <c r="S236" s="8"/>
      <c r="T236" s="8"/>
      <c r="U236" s="8"/>
      <c r="V236" s="24"/>
      <c r="W236" s="8"/>
      <c r="X236" s="8"/>
      <c r="Y236" s="8"/>
      <c r="Z236" s="8"/>
      <c r="AA236" s="8"/>
      <c r="AB236" s="8"/>
      <c r="AC236" s="3" t="s">
        <v>168</v>
      </c>
      <c r="AD236" s="18" t="s">
        <v>1298</v>
      </c>
      <c r="AE236" s="18" t="s">
        <v>1299</v>
      </c>
      <c r="AF236" s="8" t="s">
        <v>250</v>
      </c>
      <c r="AG236" s="3" t="s">
        <v>1300</v>
      </c>
      <c r="AH236" s="3" t="s">
        <v>1301</v>
      </c>
      <c r="AI236" s="18"/>
      <c r="AJ236" s="18"/>
      <c r="AK236" s="18"/>
      <c r="AL236" s="18"/>
      <c r="AM236" s="7"/>
      <c r="AN236" s="7"/>
      <c r="AO236" s="7"/>
      <c r="AP236" s="7"/>
      <c r="AQ236" s="7"/>
      <c r="AR236" s="7"/>
      <c r="AS236" s="7"/>
      <c r="AT236" s="7"/>
      <c r="AU236" s="7"/>
      <c r="AV236" s="7"/>
      <c r="AW236" s="7"/>
    </row>
    <row r="237" spans="1:176" ht="12.75" customHeight="1" x14ac:dyDescent="0.2">
      <c r="A237" s="16" t="s">
        <v>173</v>
      </c>
      <c r="B237" s="17" t="s">
        <v>211</v>
      </c>
      <c r="C237" s="132"/>
      <c r="D237" s="132" t="s">
        <v>2026</v>
      </c>
      <c r="E237" s="132" t="s">
        <v>2026</v>
      </c>
      <c r="F237" s="134">
        <v>120</v>
      </c>
      <c r="G237" s="134"/>
      <c r="H237" s="134" t="s">
        <v>177</v>
      </c>
      <c r="I237" s="132" t="s">
        <v>238</v>
      </c>
      <c r="J237" s="132" t="s">
        <v>179</v>
      </c>
      <c r="K237" s="134" t="s">
        <v>162</v>
      </c>
      <c r="L237" s="132" t="s">
        <v>2027</v>
      </c>
      <c r="M237" s="136"/>
      <c r="N237" s="17"/>
      <c r="O237" s="17"/>
      <c r="P237" s="134"/>
      <c r="Q237" s="134"/>
      <c r="R237" s="136" t="s">
        <v>2028</v>
      </c>
      <c r="S237" s="136"/>
      <c r="T237" s="136"/>
      <c r="U237" s="136"/>
      <c r="V237" s="138"/>
      <c r="W237" s="136"/>
      <c r="X237" s="136"/>
      <c r="Y237" s="136"/>
      <c r="Z237" s="136"/>
      <c r="AA237" s="136"/>
      <c r="AB237" s="136"/>
      <c r="AC237" s="136" t="s">
        <v>168</v>
      </c>
      <c r="AD237" s="135" t="s">
        <v>856</v>
      </c>
      <c r="AE237" s="135" t="s">
        <v>2029</v>
      </c>
      <c r="AF237" s="135"/>
      <c r="AG237" s="3" t="s">
        <v>2030</v>
      </c>
      <c r="AI237" s="18"/>
      <c r="AJ237" s="18"/>
      <c r="AK237" s="18"/>
      <c r="AL237" s="18"/>
      <c r="AM237" s="7"/>
      <c r="AN237" s="7"/>
      <c r="AO237" s="7"/>
      <c r="AP237" s="7"/>
      <c r="AQ237" s="7"/>
      <c r="AR237" s="7"/>
      <c r="AS237" s="7"/>
      <c r="AT237" s="7"/>
      <c r="AU237" s="7"/>
      <c r="AV237" s="7"/>
      <c r="AW237" s="135"/>
      <c r="AX237" s="136"/>
      <c r="AY237" s="136"/>
      <c r="AZ237" s="133"/>
    </row>
    <row r="238" spans="1:176" ht="12.75" customHeight="1" x14ac:dyDescent="0.2">
      <c r="A238" s="16" t="s">
        <v>173</v>
      </c>
      <c r="B238" s="124" t="s">
        <v>215</v>
      </c>
      <c r="C238" s="133"/>
      <c r="D238" s="135" t="s">
        <v>696</v>
      </c>
      <c r="E238" s="133" t="s">
        <v>8083</v>
      </c>
      <c r="F238" s="36">
        <v>120</v>
      </c>
      <c r="G238" s="36"/>
      <c r="H238" s="134" t="s">
        <v>177</v>
      </c>
      <c r="I238" s="132" t="s">
        <v>253</v>
      </c>
      <c r="J238" s="133" t="s">
        <v>179</v>
      </c>
      <c r="K238" s="134" t="s">
        <v>162</v>
      </c>
      <c r="L238" s="133" t="s">
        <v>10826</v>
      </c>
      <c r="M238" s="133" t="s">
        <v>699</v>
      </c>
      <c r="N238" s="17"/>
      <c r="O238" s="17"/>
      <c r="P238" s="7"/>
      <c r="Q238" s="7"/>
      <c r="R238" s="18" t="s">
        <v>10827</v>
      </c>
      <c r="S238" s="18"/>
      <c r="T238" s="136"/>
      <c r="U238" s="136"/>
      <c r="V238" s="138"/>
      <c r="W238" s="136"/>
      <c r="X238" s="136"/>
      <c r="Y238" s="136"/>
      <c r="Z238" s="136"/>
      <c r="AA238" s="18"/>
      <c r="AB238" s="136"/>
      <c r="AC238" s="135" t="s">
        <v>168</v>
      </c>
      <c r="AG238" s="3" t="s">
        <v>704</v>
      </c>
      <c r="AI238" s="135" t="s">
        <v>705</v>
      </c>
      <c r="AJ238" s="135" t="s">
        <v>163</v>
      </c>
      <c r="AK238" s="135" t="s">
        <v>706</v>
      </c>
      <c r="AL238" s="135" t="s">
        <v>707</v>
      </c>
      <c r="AM238" s="134"/>
      <c r="AN238" s="134"/>
      <c r="AO238" s="134"/>
      <c r="AP238" s="134"/>
      <c r="AQ238" s="134"/>
      <c r="AR238" s="134"/>
      <c r="AS238" s="134"/>
      <c r="AT238" s="134"/>
      <c r="AU238" s="134"/>
      <c r="AV238" s="134"/>
      <c r="AW238" s="135" t="s">
        <v>168</v>
      </c>
      <c r="AX238" s="136" t="s">
        <v>701</v>
      </c>
      <c r="AY238" s="136" t="s">
        <v>5151</v>
      </c>
      <c r="AZ238" s="133" t="s">
        <v>250</v>
      </c>
      <c r="BA238" s="3" t="s">
        <v>703</v>
      </c>
      <c r="BC238" s="135"/>
      <c r="BH238" s="3" t="s">
        <v>11749</v>
      </c>
      <c r="BK238" s="3" t="s">
        <v>709</v>
      </c>
    </row>
    <row r="239" spans="1:176" ht="12.75" customHeight="1" x14ac:dyDescent="0.2">
      <c r="A239" s="16" t="s">
        <v>173</v>
      </c>
      <c r="B239" s="17" t="s">
        <v>211</v>
      </c>
      <c r="C239" s="132"/>
      <c r="D239" s="135" t="s">
        <v>4039</v>
      </c>
      <c r="E239" s="135" t="s">
        <v>4040</v>
      </c>
      <c r="F239" s="134">
        <v>120</v>
      </c>
      <c r="G239" s="134"/>
      <c r="H239" s="7" t="s">
        <v>177</v>
      </c>
      <c r="I239" s="16" t="s">
        <v>979</v>
      </c>
      <c r="J239" s="132" t="s">
        <v>179</v>
      </c>
      <c r="K239" s="124" t="s">
        <v>180</v>
      </c>
      <c r="L239" s="132" t="s">
        <v>4054</v>
      </c>
      <c r="M239" s="136" t="s">
        <v>4042</v>
      </c>
      <c r="N239" s="17"/>
      <c r="O239" s="17"/>
      <c r="P239" s="7"/>
      <c r="Q239" s="7"/>
      <c r="R239" s="135" t="s">
        <v>4043</v>
      </c>
      <c r="S239" s="135" t="s">
        <v>4044</v>
      </c>
      <c r="T239" s="135" t="s">
        <v>163</v>
      </c>
      <c r="U239" s="135" t="s">
        <v>4045</v>
      </c>
      <c r="V239" s="19"/>
      <c r="W239" s="18"/>
      <c r="X239" s="18"/>
      <c r="Y239" s="18"/>
      <c r="Z239" s="18"/>
      <c r="AA239" s="18"/>
      <c r="AB239" s="18"/>
      <c r="AC239" s="135" t="s">
        <v>168</v>
      </c>
      <c r="AD239" s="136" t="s">
        <v>4046</v>
      </c>
      <c r="AE239" s="136" t="s">
        <v>1044</v>
      </c>
      <c r="AF239" s="133" t="s">
        <v>319</v>
      </c>
      <c r="AG239" s="3" t="s">
        <v>4047</v>
      </c>
      <c r="AH239" s="135"/>
      <c r="AI239" s="141" t="s">
        <v>4051</v>
      </c>
      <c r="AJ239" s="135" t="s">
        <v>163</v>
      </c>
      <c r="AK239" s="135" t="s">
        <v>4049</v>
      </c>
      <c r="AL239" s="135" t="s">
        <v>4048</v>
      </c>
      <c r="AM239" s="135"/>
      <c r="AN239" s="135"/>
      <c r="AO239" s="135"/>
      <c r="AP239" s="135"/>
      <c r="AQ239" s="135"/>
      <c r="AR239" s="135"/>
      <c r="AS239" s="135"/>
      <c r="AT239" s="135"/>
      <c r="AU239" s="135"/>
      <c r="AV239" s="135"/>
      <c r="AW239" s="135"/>
      <c r="AX239" s="135"/>
      <c r="AY239" s="135"/>
      <c r="AZ239" s="135"/>
      <c r="BA239" s="135"/>
      <c r="FM239" s="135"/>
      <c r="FN239" s="135"/>
    </row>
    <row r="240" spans="1:176" ht="12.75" customHeight="1" x14ac:dyDescent="0.2">
      <c r="A240" s="81" t="s">
        <v>240</v>
      </c>
      <c r="B240" s="86" t="s">
        <v>472</v>
      </c>
      <c r="C240" s="81" t="s">
        <v>13918</v>
      </c>
      <c r="D240" s="81" t="s">
        <v>1949</v>
      </c>
      <c r="E240" s="81" t="s">
        <v>11088</v>
      </c>
      <c r="F240" s="85">
        <v>120</v>
      </c>
      <c r="G240" s="7"/>
      <c r="H240" s="124" t="s">
        <v>243</v>
      </c>
      <c r="I240" s="81" t="s">
        <v>2475</v>
      </c>
      <c r="J240" s="81" t="s">
        <v>179</v>
      </c>
      <c r="K240" s="89" t="s">
        <v>180</v>
      </c>
      <c r="L240" s="81" t="s">
        <v>11089</v>
      </c>
      <c r="M240" s="87" t="s">
        <v>11167</v>
      </c>
      <c r="N240" s="76" t="s">
        <v>247</v>
      </c>
      <c r="O240" s="76"/>
      <c r="P240" s="76"/>
      <c r="Q240" s="76"/>
      <c r="R240" s="75"/>
      <c r="S240" s="75"/>
      <c r="T240" s="75"/>
      <c r="U240" s="75"/>
      <c r="V240" s="94"/>
      <c r="W240" s="90" t="s">
        <v>11168</v>
      </c>
      <c r="X240" s="90" t="s">
        <v>11169</v>
      </c>
      <c r="Y240" s="90" t="s">
        <v>11170</v>
      </c>
      <c r="Z240" s="90" t="s">
        <v>11171</v>
      </c>
      <c r="AA240" s="75"/>
      <c r="AB240" s="90">
        <v>8000</v>
      </c>
      <c r="AC240" s="130" t="s">
        <v>168</v>
      </c>
      <c r="AD240" s="130" t="s">
        <v>856</v>
      </c>
      <c r="AE240" s="130" t="s">
        <v>1952</v>
      </c>
      <c r="AF240" s="130" t="s">
        <v>1953</v>
      </c>
      <c r="AG240" s="130" t="s">
        <v>1954</v>
      </c>
      <c r="AH240" s="130" t="s">
        <v>163</v>
      </c>
      <c r="AI240" s="130" t="s">
        <v>1955</v>
      </c>
      <c r="AJ240" s="130" t="s">
        <v>163</v>
      </c>
      <c r="AK240" s="130" t="s">
        <v>1956</v>
      </c>
      <c r="AL240" s="130" t="s">
        <v>1957</v>
      </c>
      <c r="AM240" s="130" t="s">
        <v>194</v>
      </c>
      <c r="AN240" s="130" t="s">
        <v>1958</v>
      </c>
      <c r="AO240" s="130" t="s">
        <v>1959</v>
      </c>
      <c r="AP240" s="130" t="s">
        <v>1240</v>
      </c>
      <c r="AQ240" s="149" t="s">
        <v>1987</v>
      </c>
      <c r="AR240" s="130"/>
      <c r="AS240" s="130"/>
      <c r="AT240" s="130"/>
      <c r="AU240" s="130"/>
      <c r="AV240" s="130"/>
      <c r="AW240" s="130" t="s">
        <v>168</v>
      </c>
      <c r="AX240" s="130" t="s">
        <v>856</v>
      </c>
      <c r="AY240" s="130" t="s">
        <v>1960</v>
      </c>
      <c r="AZ240" s="130" t="s">
        <v>1961</v>
      </c>
      <c r="BA240" s="130" t="s">
        <v>1962</v>
      </c>
      <c r="BB240" s="130" t="s">
        <v>163</v>
      </c>
      <c r="BC240" s="131" t="s">
        <v>1963</v>
      </c>
      <c r="BD240" s="131" t="s">
        <v>163</v>
      </c>
      <c r="BE240" s="131" t="s">
        <v>1964</v>
      </c>
      <c r="BF240" s="130" t="s">
        <v>1965</v>
      </c>
      <c r="BG240" s="130" t="s">
        <v>168</v>
      </c>
      <c r="BH240" s="130" t="s">
        <v>1966</v>
      </c>
      <c r="BI240" s="130" t="s">
        <v>1967</v>
      </c>
      <c r="BJ240" s="130" t="s">
        <v>1045</v>
      </c>
      <c r="BK240" s="130" t="s">
        <v>1968</v>
      </c>
      <c r="BL240" s="130" t="s">
        <v>1969</v>
      </c>
      <c r="BM240" s="130" t="s">
        <v>1970</v>
      </c>
      <c r="BN240" s="130" t="s">
        <v>1971</v>
      </c>
      <c r="BO240" s="130" t="s">
        <v>1972</v>
      </c>
      <c r="BP240" s="130"/>
      <c r="BQ240" s="130" t="s">
        <v>1916</v>
      </c>
      <c r="BR240" s="130" t="s">
        <v>1973</v>
      </c>
      <c r="BS240" s="130" t="s">
        <v>1974</v>
      </c>
      <c r="BT240" s="130" t="s">
        <v>1975</v>
      </c>
      <c r="BU240" s="130" t="s">
        <v>1976</v>
      </c>
      <c r="BV240" s="130" t="s">
        <v>1977</v>
      </c>
      <c r="BW240" s="130" t="s">
        <v>1978</v>
      </c>
      <c r="BX240" s="130" t="s">
        <v>163</v>
      </c>
      <c r="BY240" s="130" t="s">
        <v>1979</v>
      </c>
      <c r="BZ240" s="130" t="s">
        <v>1956</v>
      </c>
      <c r="CA240" s="130" t="s">
        <v>168</v>
      </c>
      <c r="CB240" s="130" t="s">
        <v>1980</v>
      </c>
      <c r="CC240" s="130" t="s">
        <v>1981</v>
      </c>
      <c r="CD240" s="130" t="s">
        <v>843</v>
      </c>
      <c r="CE240" s="130" t="s">
        <v>1982</v>
      </c>
      <c r="CF240" s="130" t="s">
        <v>163</v>
      </c>
      <c r="CG240" s="130" t="s">
        <v>1963</v>
      </c>
      <c r="CH240" s="130" t="s">
        <v>163</v>
      </c>
      <c r="CI240" s="130" t="s">
        <v>1964</v>
      </c>
      <c r="CJ240" s="130" t="s">
        <v>1983</v>
      </c>
      <c r="CK240" s="130" t="s">
        <v>168</v>
      </c>
      <c r="CL240" s="130" t="s">
        <v>1984</v>
      </c>
      <c r="CM240" s="130" t="s">
        <v>1985</v>
      </c>
      <c r="CN240" s="130" t="s">
        <v>1986</v>
      </c>
      <c r="CO240" s="130" t="s">
        <v>1987</v>
      </c>
      <c r="CP240" s="130" t="s">
        <v>163</v>
      </c>
      <c r="CQ240" s="130" t="s">
        <v>1988</v>
      </c>
      <c r="CR240" s="130" t="s">
        <v>163</v>
      </c>
      <c r="CS240" s="130" t="s">
        <v>1989</v>
      </c>
      <c r="CT240" s="130" t="s">
        <v>1990</v>
      </c>
      <c r="CU240" s="130" t="s">
        <v>168</v>
      </c>
      <c r="CV240" s="130" t="s">
        <v>1778</v>
      </c>
      <c r="CW240" s="130" t="s">
        <v>1991</v>
      </c>
      <c r="CX240" s="130" t="s">
        <v>1992</v>
      </c>
      <c r="CY240" s="130" t="s">
        <v>1993</v>
      </c>
      <c r="CZ240" s="130" t="s">
        <v>163</v>
      </c>
      <c r="DA240" s="130" t="s">
        <v>1994</v>
      </c>
      <c r="DB240" s="130" t="s">
        <v>163</v>
      </c>
      <c r="DC240" s="130" t="s">
        <v>1971</v>
      </c>
      <c r="DD240" s="130" t="s">
        <v>1995</v>
      </c>
      <c r="DE240" s="130" t="s">
        <v>168</v>
      </c>
      <c r="DF240" s="130" t="s">
        <v>1996</v>
      </c>
      <c r="DG240" s="130" t="s">
        <v>1997</v>
      </c>
      <c r="DH240" s="130" t="s">
        <v>1998</v>
      </c>
      <c r="DI240" s="130" t="s">
        <v>1999</v>
      </c>
      <c r="DJ240" s="130" t="s">
        <v>163</v>
      </c>
      <c r="DK240" s="130" t="s">
        <v>2000</v>
      </c>
      <c r="DL240" s="130" t="s">
        <v>163</v>
      </c>
      <c r="DM240" s="130" t="s">
        <v>1979</v>
      </c>
      <c r="DN240" s="130" t="s">
        <v>2001</v>
      </c>
      <c r="DO240" s="130" t="s">
        <v>168</v>
      </c>
      <c r="DP240" s="130" t="s">
        <v>2002</v>
      </c>
      <c r="DQ240" s="130" t="s">
        <v>2003</v>
      </c>
      <c r="DR240" s="130" t="s">
        <v>2004</v>
      </c>
      <c r="DS240" s="130" t="s">
        <v>1982</v>
      </c>
      <c r="DT240" s="130" t="s">
        <v>163</v>
      </c>
      <c r="DU240" s="130" t="s">
        <v>1988</v>
      </c>
      <c r="DV240" s="130" t="s">
        <v>163</v>
      </c>
      <c r="DW240" s="130" t="s">
        <v>2005</v>
      </c>
      <c r="DX240" s="130" t="s">
        <v>2006</v>
      </c>
      <c r="DY240" s="130" t="s">
        <v>168</v>
      </c>
      <c r="DZ240" s="130" t="s">
        <v>2007</v>
      </c>
      <c r="EA240" s="130" t="s">
        <v>2008</v>
      </c>
      <c r="EB240" s="130" t="s">
        <v>2009</v>
      </c>
      <c r="EC240" s="130" t="s">
        <v>2010</v>
      </c>
      <c r="ED240" s="130" t="s">
        <v>163</v>
      </c>
      <c r="EE240" s="130" t="s">
        <v>2011</v>
      </c>
      <c r="EF240" s="130" t="s">
        <v>163</v>
      </c>
      <c r="EG240" s="130" t="s">
        <v>163</v>
      </c>
      <c r="EH240" s="130" t="s">
        <v>2012</v>
      </c>
      <c r="EI240" s="130"/>
      <c r="EJ240" s="130"/>
      <c r="EK240" s="130"/>
      <c r="EL240" s="130"/>
      <c r="EM240" s="130" t="s">
        <v>2013</v>
      </c>
      <c r="EN240" s="130"/>
      <c r="EO240" s="130"/>
      <c r="EP240" s="130"/>
      <c r="EQ240" s="130"/>
      <c r="ER240" s="130"/>
      <c r="ES240" s="130"/>
      <c r="ET240" s="130"/>
      <c r="EU240" s="130"/>
      <c r="EV240" s="130"/>
      <c r="EW240" s="130"/>
      <c r="EX240" s="130"/>
      <c r="EY240" s="130"/>
      <c r="EZ240" s="130"/>
      <c r="FA240" s="130"/>
      <c r="FB240" s="130"/>
      <c r="FC240" s="130"/>
      <c r="FD240" s="130"/>
      <c r="FE240" s="130"/>
      <c r="FF240" s="130"/>
      <c r="FG240" s="130"/>
      <c r="FH240" s="130"/>
      <c r="FI240" s="130"/>
      <c r="FJ240" s="130"/>
      <c r="FK240" s="130"/>
      <c r="FL240" s="130"/>
      <c r="FM240" s="130"/>
      <c r="FN240" s="130"/>
      <c r="FO240" s="130"/>
      <c r="FP240" s="130"/>
      <c r="FQ240" s="130"/>
      <c r="FR240" s="130"/>
      <c r="FS240" s="130"/>
      <c r="FT240" s="130"/>
    </row>
    <row r="241" spans="1:176" s="130" customFormat="1" ht="12.75" customHeight="1" x14ac:dyDescent="0.2">
      <c r="A241" s="132" t="s">
        <v>173</v>
      </c>
      <c r="B241" s="124" t="s">
        <v>215</v>
      </c>
      <c r="C241" s="133"/>
      <c r="D241" s="132" t="s">
        <v>915</v>
      </c>
      <c r="E241" s="133" t="s">
        <v>11109</v>
      </c>
      <c r="F241" s="36">
        <v>120</v>
      </c>
      <c r="G241" s="36"/>
      <c r="H241" s="14" t="s">
        <v>177</v>
      </c>
      <c r="I241" s="133" t="s">
        <v>1455</v>
      </c>
      <c r="J241" s="133" t="s">
        <v>179</v>
      </c>
      <c r="K241" s="20" t="s">
        <v>180</v>
      </c>
      <c r="L241" s="133" t="s">
        <v>7273</v>
      </c>
      <c r="M241" s="135" t="s">
        <v>8219</v>
      </c>
      <c r="N241" s="17"/>
      <c r="O241" s="17"/>
      <c r="P241" s="134"/>
      <c r="Q241" s="134"/>
      <c r="R241" s="136" t="s">
        <v>11110</v>
      </c>
      <c r="S241" s="136"/>
      <c r="T241" s="133">
        <v>97300</v>
      </c>
      <c r="U241" s="135" t="s">
        <v>8192</v>
      </c>
      <c r="V241" s="24"/>
      <c r="W241" s="133" t="s">
        <v>11119</v>
      </c>
      <c r="X241" s="133" t="s">
        <v>11120</v>
      </c>
      <c r="Y241" s="133" t="s">
        <v>11121</v>
      </c>
      <c r="Z241" s="133" t="s">
        <v>11122</v>
      </c>
      <c r="AA241" s="136"/>
      <c r="AB241" s="133">
        <v>1416</v>
      </c>
      <c r="AC241" s="135" t="s">
        <v>168</v>
      </c>
      <c r="AD241" s="135" t="s">
        <v>11111</v>
      </c>
      <c r="AE241" s="135" t="s">
        <v>2742</v>
      </c>
      <c r="AF241" s="135" t="s">
        <v>8998</v>
      </c>
      <c r="AG241" s="135" t="s">
        <v>11112</v>
      </c>
      <c r="AH241" s="135" t="s">
        <v>163</v>
      </c>
      <c r="AI241" s="141" t="s">
        <v>11113</v>
      </c>
      <c r="AJ241" s="135" t="s">
        <v>163</v>
      </c>
      <c r="AK241" s="135"/>
      <c r="AL241" s="136"/>
      <c r="AM241" s="135" t="s">
        <v>168</v>
      </c>
      <c r="AN241" s="135" t="s">
        <v>8213</v>
      </c>
      <c r="AO241" s="135" t="s">
        <v>8214</v>
      </c>
      <c r="AP241" s="135" t="s">
        <v>319</v>
      </c>
      <c r="AQ241" s="135" t="s">
        <v>8215</v>
      </c>
      <c r="AR241" s="135" t="s">
        <v>163</v>
      </c>
      <c r="AS241" s="135" t="s">
        <v>8223</v>
      </c>
      <c r="AT241" s="135" t="s">
        <v>163</v>
      </c>
      <c r="AU241" s="135" t="s">
        <v>8224</v>
      </c>
      <c r="AV241" s="135"/>
      <c r="AW241" s="133"/>
      <c r="AX241" s="135"/>
      <c r="AY241" s="135"/>
      <c r="AZ241" s="135"/>
      <c r="BA241" s="135"/>
      <c r="BB241" s="135"/>
      <c r="BC241" s="141"/>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c r="CU241" s="135"/>
      <c r="CV241" s="135"/>
      <c r="CW241" s="135"/>
      <c r="CX241" s="135"/>
      <c r="CY241" s="135"/>
      <c r="CZ241" s="135"/>
      <c r="DA241" s="135"/>
      <c r="DB241" s="135"/>
      <c r="DC241" s="135"/>
      <c r="DD241" s="135"/>
      <c r="DE241" s="135"/>
      <c r="DF241" s="135"/>
      <c r="DG241" s="135"/>
      <c r="DH241" s="135"/>
      <c r="DI241" s="135"/>
      <c r="DJ241" s="135"/>
      <c r="DK241" s="135"/>
      <c r="DL241" s="135"/>
      <c r="DM241" s="135"/>
      <c r="DN241" s="135"/>
      <c r="DO241" s="135"/>
      <c r="DP241" s="135"/>
      <c r="DQ241" s="135"/>
      <c r="DR241" s="135"/>
      <c r="DS241" s="135"/>
      <c r="DT241" s="135"/>
      <c r="DU241" s="135"/>
      <c r="DV241" s="135"/>
      <c r="DW241" s="135"/>
      <c r="DX241" s="135"/>
      <c r="DY241" s="135"/>
      <c r="DZ241" s="135"/>
      <c r="EA241" s="135"/>
      <c r="EB241" s="135"/>
      <c r="EC241" s="135"/>
      <c r="ED241" s="135"/>
      <c r="EE241" s="135"/>
      <c r="EF241" s="135"/>
      <c r="EG241" s="135"/>
      <c r="EH241" s="135"/>
      <c r="EI241" s="135"/>
      <c r="EJ241" s="135"/>
      <c r="EK241" s="135"/>
      <c r="EL241" s="135"/>
      <c r="EM241" s="135"/>
      <c r="EN241" s="135"/>
      <c r="EO241" s="135"/>
      <c r="EP241" s="135"/>
      <c r="EQ241" s="135"/>
      <c r="ER241" s="135"/>
      <c r="ES241" s="135"/>
      <c r="ET241" s="135"/>
      <c r="EU241" s="135"/>
      <c r="EV241" s="135"/>
      <c r="EW241" s="135"/>
      <c r="EX241" s="135"/>
      <c r="EY241" s="135"/>
      <c r="EZ241" s="135"/>
      <c r="FA241" s="135"/>
      <c r="FB241" s="135"/>
      <c r="FC241" s="135"/>
      <c r="FD241" s="135"/>
      <c r="FE241" s="135"/>
      <c r="FF241" s="135"/>
      <c r="FG241" s="135"/>
      <c r="FH241" s="135"/>
      <c r="FI241" s="135"/>
      <c r="FJ241" s="135"/>
      <c r="FK241" s="135"/>
      <c r="FL241" s="135"/>
      <c r="FM241" s="135"/>
      <c r="FN241" s="135"/>
      <c r="FO241" s="135"/>
      <c r="FP241" s="135"/>
      <c r="FQ241" s="135"/>
      <c r="FR241" s="135"/>
      <c r="FS241" s="135"/>
      <c r="FT241" s="135"/>
    </row>
    <row r="242" spans="1:176" ht="12.75" customHeight="1" x14ac:dyDescent="0.2">
      <c r="A242" s="16" t="s">
        <v>173</v>
      </c>
      <c r="B242" s="17" t="s">
        <v>211</v>
      </c>
      <c r="C242" s="132"/>
      <c r="D242" s="16" t="s">
        <v>10978</v>
      </c>
      <c r="E242" s="132" t="s">
        <v>10978</v>
      </c>
      <c r="F242" s="134">
        <v>120</v>
      </c>
      <c r="G242" s="134"/>
      <c r="H242" s="134" t="s">
        <v>177</v>
      </c>
      <c r="I242" s="132" t="s">
        <v>10979</v>
      </c>
      <c r="J242" s="132" t="s">
        <v>179</v>
      </c>
      <c r="K242" s="134" t="s">
        <v>162</v>
      </c>
      <c r="L242" s="132" t="s">
        <v>10980</v>
      </c>
      <c r="M242" s="136"/>
      <c r="N242" s="17"/>
      <c r="O242" s="17"/>
      <c r="P242" s="7"/>
      <c r="Q242" s="7"/>
      <c r="R242" s="18" t="s">
        <v>10981</v>
      </c>
      <c r="S242" s="18"/>
      <c r="T242" s="136"/>
      <c r="U242" s="136"/>
      <c r="V242" s="138"/>
      <c r="W242" s="136"/>
      <c r="X242" s="136"/>
      <c r="Y242" s="136"/>
      <c r="Z242" s="136"/>
      <c r="AA242" s="18"/>
      <c r="AB242" s="136"/>
      <c r="AC242" s="136"/>
      <c r="AH242" s="136"/>
      <c r="AI242" s="136"/>
      <c r="AJ242" s="136"/>
      <c r="AK242" s="136"/>
      <c r="AL242" s="18"/>
      <c r="AM242" s="134"/>
      <c r="AN242" s="134"/>
      <c r="AO242" s="134"/>
      <c r="AP242" s="134"/>
      <c r="AQ242" s="134"/>
      <c r="AR242" s="134"/>
      <c r="AS242" s="134"/>
      <c r="AT242" s="134"/>
      <c r="AU242" s="134"/>
      <c r="AV242" s="134"/>
      <c r="AW242" s="134"/>
      <c r="AX242" s="136"/>
      <c r="AY242" s="136"/>
      <c r="AZ242" s="136"/>
      <c r="BA242" s="136"/>
      <c r="BC242" s="135"/>
      <c r="FM242" s="130"/>
      <c r="FN242" s="130"/>
    </row>
    <row r="243" spans="1:176" ht="12.75" customHeight="1" x14ac:dyDescent="0.2">
      <c r="A243" s="132" t="s">
        <v>173</v>
      </c>
      <c r="B243" s="17" t="s">
        <v>1084</v>
      </c>
      <c r="C243" s="132"/>
      <c r="D243" s="132" t="s">
        <v>2026</v>
      </c>
      <c r="E243" s="132" t="s">
        <v>2026</v>
      </c>
      <c r="F243" s="134">
        <v>120</v>
      </c>
      <c r="G243" s="134"/>
      <c r="H243" s="134" t="s">
        <v>177</v>
      </c>
      <c r="I243" s="132" t="s">
        <v>238</v>
      </c>
      <c r="J243" s="132" t="s">
        <v>179</v>
      </c>
      <c r="K243" s="134" t="s">
        <v>162</v>
      </c>
      <c r="L243" s="132"/>
      <c r="M243" s="136"/>
      <c r="N243" s="17"/>
      <c r="O243" s="17"/>
      <c r="P243" s="134"/>
      <c r="Q243" s="134"/>
      <c r="R243" s="136" t="s">
        <v>2028</v>
      </c>
      <c r="S243" s="136"/>
      <c r="T243" s="136"/>
      <c r="U243" s="136"/>
      <c r="V243" s="138"/>
      <c r="W243" s="136"/>
      <c r="X243" s="136"/>
      <c r="Y243" s="136"/>
      <c r="Z243" s="136"/>
      <c r="AA243" s="136"/>
      <c r="AB243" s="136"/>
      <c r="AC243" s="136" t="s">
        <v>168</v>
      </c>
      <c r="AD243" s="135" t="s">
        <v>856</v>
      </c>
      <c r="AE243" s="135" t="s">
        <v>2029</v>
      </c>
      <c r="AF243" s="135"/>
      <c r="AG243" s="135" t="s">
        <v>2030</v>
      </c>
      <c r="AH243" s="135"/>
      <c r="AI243" s="136"/>
      <c r="AJ243" s="136"/>
      <c r="AK243" s="136"/>
      <c r="AL243" s="136"/>
      <c r="AM243" s="134"/>
      <c r="AN243" s="134"/>
      <c r="AO243" s="134"/>
      <c r="AP243" s="134"/>
      <c r="AQ243" s="134"/>
      <c r="AR243" s="134"/>
      <c r="AS243" s="134"/>
      <c r="AT243" s="134"/>
      <c r="AU243" s="134"/>
      <c r="AV243" s="134"/>
      <c r="AW243" s="135"/>
      <c r="AX243" s="136"/>
      <c r="AY243" s="136"/>
      <c r="AZ243" s="133"/>
      <c r="BA243" s="135"/>
      <c r="BF243" s="135"/>
      <c r="FM243" s="135"/>
      <c r="FN243" s="135"/>
    </row>
    <row r="244" spans="1:176" ht="12.75" customHeight="1" x14ac:dyDescent="0.2">
      <c r="A244" s="16" t="s">
        <v>173</v>
      </c>
      <c r="B244" s="17" t="s">
        <v>215</v>
      </c>
      <c r="C244" s="16"/>
      <c r="D244" s="132" t="s">
        <v>2796</v>
      </c>
      <c r="E244" s="132" t="s">
        <v>2796</v>
      </c>
      <c r="F244" s="7">
        <v>120</v>
      </c>
      <c r="G244" s="7"/>
      <c r="H244" s="30" t="s">
        <v>177</v>
      </c>
      <c r="I244" s="16" t="s">
        <v>2475</v>
      </c>
      <c r="J244" s="16" t="s">
        <v>179</v>
      </c>
      <c r="K244" s="134" t="s">
        <v>162</v>
      </c>
      <c r="L244" s="132"/>
      <c r="M244" s="136"/>
      <c r="N244" s="17"/>
      <c r="O244" s="17"/>
      <c r="P244" s="7"/>
      <c r="Q244" s="7"/>
      <c r="R244" s="136" t="s">
        <v>2797</v>
      </c>
      <c r="S244" s="136"/>
      <c r="T244" s="136"/>
      <c r="U244" s="136"/>
      <c r="V244" s="138"/>
      <c r="W244" s="18"/>
      <c r="X244" s="18"/>
      <c r="Y244" s="18"/>
      <c r="Z244" s="18"/>
      <c r="AA244" s="18"/>
      <c r="AB244" s="18"/>
      <c r="AC244" s="136"/>
      <c r="AD244" s="135"/>
      <c r="AE244" s="135"/>
      <c r="AF244" s="135"/>
      <c r="AG244" s="135"/>
      <c r="AH244" s="132"/>
      <c r="AI244" s="136"/>
      <c r="AJ244" s="136"/>
      <c r="AK244" s="136"/>
      <c r="AL244" s="136"/>
      <c r="AM244" s="134"/>
      <c r="AN244" s="134"/>
      <c r="AO244" s="134"/>
      <c r="AP244" s="134"/>
      <c r="AQ244" s="134"/>
      <c r="AR244" s="134"/>
      <c r="AS244" s="134"/>
      <c r="AT244" s="134"/>
      <c r="AU244" s="134"/>
      <c r="AV244" s="134"/>
      <c r="AW244" s="134"/>
      <c r="AX244" s="136"/>
      <c r="AY244" s="136"/>
      <c r="AZ244" s="133"/>
      <c r="BA244" s="132"/>
      <c r="DY244" s="135"/>
      <c r="DZ244" s="135"/>
      <c r="EA244" s="135"/>
      <c r="EB244" s="135"/>
      <c r="EC244" s="135"/>
      <c r="ED244" s="135"/>
      <c r="EE244" s="135"/>
      <c r="EF244" s="135"/>
      <c r="EG244" s="135"/>
      <c r="EH244" s="135"/>
    </row>
    <row r="245" spans="1:176" ht="12.75" customHeight="1" x14ac:dyDescent="0.2">
      <c r="A245" s="16" t="s">
        <v>173</v>
      </c>
      <c r="B245" s="17" t="s">
        <v>215</v>
      </c>
      <c r="C245" s="132"/>
      <c r="D245" s="132" t="s">
        <v>9001</v>
      </c>
      <c r="E245" s="132" t="s">
        <v>9001</v>
      </c>
      <c r="F245" s="134">
        <v>120</v>
      </c>
      <c r="G245" s="134"/>
      <c r="H245" s="30" t="s">
        <v>177</v>
      </c>
      <c r="I245" s="132" t="s">
        <v>528</v>
      </c>
      <c r="J245" s="132" t="s">
        <v>179</v>
      </c>
      <c r="K245" s="134" t="s">
        <v>162</v>
      </c>
      <c r="L245" s="132"/>
      <c r="M245" s="136"/>
      <c r="N245" s="17"/>
      <c r="O245" s="17"/>
      <c r="P245" s="134"/>
      <c r="Q245" s="134"/>
      <c r="R245" s="136" t="s">
        <v>9002</v>
      </c>
      <c r="S245" s="136"/>
      <c r="T245" s="136"/>
      <c r="U245" s="136"/>
      <c r="V245" s="138"/>
      <c r="W245" s="136"/>
      <c r="X245" s="136"/>
      <c r="Y245" s="136"/>
      <c r="Z245" s="136"/>
      <c r="AA245" s="136"/>
      <c r="AB245" s="136"/>
      <c r="AC245" s="136"/>
      <c r="AD245" s="135"/>
      <c r="AE245" s="135"/>
      <c r="AF245" s="135"/>
      <c r="AG245" s="135"/>
      <c r="AH245" s="132"/>
      <c r="AI245" s="136"/>
      <c r="AJ245" s="136"/>
      <c r="AK245" s="136"/>
      <c r="AL245" s="136"/>
      <c r="AM245" s="134"/>
      <c r="AN245" s="134"/>
      <c r="AO245" s="134"/>
      <c r="AP245" s="134"/>
      <c r="AQ245" s="134"/>
      <c r="AR245" s="134"/>
      <c r="AS245" s="134"/>
      <c r="AT245" s="134"/>
      <c r="AU245" s="134"/>
      <c r="AV245" s="134"/>
      <c r="AW245" s="134"/>
      <c r="AX245" s="136"/>
      <c r="AY245" s="136"/>
      <c r="AZ245" s="132"/>
      <c r="BA245" s="132"/>
    </row>
    <row r="246" spans="1:176" ht="12.75" customHeight="1" x14ac:dyDescent="0.2">
      <c r="A246" s="16" t="s">
        <v>173</v>
      </c>
      <c r="B246" s="17" t="s">
        <v>215</v>
      </c>
      <c r="C246" s="132"/>
      <c r="D246" s="132" t="s">
        <v>10929</v>
      </c>
      <c r="E246" s="132" t="s">
        <v>10929</v>
      </c>
      <c r="F246" s="134">
        <v>120</v>
      </c>
      <c r="G246" s="134"/>
      <c r="H246" s="30" t="s">
        <v>177</v>
      </c>
      <c r="I246" s="16" t="s">
        <v>528</v>
      </c>
      <c r="J246" s="132" t="s">
        <v>179</v>
      </c>
      <c r="K246" s="7" t="s">
        <v>162</v>
      </c>
      <c r="L246" s="132"/>
      <c r="M246" s="136"/>
      <c r="N246" s="17"/>
      <c r="O246" s="17"/>
      <c r="P246" s="7"/>
      <c r="Q246" s="7"/>
      <c r="R246" s="136" t="s">
        <v>7941</v>
      </c>
      <c r="S246" s="136"/>
      <c r="T246" s="136"/>
      <c r="U246" s="136"/>
      <c r="V246" s="138"/>
      <c r="W246" s="136"/>
      <c r="X246" s="136"/>
      <c r="Y246" s="136"/>
      <c r="Z246" s="136"/>
      <c r="AA246" s="136"/>
      <c r="AB246" s="136"/>
      <c r="AC246" s="136"/>
      <c r="AD246" s="135"/>
      <c r="AE246" s="135"/>
      <c r="AF246" s="135"/>
      <c r="AH246" s="132"/>
      <c r="AI246" s="136"/>
      <c r="AJ246" s="136"/>
      <c r="AK246" s="136"/>
      <c r="AL246" s="136"/>
      <c r="AM246" s="134"/>
      <c r="AN246" s="134"/>
      <c r="AO246" s="134"/>
      <c r="AP246" s="134"/>
      <c r="AQ246" s="134"/>
      <c r="AR246" s="134"/>
      <c r="AS246" s="134"/>
      <c r="AT246" s="134"/>
      <c r="AU246" s="134"/>
      <c r="AV246" s="134"/>
      <c r="AW246" s="134"/>
      <c r="AX246" s="136"/>
      <c r="AY246" s="136"/>
      <c r="AZ246" s="132"/>
      <c r="BA246" s="132"/>
    </row>
    <row r="247" spans="1:176" ht="12.75" customHeight="1" x14ac:dyDescent="0.2">
      <c r="A247" s="16" t="s">
        <v>173</v>
      </c>
      <c r="B247" s="17" t="s">
        <v>886</v>
      </c>
      <c r="C247" s="132"/>
      <c r="D247" s="132" t="s">
        <v>6904</v>
      </c>
      <c r="E247" s="132" t="s">
        <v>6904</v>
      </c>
      <c r="F247" s="134">
        <v>120</v>
      </c>
      <c r="G247" s="134"/>
      <c r="H247" s="134" t="s">
        <v>177</v>
      </c>
      <c r="I247" s="132" t="s">
        <v>523</v>
      </c>
      <c r="J247" s="132" t="s">
        <v>482</v>
      </c>
      <c r="K247" s="134" t="s">
        <v>162</v>
      </c>
      <c r="L247" s="132"/>
      <c r="M247" s="136"/>
      <c r="N247" s="17"/>
      <c r="O247" s="17"/>
      <c r="P247" s="134"/>
      <c r="Q247" s="134"/>
      <c r="R247" s="21" t="s">
        <v>6905</v>
      </c>
      <c r="S247" s="21"/>
      <c r="T247" s="21"/>
      <c r="U247" s="21"/>
      <c r="V247" s="22"/>
      <c r="W247" s="21"/>
      <c r="X247" s="21"/>
      <c r="Y247" s="21"/>
      <c r="Z247" s="21"/>
      <c r="AA247" s="21"/>
      <c r="AB247" s="21"/>
      <c r="AC247" s="136"/>
      <c r="AD247" s="135"/>
      <c r="AE247" s="135"/>
      <c r="AF247" s="135"/>
      <c r="AH247" s="132"/>
      <c r="AI247" s="136"/>
      <c r="AJ247" s="136"/>
      <c r="AK247" s="136"/>
      <c r="AL247" s="136"/>
      <c r="AM247" s="134"/>
      <c r="AN247" s="134"/>
      <c r="AO247" s="134"/>
      <c r="AP247" s="134"/>
      <c r="AQ247" s="134"/>
      <c r="AR247" s="134"/>
      <c r="AS247" s="134"/>
      <c r="AT247" s="134"/>
      <c r="AU247" s="134"/>
      <c r="AV247" s="134"/>
      <c r="AW247" s="134"/>
      <c r="AX247" s="136"/>
      <c r="AY247" s="136"/>
      <c r="AZ247" s="132"/>
      <c r="BA247" s="132"/>
      <c r="BF247" s="135"/>
    </row>
    <row r="248" spans="1:176" ht="12.75" customHeight="1" x14ac:dyDescent="0.2">
      <c r="A248" s="16" t="s">
        <v>173</v>
      </c>
      <c r="B248" s="17" t="s">
        <v>886</v>
      </c>
      <c r="C248" s="16" t="s">
        <v>12740</v>
      </c>
      <c r="D248" s="133" t="s">
        <v>3220</v>
      </c>
      <c r="E248" s="133" t="s">
        <v>3221</v>
      </c>
      <c r="F248" s="36">
        <v>120</v>
      </c>
      <c r="G248" s="36"/>
      <c r="H248" s="134" t="s">
        <v>177</v>
      </c>
      <c r="I248" s="133" t="s">
        <v>2669</v>
      </c>
      <c r="J248" s="133" t="s">
        <v>161</v>
      </c>
      <c r="K248" s="7" t="s">
        <v>162</v>
      </c>
      <c r="L248" s="133" t="s">
        <v>3222</v>
      </c>
      <c r="M248" s="18"/>
      <c r="N248" s="17"/>
      <c r="O248" s="17"/>
      <c r="P248" s="7"/>
      <c r="Q248" s="7"/>
      <c r="R248" s="136" t="s">
        <v>3223</v>
      </c>
      <c r="S248" s="136"/>
      <c r="T248" s="136"/>
      <c r="U248" s="136"/>
      <c r="V248" s="138"/>
      <c r="W248" s="136"/>
      <c r="X248" s="136"/>
      <c r="Y248" s="136"/>
      <c r="Z248" s="136"/>
      <c r="AA248" s="136"/>
      <c r="AB248" s="136"/>
      <c r="AC248" s="135" t="s">
        <v>168</v>
      </c>
      <c r="AH248" s="135"/>
      <c r="AI248" s="18"/>
      <c r="AJ248" s="18"/>
      <c r="AK248" s="18"/>
      <c r="AL248" s="18"/>
      <c r="AM248" s="7"/>
      <c r="AN248" s="7"/>
      <c r="AO248" s="7"/>
      <c r="AP248" s="7"/>
      <c r="AQ248" s="7"/>
      <c r="AR248" s="7"/>
      <c r="AS248" s="7"/>
      <c r="AT248" s="7"/>
      <c r="AU248" s="7"/>
      <c r="AV248" s="7"/>
      <c r="AW248" s="135" t="s">
        <v>168</v>
      </c>
      <c r="AX248" s="18" t="s">
        <v>2981</v>
      </c>
      <c r="AY248" s="18" t="s">
        <v>3224</v>
      </c>
      <c r="AZ248" s="133" t="s">
        <v>1164</v>
      </c>
      <c r="BA248" s="135" t="s">
        <v>3225</v>
      </c>
    </row>
    <row r="249" spans="1:176" ht="12.75" customHeight="1" x14ac:dyDescent="0.25">
      <c r="A249" s="135" t="s">
        <v>14434</v>
      </c>
      <c r="B249" s="127" t="s">
        <v>215</v>
      </c>
      <c r="C249" s="128"/>
      <c r="D249" s="135" t="s">
        <v>14813</v>
      </c>
      <c r="E249" s="135" t="s">
        <v>14813</v>
      </c>
      <c r="F249" s="49">
        <v>120</v>
      </c>
      <c r="G249" s="135"/>
      <c r="H249" s="127"/>
      <c r="I249" s="135" t="s">
        <v>13802</v>
      </c>
      <c r="J249" s="133" t="s">
        <v>179</v>
      </c>
      <c r="K249" s="127" t="s">
        <v>162</v>
      </c>
      <c r="L249" s="135"/>
      <c r="M249" s="135" t="s">
        <v>14825</v>
      </c>
      <c r="N249" s="124"/>
      <c r="O249" s="135"/>
      <c r="P249" s="135"/>
      <c r="Q249" s="135"/>
      <c r="R249" s="130" t="s">
        <v>14838</v>
      </c>
      <c r="S249" s="129"/>
      <c r="T249" s="129"/>
      <c r="U249" s="130" t="s">
        <v>14839</v>
      </c>
      <c r="V249" s="131" t="s">
        <v>14847</v>
      </c>
      <c r="W249" s="135"/>
      <c r="X249" s="135"/>
      <c r="Y249" s="135"/>
      <c r="Z249" s="135"/>
      <c r="AA249" s="135"/>
      <c r="AB249" s="135"/>
      <c r="AC249" s="133"/>
      <c r="AD249" s="129"/>
      <c r="AE249" s="129"/>
      <c r="AG249" s="130" t="s">
        <v>14855</v>
      </c>
      <c r="AH249" s="142"/>
      <c r="AI249" s="131"/>
      <c r="AJ249" s="141"/>
      <c r="AK249" s="129"/>
      <c r="AL249" s="135"/>
      <c r="AM249" s="129"/>
      <c r="AN249" s="129"/>
      <c r="AO249" s="129"/>
      <c r="AP249" s="142"/>
      <c r="AQ249" s="142"/>
      <c r="AR249" s="129"/>
      <c r="AS249" s="129"/>
      <c r="AT249" s="129"/>
      <c r="AU249" s="129"/>
      <c r="AV249" s="129"/>
      <c r="AW249" s="129"/>
      <c r="AX249" s="129"/>
      <c r="AY249" s="129"/>
      <c r="AZ249" s="142"/>
      <c r="BA249" s="129"/>
      <c r="BB249" s="129"/>
      <c r="BC249" s="129"/>
      <c r="BD249" s="129"/>
      <c r="BE249" s="131"/>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row>
    <row r="250" spans="1:176" ht="12.75" customHeight="1" x14ac:dyDescent="0.2">
      <c r="A250" s="135" t="s">
        <v>173</v>
      </c>
      <c r="B250" s="17" t="s">
        <v>886</v>
      </c>
      <c r="C250" s="128" t="s">
        <v>14581</v>
      </c>
      <c r="D250" s="135" t="s">
        <v>10986</v>
      </c>
      <c r="E250" s="135" t="s">
        <v>14582</v>
      </c>
      <c r="F250" s="134">
        <v>120</v>
      </c>
      <c r="G250" s="135"/>
      <c r="H250" s="127" t="s">
        <v>177</v>
      </c>
      <c r="I250" s="135" t="s">
        <v>1714</v>
      </c>
      <c r="J250" s="135" t="s">
        <v>179</v>
      </c>
      <c r="K250" s="79" t="s">
        <v>162</v>
      </c>
      <c r="L250" s="135" t="s">
        <v>14583</v>
      </c>
      <c r="M250" s="135"/>
      <c r="N250" s="135"/>
      <c r="O250" s="135"/>
      <c r="P250" s="135"/>
      <c r="Q250" s="135"/>
      <c r="R250" s="135" t="s">
        <v>9477</v>
      </c>
      <c r="S250" s="135"/>
      <c r="T250" s="135"/>
      <c r="U250" s="135"/>
      <c r="V250" s="135"/>
      <c r="W250" s="135"/>
      <c r="X250" s="135"/>
      <c r="Y250" s="135"/>
      <c r="Z250" s="135"/>
      <c r="AA250" s="135"/>
      <c r="AB250" s="135">
        <v>600</v>
      </c>
      <c r="AC250" s="135" t="s">
        <v>168</v>
      </c>
      <c r="AD250" s="135" t="s">
        <v>1152</v>
      </c>
      <c r="AE250" s="135" t="s">
        <v>10987</v>
      </c>
      <c r="AG250" s="135" t="s">
        <v>14584</v>
      </c>
      <c r="AH250" s="135"/>
      <c r="AI250" s="135" t="s">
        <v>14585</v>
      </c>
      <c r="AJ250" s="135" t="s">
        <v>10988</v>
      </c>
      <c r="AK250" s="135"/>
      <c r="AL250" s="135"/>
      <c r="AM250" s="135"/>
      <c r="AN250" s="135"/>
      <c r="AO250" s="135"/>
      <c r="AP250" s="135"/>
      <c r="AQ250" s="135"/>
      <c r="AR250" s="135"/>
      <c r="AS250" s="135"/>
      <c r="AT250" s="135"/>
      <c r="AU250" s="135"/>
      <c r="AV250" s="135"/>
      <c r="AW250" s="135" t="s">
        <v>168</v>
      </c>
      <c r="AX250" s="135" t="s">
        <v>1152</v>
      </c>
      <c r="AY250" s="135" t="s">
        <v>10987</v>
      </c>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c r="CU250" s="135"/>
      <c r="CV250" s="135"/>
      <c r="CW250" s="135"/>
      <c r="CX250" s="135"/>
      <c r="CY250" s="135"/>
      <c r="CZ250" s="135"/>
      <c r="DA250" s="135"/>
      <c r="DB250" s="135"/>
      <c r="DC250" s="135"/>
      <c r="DD250" s="135"/>
      <c r="DE250" s="135"/>
      <c r="DF250" s="135"/>
      <c r="DG250" s="135"/>
      <c r="DH250" s="135"/>
      <c r="DI250" s="135"/>
      <c r="DJ250" s="135"/>
      <c r="DK250" s="135"/>
      <c r="DL250" s="135"/>
      <c r="DM250" s="135"/>
      <c r="DN250" s="135"/>
      <c r="DO250" s="135"/>
      <c r="DP250" s="135"/>
      <c r="DQ250" s="135"/>
      <c r="DR250" s="135"/>
      <c r="DS250" s="135"/>
      <c r="DT250" s="135"/>
      <c r="DU250" s="135"/>
      <c r="DV250" s="135"/>
      <c r="DW250" s="135"/>
      <c r="DX250" s="135"/>
      <c r="DY250" s="135"/>
      <c r="DZ250" s="135"/>
      <c r="EA250" s="135"/>
      <c r="EB250" s="135"/>
      <c r="EC250" s="135"/>
      <c r="ED250" s="135"/>
      <c r="EE250" s="135"/>
      <c r="EF250" s="135"/>
      <c r="EG250" s="135"/>
      <c r="EH250" s="135"/>
      <c r="EI250" s="135"/>
      <c r="EJ250" s="135"/>
      <c r="EK250" s="135"/>
      <c r="EL250" s="135"/>
      <c r="EM250" s="135"/>
      <c r="EN250" s="135"/>
      <c r="EO250" s="135"/>
      <c r="EP250" s="135"/>
      <c r="EQ250" s="135"/>
      <c r="ER250" s="135"/>
      <c r="ES250" s="135"/>
      <c r="ET250" s="135"/>
      <c r="EU250" s="135"/>
      <c r="EV250" s="135"/>
      <c r="EW250" s="135"/>
      <c r="EX250" s="135"/>
      <c r="EY250" s="135"/>
      <c r="EZ250" s="135"/>
      <c r="FA250" s="135"/>
      <c r="FB250" s="135"/>
      <c r="FC250" s="135"/>
      <c r="FD250" s="135"/>
      <c r="FE250" s="135"/>
      <c r="FF250" s="135"/>
      <c r="FG250" s="135"/>
      <c r="FH250" s="135"/>
      <c r="FI250" s="135"/>
      <c r="FJ250" s="135"/>
      <c r="FK250" s="135"/>
      <c r="FL250" s="135"/>
      <c r="FM250" s="135"/>
      <c r="FN250" s="135"/>
    </row>
    <row r="251" spans="1:176" s="1" customFormat="1" ht="12.75" customHeight="1" x14ac:dyDescent="0.25">
      <c r="A251" s="132" t="s">
        <v>240</v>
      </c>
      <c r="B251" s="17" t="s">
        <v>886</v>
      </c>
      <c r="C251" s="133" t="s">
        <v>14728</v>
      </c>
      <c r="D251" s="135" t="s">
        <v>3695</v>
      </c>
      <c r="E251" s="133" t="s">
        <v>5228</v>
      </c>
      <c r="F251" s="12">
        <v>120</v>
      </c>
      <c r="G251" s="12"/>
      <c r="H251" s="124">
        <v>2021</v>
      </c>
      <c r="I251" s="133" t="s">
        <v>5229</v>
      </c>
      <c r="J251" s="133" t="s">
        <v>161</v>
      </c>
      <c r="K251" s="124" t="s">
        <v>162</v>
      </c>
      <c r="L251" s="133" t="s">
        <v>14930</v>
      </c>
      <c r="M251" s="135" t="s">
        <v>3696</v>
      </c>
      <c r="N251" s="124" t="s">
        <v>676</v>
      </c>
      <c r="O251" s="124"/>
      <c r="P251" s="124"/>
      <c r="Q251" s="124"/>
      <c r="R251" s="133"/>
      <c r="S251" s="133"/>
      <c r="T251" s="133"/>
      <c r="U251" s="133"/>
      <c r="V251" s="24"/>
      <c r="W251" s="133"/>
      <c r="X251" s="133"/>
      <c r="Y251" s="133"/>
      <c r="Z251" s="133"/>
      <c r="AA251" s="133"/>
      <c r="AB251" s="133"/>
      <c r="AC251" s="135" t="s">
        <v>168</v>
      </c>
      <c r="AD251" s="133" t="s">
        <v>3701</v>
      </c>
      <c r="AE251" s="133" t="s">
        <v>3702</v>
      </c>
      <c r="AF251" s="133" t="s">
        <v>611</v>
      </c>
      <c r="AG251" s="3" t="s">
        <v>3703</v>
      </c>
      <c r="AH251" s="135"/>
      <c r="AI251" s="141" t="s">
        <v>14729</v>
      </c>
      <c r="AJ251" s="135"/>
      <c r="AK251" s="141" t="s">
        <v>14730</v>
      </c>
      <c r="AL251" s="135"/>
      <c r="AM251" s="135"/>
      <c r="AN251" s="135" t="s">
        <v>5170</v>
      </c>
      <c r="AO251" s="135" t="s">
        <v>5171</v>
      </c>
      <c r="AP251" s="135" t="s">
        <v>5172</v>
      </c>
      <c r="AQ251" s="135"/>
      <c r="AR251" s="135"/>
      <c r="AS251" s="135"/>
      <c r="AT251" s="135"/>
      <c r="AU251" s="135"/>
      <c r="AV251" s="135"/>
      <c r="AW251" s="135" t="s">
        <v>168</v>
      </c>
      <c r="AX251" s="135" t="s">
        <v>646</v>
      </c>
      <c r="AY251" s="135" t="s">
        <v>14731</v>
      </c>
      <c r="AZ251" s="135" t="s">
        <v>14732</v>
      </c>
      <c r="BA251" s="180" t="s">
        <v>14733</v>
      </c>
      <c r="BB251" s="3"/>
      <c r="BC251" s="3"/>
      <c r="BD251" s="3"/>
      <c r="BE251" s="3"/>
      <c r="BF251" s="141" t="s">
        <v>14734</v>
      </c>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135"/>
      <c r="CO251" s="135"/>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135"/>
      <c r="FN251" s="135"/>
      <c r="FO251" s="135"/>
      <c r="FP251" s="135"/>
      <c r="FQ251" s="135"/>
      <c r="FR251" s="135"/>
      <c r="FS251" s="135"/>
      <c r="FT251" s="135"/>
    </row>
    <row r="252" spans="1:176" ht="12.75" customHeight="1" x14ac:dyDescent="0.2">
      <c r="A252" s="132" t="s">
        <v>240</v>
      </c>
      <c r="B252" s="17" t="s">
        <v>886</v>
      </c>
      <c r="C252" s="133" t="s">
        <v>4305</v>
      </c>
      <c r="D252" s="133" t="s">
        <v>4306</v>
      </c>
      <c r="E252" s="133" t="s">
        <v>4306</v>
      </c>
      <c r="F252" s="124">
        <v>120</v>
      </c>
      <c r="G252" s="124"/>
      <c r="H252" s="124" t="s">
        <v>243</v>
      </c>
      <c r="I252" s="133" t="s">
        <v>244</v>
      </c>
      <c r="J252" s="133" t="s">
        <v>245</v>
      </c>
      <c r="K252" s="124" t="s">
        <v>162</v>
      </c>
      <c r="L252" s="133" t="s">
        <v>4307</v>
      </c>
      <c r="M252" s="133"/>
      <c r="N252" s="124" t="s">
        <v>247</v>
      </c>
      <c r="O252" s="124"/>
      <c r="P252" s="124"/>
      <c r="Q252" s="124"/>
      <c r="R252" s="133"/>
      <c r="S252" s="133"/>
      <c r="T252" s="133"/>
      <c r="U252" s="133"/>
      <c r="V252" s="24"/>
      <c r="W252" s="133"/>
      <c r="X252" s="133"/>
      <c r="Y252" s="133"/>
      <c r="Z252" s="133"/>
      <c r="AA252" s="133"/>
      <c r="AB252" s="133"/>
      <c r="AC252" s="133"/>
      <c r="AD252" s="135"/>
      <c r="AE252" s="135"/>
      <c r="AF252" s="135"/>
      <c r="AG252" s="135"/>
      <c r="AH252" s="133"/>
      <c r="AI252" s="133"/>
      <c r="AJ252" s="133"/>
      <c r="AK252" s="133"/>
      <c r="AL252" s="133"/>
      <c r="AM252" s="124"/>
      <c r="AN252" s="124"/>
      <c r="AO252" s="124"/>
      <c r="AP252" s="124"/>
      <c r="AQ252" s="124"/>
      <c r="AR252" s="124"/>
      <c r="AS252" s="124"/>
      <c r="AT252" s="124"/>
      <c r="AU252" s="124"/>
      <c r="AV252" s="124"/>
      <c r="AW252" s="124"/>
      <c r="AX252" s="133"/>
      <c r="AY252" s="133"/>
      <c r="AZ252" s="133"/>
      <c r="BA252" s="133"/>
      <c r="BB252" s="135"/>
      <c r="BC252" s="135"/>
      <c r="BD252" s="135"/>
      <c r="BE252" s="135"/>
      <c r="BF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FI252" s="135"/>
      <c r="FJ252" s="135"/>
      <c r="FK252" s="135"/>
      <c r="FL252" s="135"/>
    </row>
    <row r="253" spans="1:176" ht="12.75" customHeight="1" x14ac:dyDescent="0.2">
      <c r="A253" s="16" t="s">
        <v>240</v>
      </c>
      <c r="B253" s="17" t="s">
        <v>886</v>
      </c>
      <c r="C253" s="133"/>
      <c r="D253" s="135" t="s">
        <v>6535</v>
      </c>
      <c r="E253" s="133" t="s">
        <v>1198</v>
      </c>
      <c r="F253" s="12">
        <v>120</v>
      </c>
      <c r="G253" s="12"/>
      <c r="H253" s="124">
        <v>2025</v>
      </c>
      <c r="I253" s="133" t="s">
        <v>178</v>
      </c>
      <c r="J253" s="133" t="s">
        <v>179</v>
      </c>
      <c r="K253" s="124" t="s">
        <v>180</v>
      </c>
      <c r="L253" s="133" t="s">
        <v>1199</v>
      </c>
      <c r="M253" s="136"/>
      <c r="N253" s="124" t="s">
        <v>676</v>
      </c>
      <c r="O253" s="124"/>
      <c r="P253" s="124"/>
      <c r="Q253" s="124"/>
      <c r="R253" s="133"/>
      <c r="S253" s="133"/>
      <c r="T253" s="133"/>
      <c r="U253" s="133"/>
      <c r="V253" s="24"/>
      <c r="W253" s="133"/>
      <c r="X253" s="133"/>
      <c r="Y253" s="133"/>
      <c r="Z253" s="133"/>
      <c r="AA253" s="135" t="s">
        <v>163</v>
      </c>
      <c r="AB253" s="133">
        <v>7500</v>
      </c>
      <c r="AC253" s="135" t="s">
        <v>168</v>
      </c>
      <c r="AD253" s="3" t="s">
        <v>6539</v>
      </c>
      <c r="AE253" s="3" t="s">
        <v>6540</v>
      </c>
      <c r="AF253" s="3" t="s">
        <v>6541</v>
      </c>
      <c r="AG253" s="3" t="s">
        <v>6542</v>
      </c>
      <c r="AH253" s="135" t="s">
        <v>6543</v>
      </c>
      <c r="AI253" s="135" t="s">
        <v>6544</v>
      </c>
      <c r="AJ253" s="135" t="s">
        <v>163</v>
      </c>
      <c r="AK253" s="135"/>
      <c r="AL253" s="135" t="s">
        <v>6545</v>
      </c>
      <c r="AM253" s="135" t="s">
        <v>168</v>
      </c>
      <c r="AN253" s="135" t="s">
        <v>6548</v>
      </c>
      <c r="AO253" s="135" t="s">
        <v>6549</v>
      </c>
      <c r="AP253" s="135" t="s">
        <v>6550</v>
      </c>
      <c r="AQ253" s="135" t="s">
        <v>6551</v>
      </c>
      <c r="AR253" s="135"/>
      <c r="AS253" s="135"/>
      <c r="AT253" s="135"/>
      <c r="AU253" s="135"/>
      <c r="AV253" s="135"/>
      <c r="AW253" s="135" t="s">
        <v>168</v>
      </c>
      <c r="AX253" s="135" t="s">
        <v>6552</v>
      </c>
      <c r="AY253" s="135" t="s">
        <v>6553</v>
      </c>
      <c r="AZ253" s="135" t="s">
        <v>6554</v>
      </c>
      <c r="BA253" s="135" t="s">
        <v>6555</v>
      </c>
      <c r="BB253" s="3" t="s">
        <v>163</v>
      </c>
      <c r="BC253" s="3" t="s">
        <v>6556</v>
      </c>
      <c r="BD253" s="3" t="s">
        <v>163</v>
      </c>
      <c r="BE253" s="3" t="s">
        <v>6557</v>
      </c>
    </row>
    <row r="254" spans="1:176" ht="12.75" customHeight="1" x14ac:dyDescent="0.2">
      <c r="A254" s="16" t="s">
        <v>240</v>
      </c>
      <c r="B254" s="17" t="s">
        <v>886</v>
      </c>
      <c r="C254" s="133"/>
      <c r="D254" s="133" t="s">
        <v>10014</v>
      </c>
      <c r="E254" s="133" t="s">
        <v>11217</v>
      </c>
      <c r="F254" s="12">
        <v>120</v>
      </c>
      <c r="G254" s="12"/>
      <c r="H254" s="124" t="s">
        <v>243</v>
      </c>
      <c r="I254" s="133" t="s">
        <v>916</v>
      </c>
      <c r="J254" s="133" t="s">
        <v>179</v>
      </c>
      <c r="K254" s="124" t="s">
        <v>162</v>
      </c>
      <c r="L254" s="135"/>
      <c r="M254" s="133"/>
      <c r="N254" s="124" t="s">
        <v>247</v>
      </c>
      <c r="O254" s="124"/>
      <c r="P254" s="124"/>
      <c r="Q254" s="124"/>
      <c r="R254" s="133"/>
      <c r="S254" s="133"/>
      <c r="T254" s="133"/>
      <c r="U254" s="133" t="s">
        <v>11216</v>
      </c>
      <c r="V254" s="24"/>
      <c r="W254" s="133"/>
      <c r="X254" s="133"/>
      <c r="Y254" s="133"/>
      <c r="Z254" s="133"/>
      <c r="AA254" s="133"/>
      <c r="AB254" s="133"/>
      <c r="AC254" s="133"/>
      <c r="AD254" s="135"/>
      <c r="AE254" s="135"/>
      <c r="AF254" s="135"/>
      <c r="AG254" s="135"/>
      <c r="AH254" s="133"/>
      <c r="AI254" s="133"/>
      <c r="AJ254" s="133"/>
      <c r="AK254" s="133"/>
      <c r="AL254" s="133"/>
      <c r="AM254" s="124"/>
      <c r="AN254" s="124"/>
      <c r="AO254" s="124"/>
      <c r="AP254" s="124"/>
      <c r="AQ254" s="124"/>
      <c r="AR254" s="124"/>
      <c r="AS254" s="124"/>
      <c r="AT254" s="124"/>
      <c r="AU254" s="124"/>
      <c r="AV254" s="124"/>
      <c r="AW254" s="124"/>
      <c r="AX254" s="133"/>
      <c r="AY254" s="133"/>
      <c r="AZ254" s="133"/>
      <c r="BA254" s="133"/>
    </row>
    <row r="255" spans="1:176" ht="12.75" customHeight="1" x14ac:dyDescent="0.2">
      <c r="A255" s="81" t="s">
        <v>240</v>
      </c>
      <c r="B255" s="86" t="s">
        <v>886</v>
      </c>
      <c r="C255" s="78" t="s">
        <v>14277</v>
      </c>
      <c r="D255" s="130" t="s">
        <v>13427</v>
      </c>
      <c r="E255" s="130" t="s">
        <v>13427</v>
      </c>
      <c r="F255" s="85">
        <v>120</v>
      </c>
      <c r="G255" s="130"/>
      <c r="H255" s="76" t="s">
        <v>243</v>
      </c>
      <c r="I255" s="130" t="s">
        <v>14276</v>
      </c>
      <c r="J255" s="130" t="s">
        <v>11869</v>
      </c>
      <c r="K255" s="79" t="s">
        <v>162</v>
      </c>
      <c r="L255" s="130"/>
      <c r="M255" s="176" t="s">
        <v>14275</v>
      </c>
      <c r="N255" s="130"/>
      <c r="O255" s="130"/>
      <c r="P255" s="130"/>
      <c r="Q255" s="130"/>
      <c r="R255" s="130" t="s">
        <v>14274</v>
      </c>
      <c r="S255" s="130"/>
      <c r="T255" s="130"/>
      <c r="U255" s="130" t="s">
        <v>14273</v>
      </c>
      <c r="V255" s="130"/>
      <c r="W255" s="130"/>
      <c r="X255" s="130" t="s">
        <v>11740</v>
      </c>
      <c r="Y255" s="130" t="s">
        <v>13421</v>
      </c>
      <c r="Z255" s="130" t="s">
        <v>13420</v>
      </c>
      <c r="AA255" s="78" t="s">
        <v>13419</v>
      </c>
      <c r="AB255" s="176" t="s">
        <v>13418</v>
      </c>
      <c r="AC255" s="130"/>
      <c r="AD255" s="130" t="s">
        <v>13417</v>
      </c>
      <c r="AE255" s="130"/>
      <c r="AF255" s="130"/>
      <c r="AG255" s="130"/>
      <c r="AH255" s="130"/>
      <c r="AI255" s="130"/>
      <c r="AJ255" s="130"/>
      <c r="AK255" s="130"/>
      <c r="AL255" s="130"/>
      <c r="AM255" s="130"/>
      <c r="AN255" s="130"/>
      <c r="AO255" s="130"/>
      <c r="AP255" s="130"/>
      <c r="AQ255" s="130"/>
      <c r="AR255" s="130"/>
      <c r="AS255" s="130"/>
      <c r="AT255" s="130"/>
      <c r="AU255" s="130"/>
      <c r="AV255" s="130"/>
      <c r="AW255" s="130" t="s">
        <v>13414</v>
      </c>
      <c r="AX255" s="130" t="s">
        <v>13413</v>
      </c>
      <c r="AY255" s="130"/>
      <c r="AZ255" s="130"/>
      <c r="BA255" s="130"/>
      <c r="BB255" s="130"/>
      <c r="BC255" s="130"/>
      <c r="BD255" s="130"/>
      <c r="BE255" s="130"/>
      <c r="BF255" s="130"/>
      <c r="BQ255" s="130"/>
      <c r="BR255" s="130"/>
      <c r="BS255" s="130"/>
      <c r="BT255" s="130"/>
      <c r="BU255" s="130"/>
      <c r="BV255" s="130"/>
      <c r="BW255" s="130"/>
      <c r="BX255" s="130"/>
      <c r="BY255" s="130"/>
      <c r="BZ255" s="130"/>
      <c r="CA255" s="130"/>
      <c r="CB255" s="130"/>
      <c r="CC255" s="130"/>
      <c r="CD255" s="130"/>
      <c r="CE255" s="130"/>
      <c r="CF255" s="130"/>
      <c r="CG255" s="130"/>
      <c r="CH255" s="130"/>
      <c r="CI255" s="130"/>
      <c r="CJ255" s="130"/>
      <c r="CK255" s="130"/>
      <c r="CL255" s="130"/>
      <c r="CM255" s="130"/>
      <c r="CN255" s="130"/>
      <c r="CO255" s="130"/>
      <c r="CP255" s="130"/>
      <c r="CQ255" s="130"/>
      <c r="CR255" s="130"/>
      <c r="CS255" s="130"/>
      <c r="CT255" s="130"/>
      <c r="CU255" s="130"/>
      <c r="CV255" s="130"/>
      <c r="CW255" s="130"/>
      <c r="CX255" s="130"/>
      <c r="CY255" s="130"/>
      <c r="CZ255" s="130"/>
      <c r="DA255" s="130"/>
      <c r="DB255" s="130"/>
      <c r="DC255" s="130"/>
      <c r="DD255" s="130"/>
      <c r="DE255" s="130"/>
      <c r="DF255" s="130"/>
      <c r="DG255" s="130"/>
      <c r="DH255" s="130"/>
      <c r="DI255" s="130"/>
      <c r="DJ255" s="130"/>
      <c r="DK255" s="130"/>
      <c r="DL255" s="130"/>
      <c r="DM255" s="130"/>
      <c r="DN255" s="130"/>
      <c r="DO255" s="130"/>
      <c r="DP255" s="130"/>
      <c r="DQ255" s="130"/>
      <c r="DR255" s="130"/>
      <c r="DS255" s="130"/>
      <c r="DT255" s="130"/>
      <c r="DU255" s="130"/>
      <c r="DV255" s="130"/>
      <c r="DW255" s="130"/>
      <c r="DX255" s="130"/>
      <c r="DY255" s="130"/>
      <c r="DZ255" s="130"/>
      <c r="EA255" s="130"/>
      <c r="EB255" s="130"/>
      <c r="EC255" s="130"/>
      <c r="ED255" s="130"/>
      <c r="EE255" s="130"/>
      <c r="EF255" s="130"/>
      <c r="EG255" s="130"/>
      <c r="EH255" s="130"/>
      <c r="EI255" s="130"/>
      <c r="EJ255" s="130"/>
      <c r="EK255" s="130"/>
      <c r="EL255" s="130"/>
      <c r="EM255" s="130"/>
      <c r="EN255" s="130"/>
      <c r="EO255" s="130"/>
      <c r="EP255" s="130"/>
      <c r="EQ255" s="130"/>
      <c r="ER255" s="130"/>
      <c r="ES255" s="130"/>
      <c r="ET255" s="130"/>
      <c r="EU255" s="130"/>
      <c r="EV255" s="130"/>
      <c r="EW255" s="130"/>
      <c r="EX255" s="130"/>
      <c r="EY255" s="130"/>
      <c r="EZ255" s="130"/>
      <c r="FA255" s="130"/>
      <c r="FB255" s="130"/>
      <c r="FC255" s="130"/>
      <c r="FD255" s="130"/>
      <c r="FE255" s="130"/>
      <c r="FF255" s="130"/>
      <c r="FG255" s="130"/>
      <c r="FH255" s="130"/>
      <c r="FI255" s="130"/>
      <c r="FJ255" s="130"/>
      <c r="FK255" s="130"/>
      <c r="FL255" s="130"/>
    </row>
    <row r="256" spans="1:176" ht="12.75" customHeight="1" x14ac:dyDescent="0.2">
      <c r="A256" s="132" t="s">
        <v>173</v>
      </c>
      <c r="B256" s="17" t="s">
        <v>886</v>
      </c>
      <c r="C256" s="132" t="s">
        <v>6587</v>
      </c>
      <c r="D256" s="135" t="s">
        <v>1076</v>
      </c>
      <c r="E256" s="132" t="s">
        <v>10686</v>
      </c>
      <c r="F256" s="134">
        <v>114</v>
      </c>
      <c r="G256" s="134"/>
      <c r="H256" s="134" t="s">
        <v>177</v>
      </c>
      <c r="I256" s="132" t="s">
        <v>244</v>
      </c>
      <c r="J256" s="132" t="s">
        <v>245</v>
      </c>
      <c r="K256" s="20" t="s">
        <v>180</v>
      </c>
      <c r="L256" s="135"/>
      <c r="M256" s="136"/>
      <c r="N256" s="17"/>
      <c r="O256" s="17"/>
      <c r="P256" s="134"/>
      <c r="Q256" s="134"/>
      <c r="R256" s="21" t="s">
        <v>10687</v>
      </c>
      <c r="S256" s="21"/>
      <c r="T256" s="21"/>
      <c r="U256" s="21"/>
      <c r="V256" s="22"/>
      <c r="W256" s="21"/>
      <c r="X256" s="21"/>
      <c r="Y256" s="21"/>
      <c r="Z256" s="21"/>
      <c r="AA256" s="21"/>
      <c r="AB256" s="21"/>
      <c r="AC256" s="135" t="s">
        <v>194</v>
      </c>
      <c r="AD256" s="135" t="s">
        <v>1080</v>
      </c>
      <c r="AE256" s="135" t="s">
        <v>1081</v>
      </c>
      <c r="AF256" s="135" t="s">
        <v>1082</v>
      </c>
      <c r="AG256" s="82" t="s">
        <v>1083</v>
      </c>
      <c r="AH256" s="135"/>
      <c r="AI256" s="135"/>
      <c r="AJ256" s="135"/>
      <c r="AK256" s="135"/>
      <c r="AL256" s="135"/>
      <c r="AM256" s="134"/>
      <c r="AN256" s="134"/>
      <c r="AO256" s="134"/>
      <c r="AP256" s="134"/>
      <c r="AQ256" s="134"/>
      <c r="AR256" s="134"/>
      <c r="AS256" s="134"/>
      <c r="AT256" s="134"/>
      <c r="AU256" s="134"/>
      <c r="AV256" s="134"/>
      <c r="AW256" s="135"/>
      <c r="AX256" s="135"/>
      <c r="AY256" s="135"/>
      <c r="AZ256" s="135"/>
      <c r="BA256" s="135"/>
      <c r="BB256" s="135"/>
      <c r="BC256" s="135"/>
      <c r="BD256" s="135"/>
      <c r="BE256" s="135"/>
      <c r="BF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c r="EF256" s="135"/>
      <c r="EG256" s="135"/>
      <c r="EH256" s="135"/>
      <c r="EI256" s="135"/>
      <c r="EJ256" s="135"/>
      <c r="EK256" s="135"/>
      <c r="EL256" s="135"/>
      <c r="EM256" s="135"/>
      <c r="EN256" s="135"/>
      <c r="EO256" s="135"/>
      <c r="EP256" s="135"/>
      <c r="EQ256" s="135"/>
      <c r="ER256" s="135"/>
      <c r="ES256" s="135"/>
      <c r="ET256" s="135"/>
      <c r="EU256" s="135"/>
      <c r="EV256" s="135"/>
      <c r="EW256" s="135"/>
      <c r="EX256" s="135"/>
      <c r="EY256" s="135"/>
      <c r="EZ256" s="135"/>
      <c r="FA256" s="135"/>
      <c r="FB256" s="135"/>
      <c r="FC256" s="135"/>
      <c r="FD256" s="135"/>
      <c r="FE256" s="135"/>
      <c r="FF256" s="135"/>
      <c r="FG256" s="135"/>
      <c r="FH256" s="135"/>
      <c r="FI256" s="135"/>
      <c r="FJ256" s="135"/>
      <c r="FK256" s="135"/>
      <c r="FL256" s="135"/>
    </row>
    <row r="257" spans="1:176" ht="12.75" customHeight="1" x14ac:dyDescent="0.2">
      <c r="A257" s="16" t="s">
        <v>173</v>
      </c>
      <c r="B257" s="17" t="s">
        <v>211</v>
      </c>
      <c r="C257" s="16"/>
      <c r="D257" s="132" t="s">
        <v>2738</v>
      </c>
      <c r="E257" s="16" t="s">
        <v>2739</v>
      </c>
      <c r="F257" s="7">
        <v>110</v>
      </c>
      <c r="G257" s="7"/>
      <c r="H257" s="7" t="s">
        <v>177</v>
      </c>
      <c r="I257" s="16" t="s">
        <v>711</v>
      </c>
      <c r="J257" s="16" t="s">
        <v>179</v>
      </c>
      <c r="K257" s="134" t="s">
        <v>162</v>
      </c>
      <c r="L257" s="133" t="s">
        <v>2740</v>
      </c>
      <c r="M257" s="135" t="s">
        <v>2741</v>
      </c>
      <c r="N257" s="17"/>
      <c r="O257" s="17"/>
      <c r="P257" s="7"/>
      <c r="Q257" s="7"/>
      <c r="R257" s="136" t="s">
        <v>2789</v>
      </c>
      <c r="S257" s="136"/>
      <c r="T257" s="136"/>
      <c r="U257" s="136"/>
      <c r="V257" s="141" t="s">
        <v>8467</v>
      </c>
      <c r="W257" s="136"/>
      <c r="X257" s="136"/>
      <c r="Y257" s="136"/>
      <c r="Z257" s="136"/>
      <c r="AA257" s="136"/>
      <c r="AB257" s="136"/>
      <c r="AC257" s="3" t="s">
        <v>168</v>
      </c>
      <c r="AD257" s="3" t="s">
        <v>14894</v>
      </c>
      <c r="AE257" s="3" t="s">
        <v>14889</v>
      </c>
      <c r="AF257" s="3" t="s">
        <v>14890</v>
      </c>
      <c r="AG257" s="135" t="s">
        <v>14891</v>
      </c>
      <c r="AI257" s="141" t="s">
        <v>14892</v>
      </c>
      <c r="AJ257" s="141" t="s">
        <v>163</v>
      </c>
      <c r="AK257" s="141" t="s">
        <v>14893</v>
      </c>
      <c r="AL257" s="3" t="s">
        <v>2746</v>
      </c>
      <c r="AM257" s="135" t="s">
        <v>168</v>
      </c>
      <c r="AN257" s="135" t="s">
        <v>2747</v>
      </c>
      <c r="AO257" s="135" t="s">
        <v>2748</v>
      </c>
      <c r="AP257" s="135" t="s">
        <v>600</v>
      </c>
      <c r="AQ257" s="135" t="s">
        <v>2749</v>
      </c>
      <c r="AR257" s="135"/>
      <c r="AS257" s="135"/>
      <c r="AT257" s="135"/>
      <c r="AU257" s="135"/>
      <c r="AV257" s="135"/>
      <c r="AW257" s="3" t="s">
        <v>168</v>
      </c>
      <c r="AX257" s="3" t="s">
        <v>2750</v>
      </c>
      <c r="AY257" s="3" t="s">
        <v>2751</v>
      </c>
      <c r="AZ257" s="3" t="s">
        <v>2752</v>
      </c>
      <c r="BA257" s="3" t="s">
        <v>2753</v>
      </c>
      <c r="BB257" s="3" t="s">
        <v>163</v>
      </c>
      <c r="BC257" s="135" t="s">
        <v>2754</v>
      </c>
      <c r="BD257" s="135" t="s">
        <v>163</v>
      </c>
      <c r="BE257" s="135" t="s">
        <v>2755</v>
      </c>
      <c r="BF257" s="3" t="s">
        <v>2756</v>
      </c>
      <c r="BG257" s="3" t="s">
        <v>168</v>
      </c>
      <c r="BH257" s="3" t="s">
        <v>2757</v>
      </c>
      <c r="BI257" s="3" t="s">
        <v>2758</v>
      </c>
      <c r="BJ257" s="3" t="s">
        <v>581</v>
      </c>
      <c r="BK257" s="3" t="s">
        <v>2759</v>
      </c>
      <c r="BL257" s="3" t="s">
        <v>163</v>
      </c>
      <c r="BM257" s="3" t="s">
        <v>2760</v>
      </c>
      <c r="BN257" s="3" t="s">
        <v>163</v>
      </c>
      <c r="BO257" s="3" t="s">
        <v>2761</v>
      </c>
      <c r="BP257" s="3" t="s">
        <v>2762</v>
      </c>
      <c r="BQ257" s="3" t="s">
        <v>168</v>
      </c>
      <c r="BR257" s="3" t="s">
        <v>2763</v>
      </c>
      <c r="BS257" s="3" t="s">
        <v>2764</v>
      </c>
      <c r="BT257" s="3" t="s">
        <v>843</v>
      </c>
      <c r="BU257" s="3" t="s">
        <v>2743</v>
      </c>
      <c r="BV257" s="3" t="s">
        <v>163</v>
      </c>
      <c r="BW257" s="3" t="s">
        <v>2765</v>
      </c>
      <c r="BX257" s="3" t="s">
        <v>163</v>
      </c>
      <c r="BY257" s="3" t="s">
        <v>2766</v>
      </c>
      <c r="BZ257" s="3" t="s">
        <v>2767</v>
      </c>
      <c r="CA257" s="3" t="s">
        <v>168</v>
      </c>
      <c r="CB257" s="3" t="s">
        <v>2768</v>
      </c>
      <c r="CC257" s="3" t="s">
        <v>2769</v>
      </c>
      <c r="CD257" s="3" t="s">
        <v>843</v>
      </c>
      <c r="CE257" s="3" t="s">
        <v>2770</v>
      </c>
      <c r="CF257" s="3" t="s">
        <v>163</v>
      </c>
      <c r="CG257" s="3" t="s">
        <v>2771</v>
      </c>
      <c r="CH257" s="3" t="s">
        <v>163</v>
      </c>
      <c r="CI257" s="3" t="s">
        <v>2766</v>
      </c>
      <c r="CJ257" s="3" t="s">
        <v>2772</v>
      </c>
      <c r="CK257" s="3" t="s">
        <v>168</v>
      </c>
      <c r="CL257" s="3" t="s">
        <v>2773</v>
      </c>
      <c r="CM257" s="3" t="s">
        <v>2524</v>
      </c>
      <c r="CN257" s="3" t="s">
        <v>2774</v>
      </c>
      <c r="CO257" s="3" t="s">
        <v>2775</v>
      </c>
      <c r="CP257" s="3" t="s">
        <v>163</v>
      </c>
      <c r="CQ257" s="3" t="s">
        <v>2765</v>
      </c>
      <c r="CR257" s="3" t="s">
        <v>163</v>
      </c>
      <c r="CS257" s="3" t="s">
        <v>2766</v>
      </c>
      <c r="CT257" s="3" t="s">
        <v>2767</v>
      </c>
      <c r="CU257" s="3" t="s">
        <v>168</v>
      </c>
      <c r="CV257" s="3" t="s">
        <v>2776</v>
      </c>
      <c r="CW257" s="3" t="s">
        <v>2777</v>
      </c>
      <c r="CX257" s="3" t="s">
        <v>2778</v>
      </c>
      <c r="CY257" s="3" t="s">
        <v>2779</v>
      </c>
      <c r="CZ257" s="3" t="s">
        <v>2780</v>
      </c>
      <c r="DA257" s="3" t="s">
        <v>2781</v>
      </c>
      <c r="DB257" s="3" t="s">
        <v>163</v>
      </c>
      <c r="DC257" s="3" t="s">
        <v>2745</v>
      </c>
      <c r="DD257" s="3" t="s">
        <v>2772</v>
      </c>
      <c r="DE257" s="3" t="s">
        <v>168</v>
      </c>
      <c r="DF257" s="3" t="s">
        <v>2782</v>
      </c>
      <c r="DG257" s="3" t="s">
        <v>2783</v>
      </c>
      <c r="DH257" s="3" t="s">
        <v>2784</v>
      </c>
      <c r="DI257" s="3" t="s">
        <v>2785</v>
      </c>
      <c r="DJ257" s="3" t="s">
        <v>163</v>
      </c>
      <c r="DK257" s="3" t="s">
        <v>2786</v>
      </c>
      <c r="DL257" s="3" t="s">
        <v>163</v>
      </c>
      <c r="DM257" s="3" t="s">
        <v>2755</v>
      </c>
      <c r="DP257" s="3" t="s">
        <v>2787</v>
      </c>
      <c r="DQ257" s="3" t="s">
        <v>2742</v>
      </c>
      <c r="DS257" s="3" t="s">
        <v>2788</v>
      </c>
      <c r="DY257" s="3" t="s">
        <v>168</v>
      </c>
      <c r="DZ257" s="3" t="s">
        <v>2523</v>
      </c>
      <c r="EA257" s="3" t="s">
        <v>2524</v>
      </c>
      <c r="EB257" s="3" t="s">
        <v>368</v>
      </c>
      <c r="EC257" s="3" t="s">
        <v>2525</v>
      </c>
      <c r="EE257" s="141" t="s">
        <v>2744</v>
      </c>
      <c r="EF257" s="141" t="s">
        <v>163</v>
      </c>
      <c r="EG257" s="141" t="s">
        <v>2745</v>
      </c>
      <c r="EH257" s="3" t="s">
        <v>2746</v>
      </c>
    </row>
    <row r="258" spans="1:176" ht="12.75" customHeight="1" x14ac:dyDescent="0.2">
      <c r="A258" s="132" t="s">
        <v>173</v>
      </c>
      <c r="B258" s="17" t="s">
        <v>211</v>
      </c>
      <c r="C258" s="132"/>
      <c r="D258" s="135" t="s">
        <v>12160</v>
      </c>
      <c r="E258" s="132" t="s">
        <v>4156</v>
      </c>
      <c r="F258" s="134">
        <v>110</v>
      </c>
      <c r="G258" s="134"/>
      <c r="H258" s="134" t="s">
        <v>177</v>
      </c>
      <c r="I258" s="132" t="s">
        <v>711</v>
      </c>
      <c r="J258" s="132" t="s">
        <v>179</v>
      </c>
      <c r="K258" s="134" t="s">
        <v>162</v>
      </c>
      <c r="L258" s="132"/>
      <c r="M258" s="133" t="s">
        <v>4157</v>
      </c>
      <c r="N258" s="17"/>
      <c r="O258" s="17"/>
      <c r="P258" s="134"/>
      <c r="Q258" s="134"/>
      <c r="R258" s="136" t="s">
        <v>4158</v>
      </c>
      <c r="S258" s="136"/>
      <c r="T258" s="136"/>
      <c r="U258" s="136"/>
      <c r="V258" s="141" t="s">
        <v>4159</v>
      </c>
      <c r="W258" s="135"/>
      <c r="X258" s="135"/>
      <c r="Y258" s="135"/>
      <c r="Z258" s="135"/>
      <c r="AA258" s="135" t="s">
        <v>163</v>
      </c>
      <c r="AB258" s="135"/>
      <c r="AC258" s="135" t="s">
        <v>168</v>
      </c>
      <c r="AD258" s="135"/>
      <c r="AE258" s="135"/>
      <c r="AF258" s="135"/>
      <c r="AH258" s="3" t="s">
        <v>163</v>
      </c>
      <c r="AI258" s="135" t="s">
        <v>4163</v>
      </c>
      <c r="AJ258" s="135" t="s">
        <v>163</v>
      </c>
      <c r="AK258" s="135" t="s">
        <v>4164</v>
      </c>
      <c r="AL258" s="135" t="s">
        <v>4165</v>
      </c>
      <c r="AM258" s="135"/>
      <c r="AN258" s="135"/>
      <c r="AO258" s="135"/>
      <c r="AP258" s="135"/>
      <c r="AQ258" s="135"/>
      <c r="AR258" s="135"/>
      <c r="AS258" s="135"/>
      <c r="AT258" s="135"/>
      <c r="AU258" s="135"/>
      <c r="AV258" s="135"/>
      <c r="AW258" s="3" t="s">
        <v>168</v>
      </c>
      <c r="AX258" s="135" t="s">
        <v>4160</v>
      </c>
      <c r="AY258" s="135" t="s">
        <v>4161</v>
      </c>
      <c r="AZ258" s="135" t="s">
        <v>2778</v>
      </c>
      <c r="BA258" s="3" t="s">
        <v>4162</v>
      </c>
      <c r="BB258" s="3" t="s">
        <v>163</v>
      </c>
      <c r="BC258" s="3" t="s">
        <v>4168</v>
      </c>
      <c r="BD258" s="3" t="s">
        <v>163</v>
      </c>
      <c r="BE258" s="3" t="s">
        <v>163</v>
      </c>
      <c r="BF258" s="3" t="s">
        <v>4169</v>
      </c>
      <c r="BG258" s="3" t="s">
        <v>168</v>
      </c>
      <c r="BH258" s="135" t="s">
        <v>4170</v>
      </c>
      <c r="BI258" s="135" t="s">
        <v>4171</v>
      </c>
      <c r="BJ258" s="3" t="s">
        <v>1071</v>
      </c>
      <c r="BK258" s="135" t="s">
        <v>4172</v>
      </c>
      <c r="BL258" s="3" t="s">
        <v>163</v>
      </c>
      <c r="BM258" s="3" t="s">
        <v>163</v>
      </c>
      <c r="BN258" s="3" t="s">
        <v>163</v>
      </c>
      <c r="BO258" s="3" t="s">
        <v>4173</v>
      </c>
      <c r="BP258" s="3" t="s">
        <v>4174</v>
      </c>
      <c r="BQ258" s="3" t="s">
        <v>1916</v>
      </c>
      <c r="BR258" s="3" t="s">
        <v>4175</v>
      </c>
      <c r="BS258" s="3" t="s">
        <v>2488</v>
      </c>
      <c r="BT258" s="3" t="s">
        <v>250</v>
      </c>
      <c r="BU258" s="3" t="s">
        <v>163</v>
      </c>
      <c r="BV258" s="3" t="s">
        <v>163</v>
      </c>
      <c r="BW258" s="3" t="s">
        <v>163</v>
      </c>
      <c r="BX258" s="3" t="s">
        <v>163</v>
      </c>
      <c r="BY258" s="3" t="s">
        <v>4173</v>
      </c>
      <c r="BZ258" s="3" t="s">
        <v>4176</v>
      </c>
      <c r="CA258" s="3" t="s">
        <v>168</v>
      </c>
      <c r="CB258" s="3" t="s">
        <v>4177</v>
      </c>
      <c r="CC258" s="3" t="s">
        <v>2742</v>
      </c>
      <c r="CD258" s="3" t="s">
        <v>1071</v>
      </c>
      <c r="CF258" s="3" t="s">
        <v>163</v>
      </c>
      <c r="CG258" s="3" t="s">
        <v>4178</v>
      </c>
      <c r="CH258" s="3" t="s">
        <v>163</v>
      </c>
      <c r="CI258" s="3" t="s">
        <v>163</v>
      </c>
      <c r="CJ258" s="3" t="s">
        <v>4179</v>
      </c>
      <c r="CL258" s="3" t="s">
        <v>4180</v>
      </c>
      <c r="CM258" s="3" t="s">
        <v>2524</v>
      </c>
      <c r="CN258" s="133" t="s">
        <v>1537</v>
      </c>
      <c r="CO258" s="137" t="s">
        <v>4181</v>
      </c>
      <c r="EE258" s="135"/>
      <c r="EF258" s="135"/>
      <c r="EG258" s="135"/>
      <c r="FO258" s="130"/>
      <c r="FP258" s="130"/>
      <c r="FQ258" s="130"/>
      <c r="FR258" s="130"/>
      <c r="FS258" s="130"/>
      <c r="FT258" s="130"/>
    </row>
    <row r="259" spans="1:176" ht="12.75" customHeight="1" x14ac:dyDescent="0.2">
      <c r="A259" s="81" t="s">
        <v>173</v>
      </c>
      <c r="B259" s="86" t="s">
        <v>215</v>
      </c>
      <c r="C259" s="81"/>
      <c r="D259" s="81" t="s">
        <v>1302</v>
      </c>
      <c r="E259" s="81" t="s">
        <v>6531</v>
      </c>
      <c r="F259" s="85">
        <v>110</v>
      </c>
      <c r="G259" s="85"/>
      <c r="H259" s="85" t="s">
        <v>177</v>
      </c>
      <c r="I259" s="81" t="s">
        <v>2858</v>
      </c>
      <c r="J259" s="81" t="s">
        <v>431</v>
      </c>
      <c r="K259" s="89" t="s">
        <v>180</v>
      </c>
      <c r="L259" s="81"/>
      <c r="M259" s="130" t="s">
        <v>11208</v>
      </c>
      <c r="N259" s="86"/>
      <c r="O259" s="86"/>
      <c r="P259" s="85"/>
      <c r="Q259" s="85"/>
      <c r="R259" s="87" t="s">
        <v>6532</v>
      </c>
      <c r="S259" s="87"/>
      <c r="T259" s="87"/>
      <c r="U259" s="87"/>
      <c r="V259" s="88"/>
      <c r="W259" s="87"/>
      <c r="X259" s="87"/>
      <c r="Y259" s="87"/>
      <c r="Z259" s="87"/>
      <c r="AA259" s="87"/>
      <c r="AB259" s="87"/>
      <c r="AC259" s="130" t="s">
        <v>168</v>
      </c>
      <c r="AD259" s="130" t="s">
        <v>2063</v>
      </c>
      <c r="AE259" s="130" t="s">
        <v>14481</v>
      </c>
      <c r="AF259" s="130" t="s">
        <v>600</v>
      </c>
      <c r="AG259" s="176" t="s">
        <v>14482</v>
      </c>
      <c r="AH259" s="130" t="s">
        <v>163</v>
      </c>
      <c r="AI259" s="130" t="s">
        <v>2336</v>
      </c>
      <c r="AJ259" s="130" t="s">
        <v>2336</v>
      </c>
      <c r="AK259" s="131" t="s">
        <v>14483</v>
      </c>
      <c r="AL259" s="130"/>
      <c r="AM259" s="130" t="s">
        <v>194</v>
      </c>
      <c r="AN259" s="130" t="s">
        <v>3463</v>
      </c>
      <c r="AO259" s="130" t="s">
        <v>3464</v>
      </c>
      <c r="AP259" s="130" t="s">
        <v>3465</v>
      </c>
      <c r="AQ259" s="130" t="s">
        <v>3466</v>
      </c>
      <c r="AR259" s="130"/>
      <c r="AS259" s="130" t="s">
        <v>3467</v>
      </c>
      <c r="AT259" s="130"/>
      <c r="AU259" s="130" t="s">
        <v>3436</v>
      </c>
      <c r="AV259" s="130"/>
      <c r="AW259" s="130" t="s">
        <v>168</v>
      </c>
      <c r="AX259" s="130" t="s">
        <v>11224</v>
      </c>
      <c r="AY259" s="130" t="s">
        <v>11225</v>
      </c>
      <c r="AZ259" s="130" t="s">
        <v>8998</v>
      </c>
      <c r="BA259" s="176" t="s">
        <v>11226</v>
      </c>
      <c r="BB259" s="130" t="s">
        <v>163</v>
      </c>
      <c r="BC259" s="130" t="s">
        <v>3402</v>
      </c>
      <c r="BD259" s="130" t="s">
        <v>163</v>
      </c>
      <c r="BE259" s="130" t="s">
        <v>3403</v>
      </c>
      <c r="BF259" s="130" t="s">
        <v>3404</v>
      </c>
      <c r="BG259" s="130" t="s">
        <v>194</v>
      </c>
      <c r="BH259" s="130" t="s">
        <v>3393</v>
      </c>
      <c r="BI259" s="130" t="s">
        <v>3394</v>
      </c>
      <c r="BJ259" s="130" t="s">
        <v>3395</v>
      </c>
      <c r="BK259" s="130" t="s">
        <v>3396</v>
      </c>
      <c r="BL259" s="130" t="s">
        <v>163</v>
      </c>
      <c r="BM259" s="130" t="s">
        <v>3397</v>
      </c>
      <c r="BN259" s="130" t="s">
        <v>163</v>
      </c>
      <c r="BO259" s="130" t="s">
        <v>3398</v>
      </c>
      <c r="BP259" s="130"/>
      <c r="BQ259" s="130" t="s">
        <v>168</v>
      </c>
      <c r="BR259" s="130" t="s">
        <v>2716</v>
      </c>
      <c r="BS259" s="130" t="s">
        <v>3399</v>
      </c>
      <c r="BT259" s="130" t="s">
        <v>3400</v>
      </c>
      <c r="BU259" s="130" t="s">
        <v>3401</v>
      </c>
      <c r="BV259" s="130" t="s">
        <v>163</v>
      </c>
      <c r="BW259" s="130" t="s">
        <v>3402</v>
      </c>
      <c r="BX259" s="130" t="s">
        <v>163</v>
      </c>
      <c r="BY259" s="130" t="s">
        <v>3403</v>
      </c>
      <c r="BZ259" s="130" t="s">
        <v>3404</v>
      </c>
      <c r="CA259" s="130" t="s">
        <v>168</v>
      </c>
      <c r="CB259" s="130" t="s">
        <v>3405</v>
      </c>
      <c r="CC259" s="130" t="s">
        <v>3406</v>
      </c>
      <c r="CD259" s="130" t="s">
        <v>3407</v>
      </c>
      <c r="CE259" s="130" t="s">
        <v>3408</v>
      </c>
      <c r="CF259" s="130" t="s">
        <v>163</v>
      </c>
      <c r="CG259" s="130" t="s">
        <v>3409</v>
      </c>
      <c r="CH259" s="130" t="s">
        <v>163</v>
      </c>
      <c r="CI259" s="130" t="s">
        <v>3391</v>
      </c>
      <c r="CJ259" s="130" t="s">
        <v>3410</v>
      </c>
      <c r="CK259" s="130" t="s">
        <v>168</v>
      </c>
      <c r="CL259" s="130" t="s">
        <v>3411</v>
      </c>
      <c r="CM259" s="130" t="s">
        <v>3412</v>
      </c>
      <c r="CN259" s="130" t="s">
        <v>3413</v>
      </c>
      <c r="CO259" s="130" t="s">
        <v>3414</v>
      </c>
      <c r="CP259" s="130" t="s">
        <v>163</v>
      </c>
      <c r="CQ259" s="130" t="s">
        <v>3415</v>
      </c>
      <c r="CR259" s="130" t="s">
        <v>163</v>
      </c>
      <c r="CS259" s="130" t="s">
        <v>3416</v>
      </c>
      <c r="CT259" s="130" t="s">
        <v>3417</v>
      </c>
      <c r="CU259" s="130" t="s">
        <v>168</v>
      </c>
      <c r="CV259" s="130" t="s">
        <v>3418</v>
      </c>
      <c r="CW259" s="130" t="s">
        <v>3419</v>
      </c>
      <c r="CX259" s="130" t="s">
        <v>3420</v>
      </c>
      <c r="CY259" s="130" t="s">
        <v>3421</v>
      </c>
      <c r="CZ259" s="130" t="s">
        <v>163</v>
      </c>
      <c r="DA259" s="130" t="s">
        <v>3422</v>
      </c>
      <c r="DB259" s="130" t="s">
        <v>163</v>
      </c>
      <c r="DC259" s="130" t="s">
        <v>163</v>
      </c>
      <c r="DD259" s="130" t="s">
        <v>3423</v>
      </c>
      <c r="DE259" s="130" t="s">
        <v>168</v>
      </c>
      <c r="DF259" s="130" t="s">
        <v>3424</v>
      </c>
      <c r="DG259" s="130" t="s">
        <v>3425</v>
      </c>
      <c r="DH259" s="130" t="s">
        <v>3426</v>
      </c>
      <c r="DI259" s="130" t="s">
        <v>3427</v>
      </c>
      <c r="DJ259" s="130" t="s">
        <v>163</v>
      </c>
      <c r="DK259" s="130" t="s">
        <v>3428</v>
      </c>
      <c r="DL259" s="130" t="s">
        <v>163</v>
      </c>
      <c r="DM259" s="130" t="s">
        <v>163</v>
      </c>
      <c r="DN259" s="130" t="s">
        <v>3429</v>
      </c>
      <c r="DO259" s="130" t="s">
        <v>168</v>
      </c>
      <c r="DP259" s="130" t="s">
        <v>2716</v>
      </c>
      <c r="DQ259" s="130" t="s">
        <v>3399</v>
      </c>
      <c r="DR259" s="130" t="s">
        <v>3400</v>
      </c>
      <c r="DS259" s="130" t="s">
        <v>3401</v>
      </c>
      <c r="DT259" s="130" t="s">
        <v>163</v>
      </c>
      <c r="DU259" s="130" t="s">
        <v>3402</v>
      </c>
      <c r="DV259" s="130" t="s">
        <v>163</v>
      </c>
      <c r="DW259" s="130" t="s">
        <v>3403</v>
      </c>
      <c r="DX259" s="130" t="s">
        <v>3404</v>
      </c>
      <c r="DY259" s="130"/>
      <c r="DZ259" s="130"/>
      <c r="EA259" s="130"/>
      <c r="EB259" s="130"/>
      <c r="EC259" s="130"/>
      <c r="ED259" s="130"/>
      <c r="EE259" s="130"/>
      <c r="EF259" s="130"/>
      <c r="EG259" s="130"/>
      <c r="EH259" s="130"/>
      <c r="EI259" s="130"/>
      <c r="EJ259" s="130"/>
      <c r="EK259" s="130"/>
      <c r="EL259" s="130"/>
      <c r="EM259" s="130"/>
      <c r="EN259" s="130"/>
      <c r="EO259" s="130"/>
      <c r="EP259" s="130"/>
      <c r="EQ259" s="130"/>
      <c r="ER259" s="130"/>
      <c r="ES259" s="130"/>
      <c r="ET259" s="130"/>
      <c r="EU259" s="130"/>
      <c r="EV259" s="130"/>
      <c r="EW259" s="130"/>
      <c r="EX259" s="130"/>
      <c r="EY259" s="130"/>
      <c r="EZ259" s="130"/>
      <c r="FA259" s="130"/>
      <c r="FB259" s="130"/>
      <c r="FC259" s="130"/>
      <c r="FD259" s="130"/>
      <c r="FE259" s="130"/>
      <c r="FF259" s="130"/>
      <c r="FG259" s="130"/>
      <c r="FH259" s="130"/>
      <c r="FI259" s="130"/>
      <c r="FJ259" s="130"/>
      <c r="FK259" s="130"/>
      <c r="FL259" s="130"/>
      <c r="FO259" s="135"/>
      <c r="FP259" s="135"/>
      <c r="FQ259" s="135"/>
      <c r="FR259" s="135"/>
      <c r="FS259" s="135"/>
      <c r="FT259" s="135"/>
    </row>
    <row r="260" spans="1:176" ht="12.75" customHeight="1" x14ac:dyDescent="0.2">
      <c r="A260" s="132" t="s">
        <v>173</v>
      </c>
      <c r="B260" s="17" t="s">
        <v>215</v>
      </c>
      <c r="C260" s="132"/>
      <c r="D260" s="132" t="s">
        <v>4339</v>
      </c>
      <c r="E260" s="132" t="s">
        <v>4339</v>
      </c>
      <c r="F260" s="134">
        <v>110</v>
      </c>
      <c r="G260" s="134"/>
      <c r="H260" s="30" t="s">
        <v>177</v>
      </c>
      <c r="I260" s="132" t="s">
        <v>1710</v>
      </c>
      <c r="J260" s="132" t="s">
        <v>179</v>
      </c>
      <c r="K260" s="134" t="s">
        <v>162</v>
      </c>
      <c r="L260" s="132"/>
      <c r="M260" s="136"/>
      <c r="N260" s="17"/>
      <c r="O260" s="17"/>
      <c r="P260" s="134"/>
      <c r="Q260" s="134"/>
      <c r="R260" s="21" t="s">
        <v>2471</v>
      </c>
      <c r="S260" s="21"/>
      <c r="T260" s="21"/>
      <c r="U260" s="21"/>
      <c r="V260" s="22"/>
      <c r="W260" s="21"/>
      <c r="X260" s="21"/>
      <c r="Y260" s="21"/>
      <c r="Z260" s="21"/>
      <c r="AA260" s="21"/>
      <c r="AB260" s="21"/>
      <c r="AC260" s="136"/>
      <c r="AD260" s="135"/>
      <c r="AE260" s="135"/>
      <c r="AF260" s="135"/>
      <c r="AG260" s="135"/>
      <c r="AH260" s="132"/>
      <c r="AI260" s="136"/>
      <c r="AJ260" s="136"/>
      <c r="AK260" s="136"/>
      <c r="AL260" s="136"/>
      <c r="AM260" s="134"/>
      <c r="AN260" s="134"/>
      <c r="AO260" s="134"/>
      <c r="AP260" s="134"/>
      <c r="AQ260" s="134"/>
      <c r="AR260" s="134"/>
      <c r="AS260" s="134"/>
      <c r="AT260" s="134"/>
      <c r="AU260" s="134"/>
      <c r="AV260" s="134"/>
      <c r="AW260" s="134"/>
      <c r="AX260" s="136"/>
      <c r="AY260" s="136"/>
      <c r="AZ260" s="132"/>
      <c r="BA260" s="132"/>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c r="CX260" s="135"/>
      <c r="CY260" s="135"/>
      <c r="CZ260" s="135"/>
      <c r="DA260" s="135"/>
      <c r="DB260" s="135"/>
      <c r="DC260" s="135"/>
      <c r="DD260" s="135"/>
      <c r="DE260" s="135"/>
      <c r="DF260" s="135"/>
      <c r="DG260" s="135"/>
      <c r="DH260" s="135"/>
      <c r="DI260" s="135"/>
      <c r="DJ260" s="135"/>
      <c r="DK260" s="135"/>
      <c r="DL260" s="135"/>
      <c r="DM260" s="135"/>
      <c r="DN260" s="135"/>
      <c r="DO260" s="135"/>
      <c r="DP260" s="135"/>
      <c r="DQ260" s="135"/>
      <c r="DR260" s="135"/>
      <c r="DS260" s="135"/>
      <c r="DT260" s="135"/>
      <c r="DU260" s="135"/>
      <c r="DV260" s="135"/>
      <c r="DW260" s="135"/>
      <c r="DX260" s="135"/>
      <c r="DY260" s="135"/>
      <c r="DZ260" s="135"/>
      <c r="EA260" s="135"/>
      <c r="EB260" s="135"/>
      <c r="EC260" s="135"/>
      <c r="ED260" s="135"/>
      <c r="EE260" s="135"/>
      <c r="EF260" s="135"/>
      <c r="EG260" s="135"/>
      <c r="EH260" s="135"/>
      <c r="EI260" s="135"/>
      <c r="EJ260" s="135"/>
      <c r="EK260" s="135"/>
      <c r="EL260" s="135"/>
      <c r="EM260" s="135"/>
      <c r="EN260" s="135"/>
      <c r="EO260" s="135"/>
      <c r="EP260" s="135"/>
      <c r="EQ260" s="135"/>
      <c r="ER260" s="135"/>
      <c r="ES260" s="135"/>
      <c r="ET260" s="135"/>
      <c r="EU260" s="135"/>
      <c r="EV260" s="135"/>
      <c r="EW260" s="135"/>
      <c r="EX260" s="135"/>
      <c r="EY260" s="135"/>
      <c r="EZ260" s="135"/>
      <c r="FA260" s="135"/>
      <c r="FB260" s="135"/>
      <c r="FC260" s="135"/>
      <c r="FD260" s="135"/>
      <c r="FE260" s="135"/>
      <c r="FF260" s="135"/>
      <c r="FG260" s="135"/>
      <c r="FH260" s="135"/>
      <c r="FI260" s="135"/>
      <c r="FJ260" s="135"/>
      <c r="FK260" s="135"/>
      <c r="FL260" s="135"/>
    </row>
    <row r="261" spans="1:176" ht="12.75" customHeight="1" x14ac:dyDescent="0.2">
      <c r="A261" s="16" t="s">
        <v>173</v>
      </c>
      <c r="B261" s="17" t="s">
        <v>215</v>
      </c>
      <c r="C261" s="16"/>
      <c r="D261" s="16" t="s">
        <v>10959</v>
      </c>
      <c r="E261" s="16" t="s">
        <v>10959</v>
      </c>
      <c r="F261" s="7">
        <v>110</v>
      </c>
      <c r="G261" s="7"/>
      <c r="H261" s="30" t="s">
        <v>177</v>
      </c>
      <c r="I261" s="16" t="s">
        <v>2475</v>
      </c>
      <c r="J261" s="16" t="s">
        <v>179</v>
      </c>
      <c r="K261" s="7" t="s">
        <v>162</v>
      </c>
      <c r="L261" s="16"/>
      <c r="M261" s="18"/>
      <c r="N261" s="17"/>
      <c r="O261" s="17"/>
      <c r="P261" s="7"/>
      <c r="Q261" s="7"/>
      <c r="R261" s="136" t="s">
        <v>10958</v>
      </c>
      <c r="S261" s="136"/>
      <c r="T261" s="136"/>
      <c r="U261" s="136"/>
      <c r="V261" s="138"/>
      <c r="W261" s="136"/>
      <c r="X261" s="136"/>
      <c r="Y261" s="136"/>
      <c r="Z261" s="136"/>
      <c r="AA261" s="136"/>
      <c r="AB261" s="136"/>
      <c r="AC261" s="18"/>
      <c r="AH261" s="16"/>
      <c r="AI261" s="18"/>
      <c r="AJ261" s="18"/>
      <c r="AK261" s="18"/>
      <c r="AL261" s="18"/>
      <c r="AM261" s="7"/>
      <c r="AN261" s="7"/>
      <c r="AO261" s="7"/>
      <c r="AP261" s="7"/>
      <c r="AQ261" s="7"/>
      <c r="AR261" s="7"/>
      <c r="AS261" s="7"/>
      <c r="AT261" s="7"/>
      <c r="AU261" s="7"/>
      <c r="AV261" s="7"/>
      <c r="AW261" s="7"/>
      <c r="AX261" s="18"/>
      <c r="AY261" s="18"/>
      <c r="AZ261" s="16"/>
      <c r="BA261" s="16"/>
    </row>
    <row r="262" spans="1:176" ht="12.75" customHeight="1" x14ac:dyDescent="0.2">
      <c r="A262" s="132" t="s">
        <v>240</v>
      </c>
      <c r="B262" s="17" t="s">
        <v>886</v>
      </c>
      <c r="C262" s="133" t="s">
        <v>13409</v>
      </c>
      <c r="D262" s="135" t="s">
        <v>6535</v>
      </c>
      <c r="E262" s="133" t="s">
        <v>4126</v>
      </c>
      <c r="F262" s="12">
        <v>110</v>
      </c>
      <c r="G262" s="12">
        <v>38.5</v>
      </c>
      <c r="H262" s="124">
        <v>2021</v>
      </c>
      <c r="I262" s="133" t="s">
        <v>200</v>
      </c>
      <c r="J262" s="133" t="s">
        <v>179</v>
      </c>
      <c r="K262" s="124" t="s">
        <v>180</v>
      </c>
      <c r="L262" s="133" t="s">
        <v>13411</v>
      </c>
      <c r="M262" s="136" t="s">
        <v>13412</v>
      </c>
      <c r="N262" s="124" t="s">
        <v>1269</v>
      </c>
      <c r="O262" s="124" t="s">
        <v>694</v>
      </c>
      <c r="P262" s="124"/>
      <c r="Q262" s="124"/>
      <c r="R262" s="133"/>
      <c r="S262" s="133"/>
      <c r="T262" s="133"/>
      <c r="U262" s="135"/>
      <c r="V262" s="24"/>
      <c r="W262" s="133"/>
      <c r="X262" s="133"/>
      <c r="Y262" s="133"/>
      <c r="Z262" s="133"/>
      <c r="AA262" s="135" t="s">
        <v>163</v>
      </c>
      <c r="AB262" s="133">
        <v>7500</v>
      </c>
      <c r="AC262" s="135" t="s">
        <v>168</v>
      </c>
      <c r="AD262" s="3" t="s">
        <v>6539</v>
      </c>
      <c r="AE262" s="3" t="s">
        <v>6540</v>
      </c>
      <c r="AF262" s="3" t="s">
        <v>6541</v>
      </c>
      <c r="AG262" s="3" t="s">
        <v>6542</v>
      </c>
      <c r="AH262" s="135" t="s">
        <v>6543</v>
      </c>
      <c r="AI262" s="135" t="s">
        <v>6544</v>
      </c>
      <c r="AJ262" s="135" t="s">
        <v>163</v>
      </c>
      <c r="AK262" s="135"/>
      <c r="AL262" s="135" t="s">
        <v>6545</v>
      </c>
      <c r="AM262" s="135"/>
      <c r="AN262" s="135"/>
      <c r="AO262" s="135"/>
      <c r="AP262" s="135"/>
      <c r="AQ262" s="135"/>
      <c r="AR262" s="135"/>
      <c r="AS262" s="135"/>
      <c r="AT262" s="135"/>
      <c r="AU262" s="135"/>
      <c r="AV262" s="135"/>
      <c r="AW262" s="135"/>
      <c r="AX262" s="135"/>
      <c r="AY262" s="135"/>
      <c r="AZ262" s="135"/>
      <c r="BA262" s="135"/>
      <c r="BG262" s="3" t="s">
        <v>168</v>
      </c>
      <c r="BH262" s="3" t="s">
        <v>6548</v>
      </c>
      <c r="BI262" s="3" t="s">
        <v>6549</v>
      </c>
      <c r="BJ262" s="3" t="s">
        <v>6550</v>
      </c>
      <c r="BK262" s="3" t="s">
        <v>6551</v>
      </c>
      <c r="BQ262" s="3" t="s">
        <v>168</v>
      </c>
      <c r="BR262" s="3" t="s">
        <v>6552</v>
      </c>
      <c r="BS262" s="3" t="s">
        <v>6553</v>
      </c>
      <c r="BT262" s="3" t="s">
        <v>6554</v>
      </c>
      <c r="BU262" s="3" t="s">
        <v>6555</v>
      </c>
      <c r="BV262" s="3" t="s">
        <v>163</v>
      </c>
      <c r="BW262" s="3" t="s">
        <v>6556</v>
      </c>
      <c r="BX262" s="3" t="s">
        <v>163</v>
      </c>
      <c r="BY262" s="3" t="s">
        <v>6557</v>
      </c>
    </row>
    <row r="263" spans="1:176" ht="12.75" customHeight="1" x14ac:dyDescent="0.2">
      <c r="A263" s="132" t="s">
        <v>173</v>
      </c>
      <c r="B263" s="17" t="s">
        <v>215</v>
      </c>
      <c r="C263" s="132"/>
      <c r="D263" s="132" t="s">
        <v>5022</v>
      </c>
      <c r="E263" s="132" t="s">
        <v>5022</v>
      </c>
      <c r="F263" s="134">
        <v>108</v>
      </c>
      <c r="G263" s="134"/>
      <c r="H263" s="30" t="s">
        <v>177</v>
      </c>
      <c r="I263" s="132" t="s">
        <v>979</v>
      </c>
      <c r="J263" s="132" t="s">
        <v>179</v>
      </c>
      <c r="K263" s="134" t="s">
        <v>162</v>
      </c>
      <c r="L263" s="132"/>
      <c r="M263" s="136"/>
      <c r="N263" s="17"/>
      <c r="O263" s="17"/>
      <c r="P263" s="134"/>
      <c r="Q263" s="134"/>
      <c r="R263" s="136" t="s">
        <v>5023</v>
      </c>
      <c r="S263" s="136"/>
      <c r="T263" s="136"/>
      <c r="U263" s="136"/>
      <c r="V263" s="138"/>
      <c r="W263" s="136"/>
      <c r="X263" s="136"/>
      <c r="Y263" s="136"/>
      <c r="Z263" s="136"/>
      <c r="AA263" s="136"/>
      <c r="AB263" s="136"/>
      <c r="AC263" s="136"/>
      <c r="AI263" s="136"/>
      <c r="AJ263" s="136"/>
      <c r="AK263" s="136"/>
      <c r="AL263" s="136"/>
      <c r="AM263" s="134"/>
      <c r="AN263" s="134"/>
      <c r="AO263" s="134"/>
      <c r="AP263" s="134"/>
      <c r="AQ263" s="134"/>
      <c r="AR263" s="134"/>
      <c r="AS263" s="134"/>
      <c r="AT263" s="134"/>
      <c r="AU263" s="134"/>
      <c r="AV263" s="134"/>
      <c r="AW263" s="134"/>
      <c r="AX263" s="136"/>
      <c r="AY263" s="136"/>
      <c r="AZ263" s="137"/>
      <c r="BA263" s="3" t="s">
        <v>5024</v>
      </c>
      <c r="CN263" s="135"/>
      <c r="CO263" s="135"/>
    </row>
    <row r="264" spans="1:176" ht="12.75" customHeight="1" x14ac:dyDescent="0.2">
      <c r="A264" s="16" t="s">
        <v>173</v>
      </c>
      <c r="B264" s="17" t="s">
        <v>215</v>
      </c>
      <c r="C264" s="16"/>
      <c r="D264" s="16" t="s">
        <v>6075</v>
      </c>
      <c r="E264" s="16" t="s">
        <v>6075</v>
      </c>
      <c r="F264" s="7">
        <v>108</v>
      </c>
      <c r="G264" s="7"/>
      <c r="H264" s="30" t="s">
        <v>177</v>
      </c>
      <c r="I264" s="16" t="s">
        <v>1509</v>
      </c>
      <c r="J264" s="16" t="s">
        <v>179</v>
      </c>
      <c r="K264" s="7" t="s">
        <v>162</v>
      </c>
      <c r="L264" s="16"/>
      <c r="M264" s="18"/>
      <c r="N264" s="17"/>
      <c r="O264" s="17"/>
      <c r="P264" s="7"/>
      <c r="Q264" s="7"/>
      <c r="R264" s="18" t="s">
        <v>6076</v>
      </c>
      <c r="S264" s="18"/>
      <c r="T264" s="18"/>
      <c r="U264" s="18"/>
      <c r="V264" s="19"/>
      <c r="W264" s="18"/>
      <c r="X264" s="18"/>
      <c r="Y264" s="18"/>
      <c r="Z264" s="18"/>
      <c r="AA264" s="18"/>
      <c r="AB264" s="18"/>
      <c r="AC264" s="18"/>
      <c r="AH264" s="132"/>
      <c r="AI264" s="18"/>
      <c r="AJ264" s="18"/>
      <c r="AK264" s="18"/>
      <c r="AL264" s="18"/>
      <c r="AM264" s="7"/>
      <c r="AN264" s="7"/>
      <c r="AO264" s="7"/>
      <c r="AP264" s="7"/>
      <c r="AQ264" s="7"/>
      <c r="AR264" s="7"/>
      <c r="AS264" s="7"/>
      <c r="AT264" s="7"/>
      <c r="AU264" s="7"/>
      <c r="AV264" s="7"/>
      <c r="AW264" s="7"/>
      <c r="AX264" s="18"/>
      <c r="AY264" s="18"/>
      <c r="AZ264" s="132"/>
      <c r="BA264" s="132"/>
    </row>
    <row r="265" spans="1:176" ht="12.75" customHeight="1" x14ac:dyDescent="0.2">
      <c r="A265" s="16" t="s">
        <v>240</v>
      </c>
      <c r="B265" s="124" t="s">
        <v>215</v>
      </c>
      <c r="C265" s="133"/>
      <c r="D265" s="133" t="s">
        <v>6493</v>
      </c>
      <c r="E265" s="133" t="s">
        <v>6493</v>
      </c>
      <c r="F265" s="12">
        <v>108</v>
      </c>
      <c r="G265" s="12"/>
      <c r="H265" s="124">
        <v>2021</v>
      </c>
      <c r="I265" s="16" t="s">
        <v>261</v>
      </c>
      <c r="J265" s="133" t="s">
        <v>179</v>
      </c>
      <c r="K265" s="124" t="s">
        <v>162</v>
      </c>
      <c r="L265" s="133" t="s">
        <v>6501</v>
      </c>
      <c r="M265" s="133" t="s">
        <v>6495</v>
      </c>
      <c r="N265" s="124" t="s">
        <v>676</v>
      </c>
      <c r="O265" s="124" t="s">
        <v>694</v>
      </c>
      <c r="P265" s="124"/>
      <c r="Q265" s="124"/>
      <c r="R265" s="21" t="s">
        <v>4188</v>
      </c>
      <c r="S265" s="21"/>
      <c r="T265" s="21"/>
      <c r="U265" s="21"/>
      <c r="V265" s="22"/>
      <c r="W265" s="21"/>
      <c r="X265" s="21"/>
      <c r="Y265" s="21"/>
      <c r="Z265" s="21"/>
      <c r="AA265" s="21"/>
      <c r="AB265" s="21"/>
      <c r="AC265" s="133"/>
      <c r="AH265" s="135"/>
      <c r="AI265" s="133"/>
      <c r="AJ265" s="133"/>
      <c r="AK265" s="133"/>
      <c r="AL265" s="133"/>
      <c r="AM265" s="124"/>
      <c r="AN265" s="124"/>
      <c r="AO265" s="124"/>
      <c r="AP265" s="124"/>
      <c r="AQ265" s="124"/>
      <c r="AR265" s="124"/>
      <c r="AS265" s="124"/>
      <c r="AT265" s="124"/>
      <c r="AU265" s="124"/>
      <c r="AV265" s="124"/>
      <c r="AW265" s="135" t="s">
        <v>168</v>
      </c>
      <c r="AX265" s="133" t="s">
        <v>6496</v>
      </c>
      <c r="AY265" s="133" t="s">
        <v>6497</v>
      </c>
      <c r="AZ265" s="133"/>
      <c r="BA265" s="135" t="s">
        <v>6498</v>
      </c>
      <c r="BH265" s="133" t="s">
        <v>6496</v>
      </c>
      <c r="BI265" s="133" t="s">
        <v>6497</v>
      </c>
      <c r="BK265" s="133" t="s">
        <v>6498</v>
      </c>
    </row>
    <row r="266" spans="1:176" ht="12.75" customHeight="1" x14ac:dyDescent="0.2">
      <c r="A266" s="16" t="s">
        <v>173</v>
      </c>
      <c r="B266" s="17" t="s">
        <v>215</v>
      </c>
      <c r="C266" s="132"/>
      <c r="D266" s="132" t="s">
        <v>3308</v>
      </c>
      <c r="E266" s="132" t="s">
        <v>3309</v>
      </c>
      <c r="F266" s="134">
        <v>105</v>
      </c>
      <c r="G266" s="134"/>
      <c r="H266" s="134" t="s">
        <v>1311</v>
      </c>
      <c r="I266" s="133" t="s">
        <v>443</v>
      </c>
      <c r="J266" s="132" t="s">
        <v>444</v>
      </c>
      <c r="K266" s="20" t="s">
        <v>162</v>
      </c>
      <c r="L266" s="132" t="s">
        <v>3310</v>
      </c>
      <c r="M266" s="135" t="s">
        <v>3311</v>
      </c>
      <c r="N266" s="17"/>
      <c r="O266" s="17"/>
      <c r="P266" s="17" t="s">
        <v>955</v>
      </c>
      <c r="Q266" s="134">
        <v>75</v>
      </c>
      <c r="R266" s="136" t="s">
        <v>3312</v>
      </c>
      <c r="S266" s="136"/>
      <c r="T266" s="136"/>
      <c r="U266" s="136"/>
      <c r="V266" s="138"/>
      <c r="W266" s="135"/>
      <c r="X266" s="135"/>
      <c r="Y266" s="135"/>
      <c r="Z266" s="135"/>
      <c r="AA266" s="136"/>
      <c r="AB266" s="21">
        <v>5496</v>
      </c>
      <c r="AC266" s="136" t="s">
        <v>168</v>
      </c>
      <c r="AD266" s="136" t="s">
        <v>3619</v>
      </c>
      <c r="AE266" s="136" t="s">
        <v>3620</v>
      </c>
      <c r="AF266" s="58"/>
      <c r="AG266" s="3" t="s">
        <v>3621</v>
      </c>
      <c r="AH266" s="135"/>
      <c r="AI266" s="136">
        <v>995595133232</v>
      </c>
      <c r="AJ266" s="135"/>
      <c r="AK266" s="136"/>
      <c r="AL266" s="136"/>
      <c r="AM266" s="134"/>
      <c r="AN266" s="134"/>
      <c r="AO266" s="134"/>
      <c r="AP266" s="134"/>
      <c r="AQ266" s="134"/>
      <c r="AR266" s="134"/>
      <c r="AS266" s="134"/>
      <c r="AT266" s="134"/>
      <c r="AU266" s="134"/>
      <c r="AV266" s="134"/>
      <c r="AW266" s="135"/>
      <c r="AX266" s="135"/>
      <c r="AY266" s="135"/>
      <c r="AZ266" s="135"/>
      <c r="BA266" s="135"/>
      <c r="BH266" s="135"/>
      <c r="BI266" s="135"/>
      <c r="BK266" s="135"/>
    </row>
    <row r="267" spans="1:176" ht="12.75" customHeight="1" x14ac:dyDescent="0.2">
      <c r="A267" s="16" t="s">
        <v>240</v>
      </c>
      <c r="B267" s="17" t="s">
        <v>886</v>
      </c>
      <c r="C267" s="133"/>
      <c r="D267" s="135" t="s">
        <v>6535</v>
      </c>
      <c r="E267" s="133" t="s">
        <v>10624</v>
      </c>
      <c r="F267" s="12">
        <v>105</v>
      </c>
      <c r="G267" s="12"/>
      <c r="H267" s="124">
        <v>2021</v>
      </c>
      <c r="I267" s="133" t="s">
        <v>178</v>
      </c>
      <c r="J267" s="133" t="s">
        <v>179</v>
      </c>
      <c r="K267" s="124" t="s">
        <v>180</v>
      </c>
      <c r="L267" s="44" t="s">
        <v>14188</v>
      </c>
      <c r="M267" s="136"/>
      <c r="N267" s="124" t="s">
        <v>1269</v>
      </c>
      <c r="O267" s="124"/>
      <c r="P267" s="124"/>
      <c r="Q267" s="124"/>
      <c r="R267" s="133" t="s">
        <v>10624</v>
      </c>
      <c r="S267" s="133"/>
      <c r="T267" s="133">
        <v>481105</v>
      </c>
      <c r="U267" s="133" t="s">
        <v>11631</v>
      </c>
      <c r="V267" s="24"/>
      <c r="W267" s="133"/>
      <c r="X267" s="133"/>
      <c r="Y267" s="133"/>
      <c r="Z267" s="133"/>
      <c r="AA267" s="135" t="s">
        <v>163</v>
      </c>
      <c r="AB267" s="133">
        <v>7500</v>
      </c>
      <c r="AC267" s="135" t="s">
        <v>168</v>
      </c>
      <c r="AD267" s="135" t="s">
        <v>6539</v>
      </c>
      <c r="AE267" s="135" t="s">
        <v>6540</v>
      </c>
      <c r="AF267" s="135" t="s">
        <v>6541</v>
      </c>
      <c r="AG267" s="3" t="s">
        <v>6542</v>
      </c>
      <c r="AH267" s="3" t="s">
        <v>6543</v>
      </c>
      <c r="AI267" s="135" t="s">
        <v>6544</v>
      </c>
      <c r="AJ267" s="135" t="s">
        <v>163</v>
      </c>
      <c r="AK267" s="135"/>
      <c r="AL267" s="135" t="s">
        <v>6545</v>
      </c>
      <c r="AM267" s="135" t="s">
        <v>168</v>
      </c>
      <c r="AN267" s="135" t="s">
        <v>6548</v>
      </c>
      <c r="AO267" s="135" t="s">
        <v>6549</v>
      </c>
      <c r="AP267" s="135" t="s">
        <v>6550</v>
      </c>
      <c r="AQ267" s="135" t="s">
        <v>6551</v>
      </c>
      <c r="AR267" s="135"/>
      <c r="AS267" s="135"/>
      <c r="AT267" s="135"/>
      <c r="AU267" s="135"/>
      <c r="AV267" s="135"/>
      <c r="AW267" s="135" t="s">
        <v>168</v>
      </c>
      <c r="AX267" s="135" t="s">
        <v>6552</v>
      </c>
      <c r="AY267" s="135" t="s">
        <v>6553</v>
      </c>
      <c r="AZ267" s="135" t="s">
        <v>6554</v>
      </c>
      <c r="BA267" s="3" t="s">
        <v>6555</v>
      </c>
      <c r="BB267" s="3" t="s">
        <v>163</v>
      </c>
      <c r="BC267" s="3" t="s">
        <v>6556</v>
      </c>
      <c r="BD267" s="3" t="s">
        <v>163</v>
      </c>
      <c r="BE267" s="3" t="s">
        <v>6557</v>
      </c>
      <c r="BH267" s="135"/>
      <c r="BI267" s="135"/>
      <c r="BK267" s="135"/>
    </row>
    <row r="268" spans="1:176" ht="12.75" customHeight="1" x14ac:dyDescent="0.2">
      <c r="A268" s="16" t="s">
        <v>173</v>
      </c>
      <c r="B268" s="17" t="s">
        <v>1084</v>
      </c>
      <c r="C268" s="132"/>
      <c r="D268" s="135" t="s">
        <v>2202</v>
      </c>
      <c r="E268" s="132" t="s">
        <v>5731</v>
      </c>
      <c r="F268" s="134">
        <v>104</v>
      </c>
      <c r="G268" s="134"/>
      <c r="H268" s="134" t="s">
        <v>177</v>
      </c>
      <c r="I268" s="132" t="s">
        <v>443</v>
      </c>
      <c r="J268" s="132" t="s">
        <v>444</v>
      </c>
      <c r="K268" s="20" t="s">
        <v>180</v>
      </c>
      <c r="L268" s="132" t="s">
        <v>11192</v>
      </c>
      <c r="M268" s="135" t="s">
        <v>11187</v>
      </c>
      <c r="N268" s="17"/>
      <c r="O268" s="17"/>
      <c r="P268" s="134"/>
      <c r="Q268" s="134"/>
      <c r="R268" s="136" t="s">
        <v>11202</v>
      </c>
      <c r="S268" s="136"/>
      <c r="T268" s="136" t="s">
        <v>11203</v>
      </c>
      <c r="U268" s="136" t="s">
        <v>11204</v>
      </c>
      <c r="V268" s="138"/>
      <c r="W268" s="136"/>
      <c r="X268" s="136"/>
      <c r="Y268" s="136"/>
      <c r="Z268" s="136"/>
      <c r="AA268" s="136"/>
      <c r="AB268" s="136"/>
      <c r="AC268" s="135" t="s">
        <v>168</v>
      </c>
      <c r="AD268" s="135" t="s">
        <v>2206</v>
      </c>
      <c r="AE268" s="135" t="s">
        <v>2207</v>
      </c>
      <c r="AF268" s="135" t="s">
        <v>2208</v>
      </c>
      <c r="AG268" s="3" t="s">
        <v>2209</v>
      </c>
      <c r="AI268" s="135" t="s">
        <v>163</v>
      </c>
      <c r="AJ268" s="3" t="s">
        <v>2210</v>
      </c>
      <c r="AK268" s="135" t="s">
        <v>2211</v>
      </c>
      <c r="AL268" s="135" t="s">
        <v>2212</v>
      </c>
      <c r="AM268" s="135"/>
      <c r="AN268" s="135"/>
      <c r="AO268" s="135"/>
      <c r="AP268" s="135"/>
      <c r="AQ268" s="135"/>
      <c r="AR268" s="135"/>
      <c r="AS268" s="135"/>
      <c r="AT268" s="135"/>
      <c r="AU268" s="135"/>
      <c r="AV268" s="135"/>
      <c r="AW268" s="3" t="s">
        <v>168</v>
      </c>
      <c r="AX268" s="3" t="s">
        <v>5732</v>
      </c>
      <c r="AY268" s="3" t="s">
        <v>5733</v>
      </c>
      <c r="AZ268" s="3" t="s">
        <v>5734</v>
      </c>
      <c r="BA268" s="3" t="s">
        <v>5735</v>
      </c>
      <c r="BB268" s="3" t="s">
        <v>163</v>
      </c>
      <c r="BC268" s="141" t="s">
        <v>3015</v>
      </c>
      <c r="BD268" s="141" t="s">
        <v>163</v>
      </c>
      <c r="BE268" s="141" t="s">
        <v>5737</v>
      </c>
      <c r="BF268" s="3" t="s">
        <v>5738</v>
      </c>
      <c r="BG268" s="3" t="s">
        <v>168</v>
      </c>
      <c r="BH268" s="3" t="s">
        <v>5739</v>
      </c>
      <c r="BI268" s="3" t="s">
        <v>1755</v>
      </c>
      <c r="BJ268" s="3" t="s">
        <v>5740</v>
      </c>
      <c r="BK268" s="3" t="s">
        <v>5741</v>
      </c>
      <c r="BL268" s="3" t="s">
        <v>163</v>
      </c>
      <c r="BM268" s="3" t="s">
        <v>5742</v>
      </c>
      <c r="BN268" s="3" t="s">
        <v>163</v>
      </c>
      <c r="BO268" s="3" t="s">
        <v>5743</v>
      </c>
      <c r="BP268" s="3" t="s">
        <v>5744</v>
      </c>
    </row>
    <row r="269" spans="1:176" ht="12.75" customHeight="1" x14ac:dyDescent="0.2">
      <c r="A269" s="132" t="s">
        <v>173</v>
      </c>
      <c r="B269" s="17" t="s">
        <v>215</v>
      </c>
      <c r="C269" s="132"/>
      <c r="D269" s="132" t="s">
        <v>2026</v>
      </c>
      <c r="E269" s="132" t="s">
        <v>2026</v>
      </c>
      <c r="F269" s="134">
        <v>102</v>
      </c>
      <c r="G269" s="134"/>
      <c r="H269" s="134" t="s">
        <v>177</v>
      </c>
      <c r="I269" s="132" t="s">
        <v>238</v>
      </c>
      <c r="J269" s="132" t="s">
        <v>179</v>
      </c>
      <c r="K269" s="134" t="s">
        <v>162</v>
      </c>
      <c r="L269" s="132"/>
      <c r="M269" s="136"/>
      <c r="N269" s="17"/>
      <c r="O269" s="17"/>
      <c r="P269" s="134"/>
      <c r="Q269" s="134"/>
      <c r="R269" s="21" t="s">
        <v>2028</v>
      </c>
      <c r="S269" s="21"/>
      <c r="T269" s="21"/>
      <c r="U269" s="21"/>
      <c r="V269" s="22"/>
      <c r="W269" s="21"/>
      <c r="X269" s="21"/>
      <c r="Y269" s="21"/>
      <c r="Z269" s="21"/>
      <c r="AA269" s="21"/>
      <c r="AB269" s="21"/>
      <c r="AC269" s="136" t="s">
        <v>168</v>
      </c>
      <c r="AD269" s="135" t="s">
        <v>856</v>
      </c>
      <c r="AE269" s="135" t="s">
        <v>2029</v>
      </c>
      <c r="AF269" s="135"/>
      <c r="AG269" s="135" t="s">
        <v>2030</v>
      </c>
      <c r="AH269" s="135"/>
      <c r="AI269" s="136"/>
      <c r="AJ269" s="136"/>
      <c r="AK269" s="136"/>
      <c r="AL269" s="136"/>
      <c r="AM269" s="134"/>
      <c r="AN269" s="134"/>
      <c r="AO269" s="134"/>
      <c r="AP269" s="134"/>
      <c r="AQ269" s="134"/>
      <c r="AR269" s="134"/>
      <c r="AS269" s="134"/>
      <c r="AT269" s="134"/>
      <c r="AU269" s="134"/>
      <c r="AV269" s="134"/>
      <c r="AW269" s="135"/>
      <c r="AX269" s="136"/>
      <c r="AY269" s="136"/>
      <c r="AZ269" s="133"/>
      <c r="BA269" s="135"/>
      <c r="BB269" s="135"/>
      <c r="BC269" s="135"/>
      <c r="BD269" s="135"/>
      <c r="BE269" s="135"/>
      <c r="BF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row>
    <row r="270" spans="1:176" ht="12.75" customHeight="1" x14ac:dyDescent="0.2">
      <c r="A270" s="16" t="s">
        <v>240</v>
      </c>
      <c r="B270" s="17" t="s">
        <v>886</v>
      </c>
      <c r="C270" s="133"/>
      <c r="D270" s="135" t="s">
        <v>6535</v>
      </c>
      <c r="E270" s="133" t="s">
        <v>8711</v>
      </c>
      <c r="F270" s="12">
        <v>102</v>
      </c>
      <c r="G270" s="12"/>
      <c r="H270" s="124" t="s">
        <v>243</v>
      </c>
      <c r="I270" s="133" t="s">
        <v>301</v>
      </c>
      <c r="J270" s="133" t="s">
        <v>179</v>
      </c>
      <c r="K270" s="124" t="s">
        <v>180</v>
      </c>
      <c r="L270" s="133" t="s">
        <v>8712</v>
      </c>
      <c r="M270" s="18"/>
      <c r="N270" s="124" t="s">
        <v>676</v>
      </c>
      <c r="O270" s="124" t="s">
        <v>694</v>
      </c>
      <c r="P270" s="124"/>
      <c r="Q270" s="124"/>
      <c r="R270" s="133"/>
      <c r="S270" s="133"/>
      <c r="T270" s="133"/>
      <c r="U270" s="133"/>
      <c r="V270" s="24"/>
      <c r="W270" s="133"/>
      <c r="X270" s="133"/>
      <c r="Y270" s="133"/>
      <c r="Z270" s="133"/>
      <c r="AA270" s="135" t="s">
        <v>163</v>
      </c>
      <c r="AB270" s="133">
        <v>7500</v>
      </c>
      <c r="AC270" s="135" t="s">
        <v>168</v>
      </c>
      <c r="AD270" s="135" t="s">
        <v>6539</v>
      </c>
      <c r="AE270" s="135" t="s">
        <v>6540</v>
      </c>
      <c r="AF270" s="135" t="s">
        <v>6541</v>
      </c>
      <c r="AG270" s="3" t="s">
        <v>6542</v>
      </c>
      <c r="AH270" s="3" t="s">
        <v>6543</v>
      </c>
      <c r="AI270" s="135" t="s">
        <v>6544</v>
      </c>
      <c r="AJ270" s="135" t="s">
        <v>163</v>
      </c>
      <c r="AK270" s="135"/>
      <c r="AL270" s="135" t="s">
        <v>6545</v>
      </c>
      <c r="AM270" s="135" t="s">
        <v>168</v>
      </c>
      <c r="AN270" s="135" t="s">
        <v>6548</v>
      </c>
      <c r="AO270" s="135" t="s">
        <v>6549</v>
      </c>
      <c r="AP270" s="135" t="s">
        <v>6550</v>
      </c>
      <c r="AQ270" s="135" t="s">
        <v>6551</v>
      </c>
      <c r="AR270" s="135"/>
      <c r="AS270" s="135"/>
      <c r="AT270" s="135"/>
      <c r="AU270" s="135"/>
      <c r="AV270" s="135"/>
      <c r="AW270" s="135" t="s">
        <v>168</v>
      </c>
      <c r="AX270" s="135" t="s">
        <v>6552</v>
      </c>
      <c r="AY270" s="135" t="s">
        <v>6553</v>
      </c>
      <c r="AZ270" s="135" t="s">
        <v>6554</v>
      </c>
      <c r="BA270" s="3" t="s">
        <v>6555</v>
      </c>
      <c r="BB270" s="3" t="s">
        <v>163</v>
      </c>
      <c r="BC270" s="3" t="s">
        <v>6556</v>
      </c>
      <c r="BD270" s="3" t="s">
        <v>163</v>
      </c>
      <c r="BE270" s="3" t="s">
        <v>6557</v>
      </c>
      <c r="ES270" s="130"/>
      <c r="ET270" s="130"/>
    </row>
    <row r="271" spans="1:176" s="1" customFormat="1" ht="12.75" customHeight="1" x14ac:dyDescent="0.2">
      <c r="A271" s="135" t="s">
        <v>205</v>
      </c>
      <c r="B271" s="127" t="s">
        <v>211</v>
      </c>
      <c r="C271" s="128"/>
      <c r="D271" s="135" t="s">
        <v>14371</v>
      </c>
      <c r="E271" s="135" t="s">
        <v>14371</v>
      </c>
      <c r="F271" s="6">
        <v>100</v>
      </c>
      <c r="G271" s="135"/>
      <c r="H271" s="127" t="s">
        <v>177</v>
      </c>
      <c r="I271" s="135" t="s">
        <v>1509</v>
      </c>
      <c r="J271" s="135" t="s">
        <v>179</v>
      </c>
      <c r="K271" s="127" t="s">
        <v>162</v>
      </c>
      <c r="L271" s="135"/>
      <c r="M271" s="135"/>
      <c r="N271" s="135"/>
      <c r="O271" s="135"/>
      <c r="P271" s="135"/>
      <c r="Q271" s="135"/>
      <c r="R271" s="135" t="s">
        <v>4953</v>
      </c>
      <c r="S271" s="135"/>
      <c r="T271" s="135"/>
      <c r="U271" s="135"/>
      <c r="V271" s="135"/>
      <c r="W271" s="135"/>
      <c r="X271" s="135"/>
      <c r="Y271" s="135"/>
      <c r="Z271" s="135"/>
      <c r="AA271" s="135"/>
      <c r="AB271" s="135"/>
      <c r="AC271" s="135"/>
      <c r="AD271" s="135"/>
      <c r="AE271" s="135"/>
      <c r="AF271" s="135"/>
      <c r="AG271" s="135" t="s">
        <v>10846</v>
      </c>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135"/>
      <c r="ET271" s="135"/>
      <c r="EU271" s="3"/>
      <c r="EV271" s="3"/>
      <c r="EW271" s="3"/>
      <c r="EX271" s="3"/>
      <c r="EY271" s="3"/>
      <c r="EZ271" s="3"/>
      <c r="FA271" s="3"/>
      <c r="FB271" s="3"/>
      <c r="FC271" s="3"/>
      <c r="FD271" s="3"/>
      <c r="FE271" s="3"/>
      <c r="FF271" s="3"/>
      <c r="FG271" s="3"/>
      <c r="FH271" s="3"/>
      <c r="FI271" s="3"/>
      <c r="FJ271" s="3"/>
      <c r="FK271" s="3"/>
      <c r="FL271" s="3"/>
      <c r="FM271" s="135"/>
      <c r="FN271" s="135"/>
      <c r="FO271" s="135"/>
      <c r="FP271" s="135"/>
      <c r="FQ271" s="135"/>
      <c r="FR271" s="135"/>
      <c r="FS271" s="135"/>
      <c r="FT271" s="135"/>
    </row>
    <row r="272" spans="1:176" ht="12.75" customHeight="1" x14ac:dyDescent="0.2">
      <c r="A272" s="132" t="s">
        <v>173</v>
      </c>
      <c r="B272" s="17" t="s">
        <v>215</v>
      </c>
      <c r="C272" s="132"/>
      <c r="D272" s="132" t="s">
        <v>2470</v>
      </c>
      <c r="E272" s="132" t="s">
        <v>2470</v>
      </c>
      <c r="F272" s="134">
        <v>100</v>
      </c>
      <c r="G272" s="134"/>
      <c r="H272" s="134" t="s">
        <v>1311</v>
      </c>
      <c r="I272" s="132" t="s">
        <v>1710</v>
      </c>
      <c r="J272" s="132" t="s">
        <v>179</v>
      </c>
      <c r="K272" s="134" t="s">
        <v>162</v>
      </c>
      <c r="L272" s="132" t="s">
        <v>15423</v>
      </c>
      <c r="M272" s="136"/>
      <c r="N272" s="17"/>
      <c r="O272" s="17"/>
      <c r="P272" s="134"/>
      <c r="Q272" s="134"/>
      <c r="R272" s="136" t="s">
        <v>2471</v>
      </c>
      <c r="S272" s="136"/>
      <c r="T272" s="136"/>
      <c r="U272" s="136"/>
      <c r="V272" s="138"/>
      <c r="W272" s="136"/>
      <c r="X272" s="136"/>
      <c r="Y272" s="136"/>
      <c r="Z272" s="136"/>
      <c r="AA272" s="136"/>
      <c r="AB272" s="136"/>
      <c r="AC272" s="136"/>
      <c r="AD272" s="136"/>
      <c r="AE272" s="136" t="s">
        <v>2472</v>
      </c>
      <c r="AF272" s="133"/>
      <c r="AG272" s="135" t="s">
        <v>2473</v>
      </c>
      <c r="AH272" s="135"/>
      <c r="AI272" s="136"/>
      <c r="AJ272" s="136"/>
      <c r="AK272" s="136"/>
      <c r="AL272" s="136"/>
      <c r="AM272" s="134"/>
      <c r="AN272" s="134"/>
      <c r="AO272" s="134"/>
      <c r="AP272" s="134"/>
      <c r="AQ272" s="134"/>
      <c r="AR272" s="134"/>
      <c r="AS272" s="134"/>
      <c r="AT272" s="134"/>
      <c r="AU272" s="134"/>
      <c r="AV272" s="134"/>
      <c r="AW272" s="134"/>
      <c r="AX272" s="135"/>
      <c r="AY272" s="135"/>
      <c r="AZ272" s="135"/>
      <c r="BA272" s="135"/>
      <c r="EE272" s="135"/>
      <c r="EF272" s="135"/>
      <c r="EG272" s="135"/>
    </row>
    <row r="273" spans="1:176" ht="12.75" customHeight="1" x14ac:dyDescent="0.2">
      <c r="A273" s="16" t="s">
        <v>173</v>
      </c>
      <c r="B273" s="124" t="s">
        <v>211</v>
      </c>
      <c r="C273" s="16"/>
      <c r="D273" s="135" t="s">
        <v>1308</v>
      </c>
      <c r="E273" s="133" t="s">
        <v>7069</v>
      </c>
      <c r="F273" s="36">
        <v>100</v>
      </c>
      <c r="G273" s="36"/>
      <c r="H273" s="134" t="s">
        <v>177</v>
      </c>
      <c r="I273" s="133" t="s">
        <v>1455</v>
      </c>
      <c r="J273" s="133" t="s">
        <v>179</v>
      </c>
      <c r="K273" s="20" t="s">
        <v>180</v>
      </c>
      <c r="L273" s="133" t="s">
        <v>7072</v>
      </c>
      <c r="M273" s="136"/>
      <c r="N273" s="17"/>
      <c r="O273" s="17"/>
      <c r="P273" s="134"/>
      <c r="Q273" s="134"/>
      <c r="R273" s="136" t="s">
        <v>7073</v>
      </c>
      <c r="S273" s="136"/>
      <c r="T273" s="136"/>
      <c r="U273" s="136"/>
      <c r="V273" s="138"/>
      <c r="W273" s="136"/>
      <c r="X273" s="136"/>
      <c r="Y273" s="136"/>
      <c r="Z273" s="136"/>
      <c r="AA273" s="136"/>
      <c r="AB273" s="136"/>
      <c r="AC273" s="136" t="s">
        <v>168</v>
      </c>
      <c r="AD273" s="135" t="s">
        <v>13308</v>
      </c>
      <c r="AE273" s="135"/>
      <c r="AF273" s="135"/>
      <c r="AG273" s="3" t="s">
        <v>13307</v>
      </c>
      <c r="AI273" s="135"/>
      <c r="AJ273" s="136"/>
      <c r="AK273" s="139" t="s">
        <v>12576</v>
      </c>
      <c r="AL273" s="136"/>
      <c r="AM273" s="134"/>
      <c r="AN273" s="134"/>
      <c r="AO273" s="134"/>
      <c r="AP273" s="134"/>
      <c r="AQ273" s="134"/>
      <c r="AR273" s="134"/>
      <c r="AS273" s="134"/>
      <c r="AT273" s="134"/>
      <c r="AU273" s="134"/>
      <c r="AV273" s="134"/>
      <c r="AW273" s="135" t="s">
        <v>168</v>
      </c>
      <c r="AX273" s="136" t="s">
        <v>12575</v>
      </c>
      <c r="AY273" s="136" t="s">
        <v>7322</v>
      </c>
      <c r="AZ273" s="58"/>
      <c r="BA273" s="3" t="s">
        <v>12577</v>
      </c>
      <c r="BB273" s="3" t="s">
        <v>163</v>
      </c>
      <c r="BC273" s="135" t="s">
        <v>7057</v>
      </c>
      <c r="BD273" s="135" t="s">
        <v>163</v>
      </c>
      <c r="BE273" s="135" t="s">
        <v>7058</v>
      </c>
      <c r="BF273" s="3" t="s">
        <v>7059</v>
      </c>
      <c r="BG273" s="3" t="s">
        <v>1916</v>
      </c>
      <c r="BH273" s="3" t="s">
        <v>7060</v>
      </c>
      <c r="BI273" s="3" t="s">
        <v>7061</v>
      </c>
      <c r="BJ273" s="3" t="s">
        <v>7062</v>
      </c>
      <c r="BK273" s="3" t="s">
        <v>7063</v>
      </c>
      <c r="BL273" s="3" t="s">
        <v>163</v>
      </c>
      <c r="BM273" s="3" t="s">
        <v>7064</v>
      </c>
      <c r="BN273" s="3" t="s">
        <v>163</v>
      </c>
      <c r="BO273" s="3" t="s">
        <v>7065</v>
      </c>
      <c r="BP273" s="3" t="s">
        <v>7066</v>
      </c>
      <c r="BR273" s="3" t="s">
        <v>11376</v>
      </c>
      <c r="BS273" s="3" t="s">
        <v>1152</v>
      </c>
      <c r="BT273" s="3" t="s">
        <v>11333</v>
      </c>
      <c r="BU273" s="3" t="s">
        <v>11377</v>
      </c>
      <c r="CA273" s="3" t="s">
        <v>168</v>
      </c>
      <c r="CB273" s="3" t="s">
        <v>8437</v>
      </c>
      <c r="CC273" s="3" t="s">
        <v>7322</v>
      </c>
      <c r="CD273" s="3" t="s">
        <v>1164</v>
      </c>
      <c r="CE273" s="3" t="s">
        <v>8438</v>
      </c>
    </row>
    <row r="274" spans="1:176" ht="12.75" customHeight="1" x14ac:dyDescent="0.2">
      <c r="A274" s="132" t="s">
        <v>173</v>
      </c>
      <c r="B274" s="17" t="s">
        <v>215</v>
      </c>
      <c r="C274" s="132"/>
      <c r="D274" s="132" t="s">
        <v>2738</v>
      </c>
      <c r="E274" s="132" t="s">
        <v>2739</v>
      </c>
      <c r="F274" s="134">
        <v>100</v>
      </c>
      <c r="G274" s="134"/>
      <c r="H274" s="134" t="s">
        <v>177</v>
      </c>
      <c r="I274" s="132" t="s">
        <v>711</v>
      </c>
      <c r="J274" s="132" t="s">
        <v>179</v>
      </c>
      <c r="K274" s="134" t="s">
        <v>162</v>
      </c>
      <c r="L274" s="133" t="s">
        <v>2740</v>
      </c>
      <c r="M274" s="135" t="s">
        <v>2741</v>
      </c>
      <c r="N274" s="17"/>
      <c r="O274" s="17"/>
      <c r="P274" s="134"/>
      <c r="Q274" s="134"/>
      <c r="R274" s="136" t="s">
        <v>2789</v>
      </c>
      <c r="S274" s="136"/>
      <c r="T274" s="136"/>
      <c r="U274" s="136"/>
      <c r="V274" s="141" t="s">
        <v>8467</v>
      </c>
      <c r="W274" s="136"/>
      <c r="X274" s="136"/>
      <c r="Y274" s="136"/>
      <c r="Z274" s="136"/>
      <c r="AA274" s="136"/>
      <c r="AB274" s="136"/>
      <c r="AC274" s="135" t="s">
        <v>168</v>
      </c>
      <c r="AD274" s="135" t="s">
        <v>14894</v>
      </c>
      <c r="AE274" s="135" t="s">
        <v>14889</v>
      </c>
      <c r="AF274" s="135" t="s">
        <v>14890</v>
      </c>
      <c r="AG274" s="135" t="s">
        <v>14891</v>
      </c>
      <c r="AH274" s="135"/>
      <c r="AI274" s="141" t="s">
        <v>14892</v>
      </c>
      <c r="AJ274" s="141" t="s">
        <v>163</v>
      </c>
      <c r="AK274" s="141" t="s">
        <v>14893</v>
      </c>
      <c r="AL274" s="135" t="s">
        <v>2746</v>
      </c>
      <c r="AM274" s="135" t="s">
        <v>168</v>
      </c>
      <c r="AN274" s="135" t="s">
        <v>2747</v>
      </c>
      <c r="AO274" s="135" t="s">
        <v>2748</v>
      </c>
      <c r="AP274" s="135" t="s">
        <v>600</v>
      </c>
      <c r="AQ274" s="135" t="s">
        <v>2749</v>
      </c>
      <c r="AR274" s="135"/>
      <c r="AS274" s="135"/>
      <c r="AT274" s="135"/>
      <c r="AU274" s="135"/>
      <c r="AV274" s="135"/>
      <c r="AW274" s="135" t="s">
        <v>168</v>
      </c>
      <c r="AX274" s="135" t="s">
        <v>2750</v>
      </c>
      <c r="AY274" s="135" t="s">
        <v>2751</v>
      </c>
      <c r="AZ274" s="135" t="s">
        <v>2752</v>
      </c>
      <c r="BA274" s="135" t="s">
        <v>2753</v>
      </c>
      <c r="BB274" s="135" t="s">
        <v>163</v>
      </c>
      <c r="BC274" s="135" t="s">
        <v>2754</v>
      </c>
      <c r="BD274" s="135" t="s">
        <v>163</v>
      </c>
      <c r="BE274" s="135" t="s">
        <v>2755</v>
      </c>
      <c r="BF274" s="135" t="s">
        <v>2756</v>
      </c>
      <c r="BG274" s="135" t="s">
        <v>168</v>
      </c>
      <c r="BH274" s="135" t="s">
        <v>2757</v>
      </c>
      <c r="BI274" s="135" t="s">
        <v>2758</v>
      </c>
      <c r="BJ274" s="135" t="s">
        <v>581</v>
      </c>
      <c r="BK274" s="135" t="s">
        <v>2759</v>
      </c>
      <c r="BL274" s="135" t="s">
        <v>163</v>
      </c>
      <c r="BM274" s="135" t="s">
        <v>2760</v>
      </c>
      <c r="BN274" s="135" t="s">
        <v>163</v>
      </c>
      <c r="BO274" s="135" t="s">
        <v>2761</v>
      </c>
      <c r="BP274" s="135" t="s">
        <v>2762</v>
      </c>
      <c r="BQ274" s="135" t="s">
        <v>168</v>
      </c>
      <c r="BR274" s="135" t="s">
        <v>2763</v>
      </c>
      <c r="BS274" s="135" t="s">
        <v>2764</v>
      </c>
      <c r="BT274" s="135" t="s">
        <v>843</v>
      </c>
      <c r="BU274" s="135" t="s">
        <v>2743</v>
      </c>
      <c r="BV274" s="135" t="s">
        <v>163</v>
      </c>
      <c r="BW274" s="135" t="s">
        <v>2765</v>
      </c>
      <c r="BX274" s="135" t="s">
        <v>163</v>
      </c>
      <c r="BY274" s="135" t="s">
        <v>2766</v>
      </c>
      <c r="BZ274" s="135" t="s">
        <v>2767</v>
      </c>
      <c r="CA274" s="135" t="s">
        <v>168</v>
      </c>
      <c r="CB274" s="135" t="s">
        <v>2768</v>
      </c>
      <c r="CC274" s="135" t="s">
        <v>2769</v>
      </c>
      <c r="CD274" s="135" t="s">
        <v>843</v>
      </c>
      <c r="CE274" s="135" t="s">
        <v>2770</v>
      </c>
      <c r="CF274" s="135" t="s">
        <v>163</v>
      </c>
      <c r="CG274" s="135" t="s">
        <v>2771</v>
      </c>
      <c r="CH274" s="135" t="s">
        <v>163</v>
      </c>
      <c r="CI274" s="135" t="s">
        <v>2766</v>
      </c>
      <c r="CJ274" s="135" t="s">
        <v>2772</v>
      </c>
      <c r="CK274" s="135" t="s">
        <v>168</v>
      </c>
      <c r="CL274" s="135" t="s">
        <v>2773</v>
      </c>
      <c r="CM274" s="135" t="s">
        <v>2524</v>
      </c>
      <c r="CN274" s="135" t="s">
        <v>2774</v>
      </c>
      <c r="CO274" s="135" t="s">
        <v>2775</v>
      </c>
      <c r="CP274" s="135" t="s">
        <v>163</v>
      </c>
      <c r="CQ274" s="135" t="s">
        <v>2765</v>
      </c>
      <c r="CR274" s="135" t="s">
        <v>163</v>
      </c>
      <c r="CS274" s="135" t="s">
        <v>2766</v>
      </c>
      <c r="CT274" s="135" t="s">
        <v>2767</v>
      </c>
      <c r="CU274" s="135" t="s">
        <v>168</v>
      </c>
      <c r="CV274" s="135" t="s">
        <v>2776</v>
      </c>
      <c r="CW274" s="135" t="s">
        <v>2777</v>
      </c>
      <c r="CX274" s="135" t="s">
        <v>2778</v>
      </c>
      <c r="CY274" s="135" t="s">
        <v>2779</v>
      </c>
      <c r="CZ274" s="135" t="s">
        <v>2780</v>
      </c>
      <c r="DA274" s="135" t="s">
        <v>2781</v>
      </c>
      <c r="DB274" s="135" t="s">
        <v>163</v>
      </c>
      <c r="DC274" s="135" t="s">
        <v>2745</v>
      </c>
      <c r="DD274" s="135" t="s">
        <v>2772</v>
      </c>
      <c r="DE274" s="135" t="s">
        <v>168</v>
      </c>
      <c r="DF274" s="135" t="s">
        <v>2782</v>
      </c>
      <c r="DG274" s="135" t="s">
        <v>2783</v>
      </c>
      <c r="DH274" s="135" t="s">
        <v>2784</v>
      </c>
      <c r="DI274" s="135" t="s">
        <v>2785</v>
      </c>
      <c r="DJ274" s="135" t="s">
        <v>163</v>
      </c>
      <c r="DK274" s="135" t="s">
        <v>2786</v>
      </c>
      <c r="DL274" s="135" t="s">
        <v>163</v>
      </c>
      <c r="DM274" s="135" t="s">
        <v>2755</v>
      </c>
      <c r="DN274" s="135"/>
      <c r="DO274" s="135"/>
      <c r="DP274" s="135" t="s">
        <v>2787</v>
      </c>
      <c r="DQ274" s="135" t="s">
        <v>2742</v>
      </c>
      <c r="DR274" s="135"/>
      <c r="DS274" s="135" t="s">
        <v>2788</v>
      </c>
      <c r="DT274" s="135"/>
      <c r="DU274" s="135"/>
      <c r="DV274" s="135"/>
      <c r="DW274" s="135"/>
      <c r="DX274" s="135"/>
      <c r="DY274" s="135" t="s">
        <v>168</v>
      </c>
      <c r="DZ274" s="135" t="s">
        <v>2523</v>
      </c>
      <c r="EA274" s="135" t="s">
        <v>2524</v>
      </c>
      <c r="EB274" s="135" t="s">
        <v>368</v>
      </c>
      <c r="EC274" s="135" t="s">
        <v>2525</v>
      </c>
      <c r="ED274" s="135"/>
      <c r="EE274" s="141" t="s">
        <v>2744</v>
      </c>
      <c r="EF274" s="141" t="s">
        <v>163</v>
      </c>
      <c r="EG274" s="141" t="s">
        <v>2745</v>
      </c>
      <c r="EH274" s="135" t="s">
        <v>2746</v>
      </c>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FI274" s="135"/>
      <c r="FJ274" s="135"/>
      <c r="FK274" s="135"/>
      <c r="FL274" s="135"/>
    </row>
    <row r="275" spans="1:176" s="130" customFormat="1" ht="12.75" customHeight="1" x14ac:dyDescent="0.2">
      <c r="A275" s="132" t="s">
        <v>240</v>
      </c>
      <c r="B275" s="17" t="s">
        <v>472</v>
      </c>
      <c r="C275" s="132" t="s">
        <v>13918</v>
      </c>
      <c r="D275" s="133" t="s">
        <v>6090</v>
      </c>
      <c r="E275" s="133" t="s">
        <v>6091</v>
      </c>
      <c r="F275" s="124">
        <v>100</v>
      </c>
      <c r="G275" s="124"/>
      <c r="H275" s="17" t="s">
        <v>243</v>
      </c>
      <c r="I275" s="133" t="s">
        <v>919</v>
      </c>
      <c r="J275" s="132" t="s">
        <v>444</v>
      </c>
      <c r="K275" s="124" t="s">
        <v>162</v>
      </c>
      <c r="L275" s="133" t="s">
        <v>6092</v>
      </c>
      <c r="M275" s="133"/>
      <c r="N275" s="124" t="s">
        <v>676</v>
      </c>
      <c r="O275" s="124"/>
      <c r="P275" s="124"/>
      <c r="Q275" s="124"/>
      <c r="R275" s="133"/>
      <c r="S275" s="133"/>
      <c r="T275" s="133"/>
      <c r="U275" s="133"/>
      <c r="V275" s="24"/>
      <c r="W275" s="133"/>
      <c r="X275" s="133"/>
      <c r="Y275" s="133"/>
      <c r="Z275" s="133"/>
      <c r="AA275" s="133"/>
      <c r="AB275" s="133"/>
      <c r="AC275" s="135" t="s">
        <v>168</v>
      </c>
      <c r="AD275" s="135" t="s">
        <v>13446</v>
      </c>
      <c r="AE275" s="135" t="s">
        <v>7322</v>
      </c>
      <c r="AF275" s="135"/>
      <c r="AG275" s="135" t="s">
        <v>6095</v>
      </c>
      <c r="AH275" s="135" t="s">
        <v>6096</v>
      </c>
      <c r="AI275" s="135" t="s">
        <v>6097</v>
      </c>
      <c r="AJ275" s="135" t="s">
        <v>6098</v>
      </c>
      <c r="AK275" s="135"/>
      <c r="AL275" s="135"/>
      <c r="AM275" s="135" t="s">
        <v>194</v>
      </c>
      <c r="AN275" s="135" t="s">
        <v>6099</v>
      </c>
      <c r="AO275" s="135" t="s">
        <v>6100</v>
      </c>
      <c r="AP275" s="135" t="s">
        <v>1240</v>
      </c>
      <c r="AQ275" s="135" t="s">
        <v>6101</v>
      </c>
      <c r="AR275" s="135"/>
      <c r="AS275" s="135"/>
      <c r="AT275" s="135"/>
      <c r="AU275" s="135"/>
      <c r="AV275" s="135"/>
      <c r="AW275" s="135" t="s">
        <v>168</v>
      </c>
      <c r="AX275" s="135" t="s">
        <v>1562</v>
      </c>
      <c r="AY275" s="135" t="s">
        <v>6093</v>
      </c>
      <c r="AZ275" s="135" t="s">
        <v>745</v>
      </c>
      <c r="BA275" s="135" t="s">
        <v>6094</v>
      </c>
      <c r="BB275" s="135" t="s">
        <v>163</v>
      </c>
      <c r="BC275" s="141" t="s">
        <v>6104</v>
      </c>
      <c r="BD275" s="141"/>
      <c r="BE275" s="141"/>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135"/>
      <c r="CA275" s="135"/>
      <c r="CB275" s="135"/>
      <c r="CC275" s="135"/>
      <c r="CD275" s="135"/>
      <c r="CE275" s="135"/>
      <c r="CF275" s="135"/>
      <c r="CG275" s="135"/>
      <c r="CH275" s="135"/>
      <c r="CI275" s="135"/>
      <c r="CJ275" s="135"/>
      <c r="CK275" s="135"/>
      <c r="CL275" s="135"/>
      <c r="CM275" s="135"/>
      <c r="CN275" s="135"/>
      <c r="CO275" s="135"/>
      <c r="CP275" s="135"/>
      <c r="CQ275" s="135"/>
      <c r="CR275" s="135"/>
      <c r="CS275" s="135"/>
      <c r="CT275" s="135"/>
      <c r="CU275" s="135"/>
      <c r="CV275" s="135"/>
      <c r="CW275" s="135"/>
      <c r="CX275" s="135"/>
      <c r="CY275" s="135"/>
      <c r="CZ275" s="135"/>
      <c r="DA275" s="135"/>
      <c r="DB275" s="135"/>
      <c r="DC275" s="135"/>
      <c r="DD275" s="135"/>
      <c r="DE275" s="135"/>
      <c r="DF275" s="135"/>
      <c r="DG275" s="135"/>
      <c r="DH275" s="135"/>
      <c r="DI275" s="135"/>
      <c r="DJ275" s="135"/>
      <c r="DK275" s="135"/>
      <c r="DL275" s="135"/>
      <c r="DM275" s="135"/>
      <c r="DN275" s="135"/>
      <c r="DO275" s="135"/>
      <c r="DP275" s="135"/>
      <c r="DQ275" s="135"/>
      <c r="DR275" s="135"/>
      <c r="DS275" s="135"/>
      <c r="DT275" s="135"/>
      <c r="DU275" s="135"/>
      <c r="DV275" s="135"/>
      <c r="DW275" s="135"/>
      <c r="DX275" s="135"/>
      <c r="DY275" s="135"/>
      <c r="DZ275" s="135"/>
      <c r="EA275" s="135"/>
      <c r="EB275" s="135"/>
      <c r="EC275" s="135"/>
      <c r="ED275" s="135"/>
      <c r="EE275" s="135"/>
      <c r="EF275" s="135"/>
      <c r="EG275" s="135"/>
      <c r="EH275" s="135"/>
      <c r="EI275" s="135"/>
      <c r="EJ275" s="135"/>
      <c r="EK275" s="135"/>
      <c r="EL275" s="135"/>
      <c r="EM275" s="135"/>
      <c r="EN275" s="135"/>
      <c r="EO275" s="135"/>
      <c r="EP275" s="135"/>
      <c r="EQ275" s="135"/>
      <c r="ER275" s="135"/>
      <c r="ES275" s="135"/>
      <c r="ET275" s="135"/>
      <c r="EU275" s="135"/>
      <c r="EV275" s="135"/>
      <c r="EW275" s="135"/>
      <c r="EX275" s="135"/>
      <c r="EY275" s="135"/>
      <c r="EZ275" s="135"/>
      <c r="FA275" s="135"/>
      <c r="FB275" s="135"/>
      <c r="FC275" s="135"/>
      <c r="FD275" s="135"/>
      <c r="FE275" s="135"/>
      <c r="FF275" s="135"/>
      <c r="FG275" s="135"/>
      <c r="FH275" s="135"/>
      <c r="FI275" s="135"/>
      <c r="FJ275" s="135"/>
      <c r="FK275" s="135"/>
      <c r="FL275" s="135"/>
      <c r="FM275" s="135"/>
      <c r="FN275" s="135"/>
      <c r="FO275" s="135"/>
      <c r="FP275" s="135"/>
      <c r="FQ275" s="135"/>
      <c r="FR275" s="135"/>
      <c r="FS275" s="135"/>
      <c r="FT275" s="135"/>
    </row>
    <row r="276" spans="1:176" ht="12.75" customHeight="1" x14ac:dyDescent="0.2">
      <c r="A276" s="81" t="s">
        <v>173</v>
      </c>
      <c r="B276" s="86" t="s">
        <v>215</v>
      </c>
      <c r="C276" s="81"/>
      <c r="D276" s="81" t="s">
        <v>1302</v>
      </c>
      <c r="E276" s="81" t="s">
        <v>1303</v>
      </c>
      <c r="F276" s="85">
        <v>100</v>
      </c>
      <c r="G276" s="85"/>
      <c r="H276" s="85" t="s">
        <v>177</v>
      </c>
      <c r="I276" s="81" t="s">
        <v>1110</v>
      </c>
      <c r="J276" s="81" t="s">
        <v>203</v>
      </c>
      <c r="K276" s="89" t="s">
        <v>180</v>
      </c>
      <c r="L276" s="81"/>
      <c r="M276" s="130" t="s">
        <v>11208</v>
      </c>
      <c r="N276" s="86"/>
      <c r="O276" s="86"/>
      <c r="P276" s="85"/>
      <c r="Q276" s="85"/>
      <c r="R276" s="87" t="s">
        <v>11227</v>
      </c>
      <c r="S276" s="87"/>
      <c r="T276" s="87">
        <v>39600</v>
      </c>
      <c r="U276" s="87" t="s">
        <v>11228</v>
      </c>
      <c r="V276" s="88"/>
      <c r="W276" s="87"/>
      <c r="X276" s="87"/>
      <c r="Y276" s="87"/>
      <c r="Z276" s="87"/>
      <c r="AA276" s="87"/>
      <c r="AB276" s="87"/>
      <c r="AC276" s="130" t="s">
        <v>168</v>
      </c>
      <c r="AD276" s="130" t="s">
        <v>2063</v>
      </c>
      <c r="AE276" s="130" t="s">
        <v>14481</v>
      </c>
      <c r="AF276" s="130" t="s">
        <v>600</v>
      </c>
      <c r="AG276" s="176" t="s">
        <v>14482</v>
      </c>
      <c r="AH276" s="130" t="s">
        <v>163</v>
      </c>
      <c r="AI276" s="130" t="s">
        <v>2336</v>
      </c>
      <c r="AJ276" s="130" t="s">
        <v>2336</v>
      </c>
      <c r="AK276" s="131" t="s">
        <v>14483</v>
      </c>
      <c r="AL276" s="130"/>
      <c r="AM276" s="130" t="s">
        <v>194</v>
      </c>
      <c r="AN276" s="130" t="s">
        <v>3463</v>
      </c>
      <c r="AO276" s="130" t="s">
        <v>3464</v>
      </c>
      <c r="AP276" s="130" t="s">
        <v>3465</v>
      </c>
      <c r="AQ276" s="130" t="s">
        <v>3466</v>
      </c>
      <c r="AR276" s="130"/>
      <c r="AS276" s="130" t="s">
        <v>3467</v>
      </c>
      <c r="AT276" s="130"/>
      <c r="AU276" s="130" t="s">
        <v>3436</v>
      </c>
      <c r="AV276" s="130"/>
      <c r="AW276" s="130" t="s">
        <v>168</v>
      </c>
      <c r="AX276" s="130" t="s">
        <v>11224</v>
      </c>
      <c r="AY276" s="130" t="s">
        <v>11225</v>
      </c>
      <c r="AZ276" s="130" t="s">
        <v>8998</v>
      </c>
      <c r="BA276" s="176" t="s">
        <v>11226</v>
      </c>
      <c r="BB276" s="130" t="s">
        <v>163</v>
      </c>
      <c r="BC276" s="130" t="s">
        <v>3402</v>
      </c>
      <c r="BD276" s="130" t="s">
        <v>163</v>
      </c>
      <c r="BE276" s="130" t="s">
        <v>3403</v>
      </c>
      <c r="BF276" s="130" t="s">
        <v>3404</v>
      </c>
      <c r="BG276" s="130" t="s">
        <v>194</v>
      </c>
      <c r="BH276" s="130" t="s">
        <v>3393</v>
      </c>
      <c r="BI276" s="130" t="s">
        <v>3394</v>
      </c>
      <c r="BJ276" s="130" t="s">
        <v>3395</v>
      </c>
      <c r="BK276" s="130" t="s">
        <v>3396</v>
      </c>
      <c r="BL276" s="130" t="s">
        <v>163</v>
      </c>
      <c r="BM276" s="130" t="s">
        <v>3397</v>
      </c>
      <c r="BN276" s="130" t="s">
        <v>163</v>
      </c>
      <c r="BO276" s="130" t="s">
        <v>3398</v>
      </c>
      <c r="BP276" s="130"/>
      <c r="BQ276" s="130" t="s">
        <v>168</v>
      </c>
      <c r="BR276" s="130" t="s">
        <v>2716</v>
      </c>
      <c r="BS276" s="130" t="s">
        <v>3399</v>
      </c>
      <c r="BT276" s="130" t="s">
        <v>3400</v>
      </c>
      <c r="BU276" s="130" t="s">
        <v>3401</v>
      </c>
      <c r="BV276" s="130" t="s">
        <v>163</v>
      </c>
      <c r="BW276" s="130" t="s">
        <v>3402</v>
      </c>
      <c r="BX276" s="130" t="s">
        <v>163</v>
      </c>
      <c r="BY276" s="130" t="s">
        <v>3403</v>
      </c>
      <c r="BZ276" s="130" t="s">
        <v>3404</v>
      </c>
      <c r="CA276" s="130" t="s">
        <v>168</v>
      </c>
      <c r="CB276" s="130" t="s">
        <v>3405</v>
      </c>
      <c r="CC276" s="130" t="s">
        <v>3406</v>
      </c>
      <c r="CD276" s="130" t="s">
        <v>3407</v>
      </c>
      <c r="CE276" s="130" t="s">
        <v>3408</v>
      </c>
      <c r="CF276" s="130" t="s">
        <v>163</v>
      </c>
      <c r="CG276" s="130" t="s">
        <v>3409</v>
      </c>
      <c r="CH276" s="130" t="s">
        <v>163</v>
      </c>
      <c r="CI276" s="130" t="s">
        <v>3391</v>
      </c>
      <c r="CJ276" s="130" t="s">
        <v>3410</v>
      </c>
      <c r="CK276" s="130" t="s">
        <v>168</v>
      </c>
      <c r="CL276" s="130" t="s">
        <v>3411</v>
      </c>
      <c r="CM276" s="130" t="s">
        <v>3412</v>
      </c>
      <c r="CN276" s="130" t="s">
        <v>3413</v>
      </c>
      <c r="CO276" s="130" t="s">
        <v>3414</v>
      </c>
      <c r="CP276" s="130" t="s">
        <v>163</v>
      </c>
      <c r="CQ276" s="130" t="s">
        <v>3415</v>
      </c>
      <c r="CR276" s="130" t="s">
        <v>163</v>
      </c>
      <c r="CS276" s="130" t="s">
        <v>3416</v>
      </c>
      <c r="CT276" s="130" t="s">
        <v>3417</v>
      </c>
      <c r="CU276" s="130" t="s">
        <v>168</v>
      </c>
      <c r="CV276" s="130" t="s">
        <v>3418</v>
      </c>
      <c r="CW276" s="130" t="s">
        <v>3419</v>
      </c>
      <c r="CX276" s="130" t="s">
        <v>3420</v>
      </c>
      <c r="CY276" s="130" t="s">
        <v>3421</v>
      </c>
      <c r="CZ276" s="130" t="s">
        <v>163</v>
      </c>
      <c r="DA276" s="130" t="s">
        <v>3422</v>
      </c>
      <c r="DB276" s="130" t="s">
        <v>163</v>
      </c>
      <c r="DC276" s="130" t="s">
        <v>163</v>
      </c>
      <c r="DD276" s="130" t="s">
        <v>3423</v>
      </c>
      <c r="DE276" s="130" t="s">
        <v>168</v>
      </c>
      <c r="DF276" s="130" t="s">
        <v>3424</v>
      </c>
      <c r="DG276" s="130" t="s">
        <v>3425</v>
      </c>
      <c r="DH276" s="130" t="s">
        <v>3426</v>
      </c>
      <c r="DI276" s="130" t="s">
        <v>3427</v>
      </c>
      <c r="DJ276" s="130" t="s">
        <v>163</v>
      </c>
      <c r="DK276" s="130" t="s">
        <v>3428</v>
      </c>
      <c r="DL276" s="130" t="s">
        <v>163</v>
      </c>
      <c r="DM276" s="130" t="s">
        <v>163</v>
      </c>
      <c r="DN276" s="130" t="s">
        <v>3429</v>
      </c>
      <c r="DO276" s="130" t="s">
        <v>168</v>
      </c>
      <c r="DP276" s="130" t="s">
        <v>2716</v>
      </c>
      <c r="DQ276" s="130" t="s">
        <v>3399</v>
      </c>
      <c r="DR276" s="130" t="s">
        <v>3400</v>
      </c>
      <c r="DS276" s="130" t="s">
        <v>3401</v>
      </c>
      <c r="DT276" s="130" t="s">
        <v>163</v>
      </c>
      <c r="DU276" s="130" t="s">
        <v>3402</v>
      </c>
      <c r="DV276" s="130" t="s">
        <v>163</v>
      </c>
      <c r="DW276" s="130" t="s">
        <v>3403</v>
      </c>
      <c r="DX276" s="130" t="s">
        <v>3404</v>
      </c>
      <c r="DY276" s="130"/>
      <c r="DZ276" s="130"/>
      <c r="EA276" s="130"/>
      <c r="EB276" s="130"/>
      <c r="EC276" s="130"/>
      <c r="ED276" s="130"/>
      <c r="EE276" s="130"/>
      <c r="EF276" s="130"/>
      <c r="EG276" s="130"/>
      <c r="EH276" s="130"/>
      <c r="EI276" s="130"/>
      <c r="EJ276" s="130"/>
      <c r="EK276" s="130"/>
      <c r="EL276" s="130"/>
      <c r="EM276" s="130"/>
      <c r="EN276" s="130"/>
      <c r="EO276" s="130"/>
      <c r="EP276" s="130"/>
      <c r="EQ276" s="130"/>
      <c r="ER276" s="130"/>
      <c r="ES276" s="130"/>
      <c r="ET276" s="130"/>
      <c r="EU276" s="130"/>
      <c r="EV276" s="130"/>
      <c r="EW276" s="130"/>
      <c r="EX276" s="130"/>
      <c r="EY276" s="130"/>
      <c r="EZ276" s="130"/>
      <c r="FA276" s="130"/>
      <c r="FB276" s="130"/>
      <c r="FC276" s="130"/>
      <c r="FD276" s="130"/>
      <c r="FE276" s="130"/>
      <c r="FF276" s="130"/>
      <c r="FG276" s="130"/>
      <c r="FH276" s="130"/>
      <c r="FI276" s="130"/>
      <c r="FJ276" s="130"/>
      <c r="FK276" s="130"/>
      <c r="FL276" s="130"/>
    </row>
    <row r="277" spans="1:176" ht="12.75" customHeight="1" x14ac:dyDescent="0.2">
      <c r="A277" s="132" t="s">
        <v>173</v>
      </c>
      <c r="B277" s="124" t="s">
        <v>215</v>
      </c>
      <c r="C277" s="133"/>
      <c r="D277" s="133" t="s">
        <v>10797</v>
      </c>
      <c r="E277" s="135" t="s">
        <v>10798</v>
      </c>
      <c r="F277" s="36">
        <v>100</v>
      </c>
      <c r="G277" s="36"/>
      <c r="H277" s="134" t="s">
        <v>177</v>
      </c>
      <c r="I277" s="133" t="s">
        <v>9469</v>
      </c>
      <c r="J277" s="133" t="s">
        <v>179</v>
      </c>
      <c r="K277" s="20" t="s">
        <v>180</v>
      </c>
      <c r="L277" s="135" t="s">
        <v>13154</v>
      </c>
      <c r="M277" s="136"/>
      <c r="N277" s="17"/>
      <c r="O277" s="17"/>
      <c r="P277" s="134"/>
      <c r="Q277" s="134"/>
      <c r="R277" s="135" t="s">
        <v>10799</v>
      </c>
      <c r="S277" s="135" t="s">
        <v>10800</v>
      </c>
      <c r="T277" s="135" t="s">
        <v>163</v>
      </c>
      <c r="U277" s="135" t="s">
        <v>10801</v>
      </c>
      <c r="V277" s="141" t="s">
        <v>163</v>
      </c>
      <c r="W277" s="135"/>
      <c r="X277" s="135"/>
      <c r="Y277" s="135"/>
      <c r="Z277" s="135"/>
      <c r="AA277" s="135" t="s">
        <v>163</v>
      </c>
      <c r="AB277" s="135"/>
      <c r="AC277" s="135" t="s">
        <v>168</v>
      </c>
      <c r="AD277" s="135" t="s">
        <v>4963</v>
      </c>
      <c r="AE277" s="135" t="s">
        <v>10802</v>
      </c>
      <c r="AF277" s="135" t="s">
        <v>163</v>
      </c>
      <c r="AG277" s="135" t="s">
        <v>10803</v>
      </c>
      <c r="AH277" s="135" t="s">
        <v>163</v>
      </c>
      <c r="AI277" s="135" t="s">
        <v>10804</v>
      </c>
      <c r="AJ277" s="141"/>
      <c r="AK277" s="141"/>
      <c r="AL277" s="135"/>
      <c r="AM277" s="135" t="s">
        <v>168</v>
      </c>
      <c r="AN277" s="135" t="s">
        <v>4329</v>
      </c>
      <c r="AO277" s="135" t="s">
        <v>10805</v>
      </c>
      <c r="AP277" s="135" t="s">
        <v>2485</v>
      </c>
      <c r="AQ277" s="135" t="s">
        <v>10806</v>
      </c>
      <c r="AR277" s="135" t="s">
        <v>163</v>
      </c>
      <c r="AS277" s="135" t="s">
        <v>10807</v>
      </c>
      <c r="AT277" s="135" t="s">
        <v>163</v>
      </c>
      <c r="AU277" s="135" t="s">
        <v>163</v>
      </c>
      <c r="AV277" s="135" t="s">
        <v>10808</v>
      </c>
      <c r="AW277" s="135" t="s">
        <v>1916</v>
      </c>
      <c r="AX277" s="135" t="s">
        <v>982</v>
      </c>
      <c r="AY277" s="135" t="s">
        <v>10809</v>
      </c>
      <c r="AZ277" s="135" t="s">
        <v>7715</v>
      </c>
      <c r="BA277" s="135" t="s">
        <v>10810</v>
      </c>
      <c r="BB277" s="135" t="s">
        <v>163</v>
      </c>
      <c r="BC277" s="135" t="s">
        <v>10811</v>
      </c>
      <c r="BD277" s="135"/>
      <c r="BE277" s="135"/>
      <c r="BF277" s="135"/>
      <c r="BG277" s="135" t="s">
        <v>168</v>
      </c>
      <c r="BH277" s="135" t="s">
        <v>5016</v>
      </c>
      <c r="BI277" s="135" t="s">
        <v>10812</v>
      </c>
      <c r="BJ277" s="135" t="s">
        <v>10813</v>
      </c>
      <c r="BK277" s="135" t="s">
        <v>10814</v>
      </c>
      <c r="BL277" s="135" t="s">
        <v>163</v>
      </c>
      <c r="BM277" s="135" t="s">
        <v>10815</v>
      </c>
      <c r="BN277" s="135"/>
      <c r="BO277" s="135"/>
      <c r="BP277" s="135"/>
      <c r="BQ277" s="135" t="s">
        <v>1916</v>
      </c>
      <c r="BR277" s="135" t="s">
        <v>1152</v>
      </c>
      <c r="BS277" s="135" t="s">
        <v>1690</v>
      </c>
      <c r="BT277" s="135" t="s">
        <v>10816</v>
      </c>
      <c r="BU277" s="135" t="s">
        <v>10817</v>
      </c>
      <c r="BV277" s="135" t="s">
        <v>163</v>
      </c>
      <c r="BW277" s="135" t="s">
        <v>10811</v>
      </c>
      <c r="BX277" s="135"/>
      <c r="BY277" s="135"/>
      <c r="BZ277" s="135"/>
      <c r="CA277" s="135" t="s">
        <v>168</v>
      </c>
      <c r="CB277" s="135" t="s">
        <v>10818</v>
      </c>
      <c r="CC277" s="135" t="s">
        <v>1783</v>
      </c>
      <c r="CD277" s="135" t="s">
        <v>10819</v>
      </c>
      <c r="CE277" s="135" t="s">
        <v>10820</v>
      </c>
      <c r="CF277" s="135" t="s">
        <v>163</v>
      </c>
      <c r="CG277" s="135" t="s">
        <v>10807</v>
      </c>
      <c r="CH277" s="135" t="s">
        <v>163</v>
      </c>
      <c r="CI277" s="135" t="s">
        <v>163</v>
      </c>
      <c r="CJ277" s="135" t="s">
        <v>10821</v>
      </c>
      <c r="CK277" s="135" t="s">
        <v>168</v>
      </c>
      <c r="CL277" s="135" t="s">
        <v>10822</v>
      </c>
      <c r="CM277" s="135" t="s">
        <v>744</v>
      </c>
      <c r="CN277" s="135" t="s">
        <v>1894</v>
      </c>
      <c r="CO277" s="135" t="s">
        <v>10823</v>
      </c>
      <c r="CP277" s="135" t="s">
        <v>163</v>
      </c>
      <c r="CQ277" s="135" t="s">
        <v>10824</v>
      </c>
      <c r="CR277" s="135" t="s">
        <v>163</v>
      </c>
      <c r="CS277" s="135" t="s">
        <v>10825</v>
      </c>
      <c r="CT277" s="135"/>
      <c r="CU277" s="135"/>
      <c r="CV277" s="135"/>
      <c r="CW277" s="135"/>
      <c r="CX277" s="135"/>
      <c r="CY277" s="135"/>
      <c r="CZ277" s="135"/>
      <c r="DA277" s="135"/>
      <c r="DB277" s="135"/>
      <c r="DC277" s="135"/>
      <c r="DD277" s="135"/>
      <c r="DE277" s="135"/>
      <c r="DF277" s="135"/>
      <c r="DG277" s="135"/>
      <c r="DH277" s="135"/>
      <c r="DI277" s="135"/>
      <c r="DJ277" s="135"/>
      <c r="DK277" s="135"/>
      <c r="DL277" s="135"/>
      <c r="DM277" s="135"/>
      <c r="DN277" s="135"/>
      <c r="DO277" s="135"/>
      <c r="DP277" s="135"/>
      <c r="DQ277" s="135"/>
      <c r="DR277" s="135"/>
      <c r="DS277" s="135"/>
      <c r="DT277" s="135"/>
      <c r="DU277" s="135"/>
      <c r="DV277" s="135"/>
      <c r="DW277" s="135"/>
      <c r="DX277" s="135"/>
      <c r="DY277" s="135"/>
      <c r="DZ277" s="135"/>
      <c r="EA277" s="135"/>
      <c r="EB277" s="135"/>
      <c r="EC277" s="135"/>
      <c r="ED277" s="135"/>
      <c r="EE277" s="135"/>
      <c r="EF277" s="135"/>
      <c r="EG277" s="135"/>
      <c r="EH277" s="135"/>
      <c r="EI277" s="135"/>
      <c r="EJ277" s="135"/>
      <c r="EK277" s="135"/>
      <c r="EL277" s="135"/>
      <c r="EM277" s="135"/>
      <c r="EN277" s="135"/>
      <c r="EO277" s="135"/>
      <c r="EP277" s="135"/>
      <c r="EQ277" s="135"/>
      <c r="ER277" s="135"/>
      <c r="ES277" s="135"/>
      <c r="ET277" s="135"/>
      <c r="EU277" s="135"/>
      <c r="EV277" s="135"/>
      <c r="EW277" s="135"/>
      <c r="EX277" s="135"/>
      <c r="EY277" s="135"/>
      <c r="EZ277" s="135"/>
      <c r="FA277" s="135"/>
      <c r="FB277" s="135"/>
      <c r="FC277" s="135"/>
      <c r="FD277" s="135"/>
      <c r="FE277" s="135"/>
      <c r="FF277" s="135"/>
      <c r="FG277" s="135"/>
      <c r="FH277" s="135"/>
      <c r="FI277" s="135"/>
      <c r="FJ277" s="135"/>
      <c r="FK277" s="135"/>
      <c r="FL277" s="135"/>
    </row>
    <row r="278" spans="1:176" ht="12.75" customHeight="1" x14ac:dyDescent="0.2">
      <c r="A278" s="132" t="s">
        <v>173</v>
      </c>
      <c r="B278" s="17" t="s">
        <v>215</v>
      </c>
      <c r="C278" s="132"/>
      <c r="D278" s="132" t="s">
        <v>5036</v>
      </c>
      <c r="E278" s="132" t="s">
        <v>5036</v>
      </c>
      <c r="F278" s="134">
        <v>100</v>
      </c>
      <c r="G278" s="134"/>
      <c r="H278" s="30" t="s">
        <v>177</v>
      </c>
      <c r="I278" s="132" t="s">
        <v>4418</v>
      </c>
      <c r="J278" s="132" t="s">
        <v>179</v>
      </c>
      <c r="K278" s="134" t="s">
        <v>162</v>
      </c>
      <c r="L278" s="132"/>
      <c r="M278" s="136"/>
      <c r="N278" s="17"/>
      <c r="O278" s="17"/>
      <c r="P278" s="134"/>
      <c r="Q278" s="134"/>
      <c r="R278" s="136" t="s">
        <v>4976</v>
      </c>
      <c r="S278" s="136"/>
      <c r="T278" s="136"/>
      <c r="U278" s="136"/>
      <c r="V278" s="138"/>
      <c r="W278" s="136"/>
      <c r="X278" s="136"/>
      <c r="Y278" s="136"/>
      <c r="Z278" s="136"/>
      <c r="AA278" s="136"/>
      <c r="AB278" s="136"/>
      <c r="AC278" s="136"/>
      <c r="AD278" s="135"/>
      <c r="AE278" s="135"/>
      <c r="AF278" s="135"/>
      <c r="AG278" s="135"/>
      <c r="AH278" s="135"/>
      <c r="AI278" s="135"/>
      <c r="AJ278" s="136"/>
      <c r="AK278" s="136"/>
      <c r="AL278" s="136"/>
      <c r="AM278" s="134"/>
      <c r="AN278" s="134"/>
      <c r="AO278" s="134"/>
      <c r="AP278" s="134"/>
      <c r="AQ278" s="134"/>
      <c r="AR278" s="134"/>
      <c r="AS278" s="134"/>
      <c r="AT278" s="134"/>
      <c r="AU278" s="134"/>
      <c r="AV278" s="134"/>
      <c r="AW278" s="134"/>
      <c r="AX278" s="136"/>
      <c r="AY278" s="136"/>
      <c r="AZ278" s="137"/>
      <c r="BA278" s="135" t="s">
        <v>5037</v>
      </c>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135"/>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c r="EF278" s="135"/>
      <c r="EG278" s="135"/>
      <c r="EH278" s="135"/>
      <c r="EI278" s="135"/>
      <c r="EJ278" s="135"/>
      <c r="EK278" s="135"/>
      <c r="EL278" s="135"/>
      <c r="EM278" s="135"/>
      <c r="EN278" s="135"/>
      <c r="EO278" s="135"/>
      <c r="EP278" s="135"/>
      <c r="EQ278" s="135"/>
      <c r="ER278" s="135"/>
      <c r="ES278" s="135"/>
      <c r="ET278" s="135"/>
      <c r="EU278" s="135"/>
      <c r="EV278" s="135"/>
      <c r="EW278" s="135"/>
      <c r="EX278" s="135"/>
      <c r="EY278" s="135"/>
      <c r="EZ278" s="135"/>
      <c r="FA278" s="135"/>
      <c r="FB278" s="135"/>
      <c r="FC278" s="135"/>
      <c r="FD278" s="135"/>
      <c r="FE278" s="135"/>
      <c r="FF278" s="135"/>
      <c r="FG278" s="135"/>
      <c r="FH278" s="135"/>
      <c r="FI278" s="135"/>
      <c r="FJ278" s="135"/>
      <c r="FK278" s="135"/>
      <c r="FL278" s="135"/>
    </row>
    <row r="279" spans="1:176" ht="12.75" customHeight="1" x14ac:dyDescent="0.2">
      <c r="A279" s="16" t="s">
        <v>173</v>
      </c>
      <c r="B279" s="17" t="s">
        <v>215</v>
      </c>
      <c r="C279" s="132"/>
      <c r="D279" s="132" t="s">
        <v>880</v>
      </c>
      <c r="E279" s="132" t="s">
        <v>9937</v>
      </c>
      <c r="F279" s="134">
        <v>100</v>
      </c>
      <c r="G279" s="134"/>
      <c r="H279" s="134" t="s">
        <v>177</v>
      </c>
      <c r="I279" s="132" t="s">
        <v>809</v>
      </c>
      <c r="J279" s="132" t="s">
        <v>810</v>
      </c>
      <c r="K279" s="20" t="s">
        <v>180</v>
      </c>
      <c r="L279" s="132" t="s">
        <v>9938</v>
      </c>
      <c r="M279" s="136"/>
      <c r="N279" s="17"/>
      <c r="O279" s="17"/>
      <c r="P279" s="7"/>
      <c r="Q279" s="7"/>
      <c r="R279" s="21" t="s">
        <v>9939</v>
      </c>
      <c r="S279" s="21"/>
      <c r="T279" s="21"/>
      <c r="U279" s="21"/>
      <c r="V279" s="22"/>
      <c r="W279" s="21"/>
      <c r="X279" s="21"/>
      <c r="Y279" s="21"/>
      <c r="Z279" s="21"/>
      <c r="AA279" s="21"/>
      <c r="AB279" s="21"/>
      <c r="AC279" s="135" t="s">
        <v>194</v>
      </c>
      <c r="AD279" s="3" t="s">
        <v>13468</v>
      </c>
      <c r="AE279" s="3" t="s">
        <v>13469</v>
      </c>
      <c r="AF279" s="3" t="s">
        <v>13470</v>
      </c>
      <c r="AG279" s="82" t="s">
        <v>13608</v>
      </c>
      <c r="AH279" s="3" t="s">
        <v>163</v>
      </c>
      <c r="AI279" s="15" t="s">
        <v>15003</v>
      </c>
      <c r="AJ279" s="135" t="s">
        <v>9497</v>
      </c>
      <c r="AK279" s="135" t="s">
        <v>9498</v>
      </c>
      <c r="AL279" s="135" t="s">
        <v>9499</v>
      </c>
      <c r="AM279" s="135" t="s">
        <v>194</v>
      </c>
      <c r="AN279" s="135" t="s">
        <v>9500</v>
      </c>
      <c r="AO279" s="135" t="s">
        <v>9501</v>
      </c>
      <c r="AP279" s="135"/>
      <c r="AQ279" s="135" t="s">
        <v>9502</v>
      </c>
      <c r="AR279" s="135"/>
      <c r="AS279" s="135"/>
      <c r="AT279" s="141"/>
      <c r="AU279" s="135"/>
      <c r="AV279" s="135"/>
      <c r="AW279" s="135" t="s">
        <v>194</v>
      </c>
      <c r="AX279" s="135" t="s">
        <v>15524</v>
      </c>
      <c r="AY279" s="135" t="s">
        <v>15525</v>
      </c>
      <c r="AZ279" s="130" t="s">
        <v>15526</v>
      </c>
      <c r="BA279" s="176"/>
      <c r="BB279" s="176" t="s">
        <v>15527</v>
      </c>
      <c r="BC279" s="99"/>
      <c r="BF279" s="39" t="s">
        <v>15528</v>
      </c>
      <c r="BG279" s="3" t="s">
        <v>168</v>
      </c>
      <c r="BH279" s="3" t="s">
        <v>9503</v>
      </c>
      <c r="BI279" s="3" t="s">
        <v>9504</v>
      </c>
      <c r="BJ279" s="3" t="s">
        <v>839</v>
      </c>
      <c r="BK279" s="3" t="s">
        <v>9505</v>
      </c>
      <c r="BL279" s="3" t="s">
        <v>163</v>
      </c>
      <c r="BM279" s="3" t="s">
        <v>9506</v>
      </c>
      <c r="BN279" s="3" t="s">
        <v>163</v>
      </c>
      <c r="BO279" s="3" t="s">
        <v>163</v>
      </c>
      <c r="BP279" s="3" t="s">
        <v>9507</v>
      </c>
      <c r="BQ279" s="3" t="s">
        <v>168</v>
      </c>
      <c r="BR279" s="3" t="s">
        <v>9508</v>
      </c>
      <c r="BS279" s="3" t="s">
        <v>9509</v>
      </c>
      <c r="BT279" s="3" t="s">
        <v>9510</v>
      </c>
      <c r="BU279" s="3" t="s">
        <v>9511</v>
      </c>
      <c r="BV279" s="3" t="s">
        <v>163</v>
      </c>
      <c r="BW279" s="3" t="s">
        <v>9512</v>
      </c>
      <c r="BX279" s="3" t="s">
        <v>163</v>
      </c>
      <c r="BY279" s="3" t="s">
        <v>9513</v>
      </c>
      <c r="BZ279" s="3" t="s">
        <v>9514</v>
      </c>
      <c r="CA279" s="3" t="s">
        <v>168</v>
      </c>
      <c r="CB279" s="3" t="s">
        <v>3727</v>
      </c>
      <c r="CC279" s="3" t="s">
        <v>9515</v>
      </c>
      <c r="CD279" s="3" t="s">
        <v>635</v>
      </c>
      <c r="CE279" s="3" t="s">
        <v>9516</v>
      </c>
      <c r="CK279" s="3" t="s">
        <v>168</v>
      </c>
      <c r="CL279" s="3" t="s">
        <v>9517</v>
      </c>
      <c r="CM279" s="3" t="s">
        <v>9518</v>
      </c>
      <c r="CN279" s="3" t="s">
        <v>9519</v>
      </c>
      <c r="CO279" s="3" t="s">
        <v>9520</v>
      </c>
      <c r="CP279" s="3" t="s">
        <v>163</v>
      </c>
      <c r="CQ279" s="3" t="s">
        <v>9521</v>
      </c>
      <c r="CR279" s="3" t="s">
        <v>163</v>
      </c>
      <c r="CS279" s="3" t="s">
        <v>163</v>
      </c>
      <c r="CT279" s="3" t="s">
        <v>9522</v>
      </c>
      <c r="CU279" s="3" t="s">
        <v>194</v>
      </c>
      <c r="CV279" s="3" t="s">
        <v>9366</v>
      </c>
      <c r="CW279" s="3" t="s">
        <v>9523</v>
      </c>
      <c r="CX279" s="3" t="s">
        <v>9524</v>
      </c>
      <c r="CY279" s="3" t="s">
        <v>9525</v>
      </c>
      <c r="CZ279" s="3" t="s">
        <v>163</v>
      </c>
      <c r="DA279" s="3" t="s">
        <v>9526</v>
      </c>
      <c r="DE279" s="3" t="s">
        <v>194</v>
      </c>
      <c r="DF279" s="3" t="s">
        <v>6482</v>
      </c>
      <c r="DG279" s="3" t="s">
        <v>11185</v>
      </c>
      <c r="DH279" s="3" t="s">
        <v>839</v>
      </c>
      <c r="DI279" s="3" t="s">
        <v>11186</v>
      </c>
      <c r="DK279" s="141" t="s">
        <v>13060</v>
      </c>
      <c r="DN279" s="141" t="s">
        <v>13061</v>
      </c>
      <c r="DO279" s="3" t="s">
        <v>168</v>
      </c>
      <c r="DP279" s="3" t="s">
        <v>9527</v>
      </c>
      <c r="DQ279" s="3" t="s">
        <v>3142</v>
      </c>
      <c r="DR279" s="3" t="s">
        <v>9528</v>
      </c>
      <c r="DS279" s="3" t="s">
        <v>9529</v>
      </c>
      <c r="DT279" s="3" t="s">
        <v>163</v>
      </c>
      <c r="DU279" s="3" t="s">
        <v>163</v>
      </c>
      <c r="DV279" s="3" t="s">
        <v>163</v>
      </c>
      <c r="DW279" s="3" t="s">
        <v>163</v>
      </c>
      <c r="DX279" s="3" t="s">
        <v>9530</v>
      </c>
      <c r="DY279" s="3" t="s">
        <v>194</v>
      </c>
      <c r="DZ279" s="3" t="s">
        <v>9531</v>
      </c>
      <c r="EA279" s="3" t="s">
        <v>9532</v>
      </c>
      <c r="EB279" s="3" t="s">
        <v>9510</v>
      </c>
      <c r="EC279" s="3" t="s">
        <v>9533</v>
      </c>
      <c r="ED279" s="3" t="s">
        <v>163</v>
      </c>
      <c r="EE279" s="3" t="s">
        <v>163</v>
      </c>
      <c r="EF279" s="3" t="s">
        <v>163</v>
      </c>
      <c r="EG279" s="3" t="s">
        <v>163</v>
      </c>
      <c r="EH279" s="3" t="s">
        <v>9534</v>
      </c>
      <c r="EI279" s="3" t="s">
        <v>168</v>
      </c>
      <c r="EJ279" s="3" t="s">
        <v>967</v>
      </c>
      <c r="EK279" s="3" t="s">
        <v>11593</v>
      </c>
      <c r="EL279" s="3" t="s">
        <v>13068</v>
      </c>
      <c r="EM279" s="82" t="s">
        <v>13069</v>
      </c>
      <c r="EO279" s="141" t="s">
        <v>13070</v>
      </c>
      <c r="ER279" s="141" t="s">
        <v>13071</v>
      </c>
    </row>
    <row r="280" spans="1:176" ht="12.75" customHeight="1" x14ac:dyDescent="0.2">
      <c r="A280" s="16" t="s">
        <v>173</v>
      </c>
      <c r="B280" s="17" t="s">
        <v>886</v>
      </c>
      <c r="C280" s="16"/>
      <c r="D280" s="132" t="s">
        <v>8913</v>
      </c>
      <c r="E280" s="132" t="s">
        <v>8914</v>
      </c>
      <c r="F280" s="134">
        <v>100</v>
      </c>
      <c r="G280" s="134"/>
      <c r="H280" s="134" t="s">
        <v>177</v>
      </c>
      <c r="I280" s="132" t="s">
        <v>3273</v>
      </c>
      <c r="J280" s="132" t="s">
        <v>493</v>
      </c>
      <c r="K280" s="134" t="s">
        <v>162</v>
      </c>
      <c r="L280" s="132" t="s">
        <v>8915</v>
      </c>
      <c r="M280" s="133" t="s">
        <v>8916</v>
      </c>
      <c r="N280" s="17"/>
      <c r="O280" s="17"/>
      <c r="P280" s="7"/>
      <c r="Q280" s="7"/>
      <c r="R280" s="136" t="s">
        <v>8917</v>
      </c>
      <c r="S280" s="136"/>
      <c r="T280" s="136"/>
      <c r="U280" s="136"/>
      <c r="V280" s="138"/>
      <c r="W280" s="136"/>
      <c r="X280" s="136"/>
      <c r="Y280" s="136"/>
      <c r="Z280" s="136"/>
      <c r="AA280" s="136"/>
      <c r="AB280" s="136"/>
      <c r="AC280" s="135"/>
      <c r="AD280" s="135"/>
      <c r="AE280" s="135"/>
      <c r="AF280" s="135"/>
      <c r="AG280" s="135"/>
      <c r="AH280" s="135"/>
      <c r="AI280" s="135"/>
      <c r="AJ280" s="135"/>
      <c r="AK280" s="135"/>
      <c r="AL280" s="135"/>
      <c r="AM280" s="134"/>
      <c r="AN280" s="134"/>
      <c r="AO280" s="134"/>
      <c r="AP280" s="134"/>
      <c r="AQ280" s="134"/>
      <c r="AR280" s="134"/>
      <c r="AS280" s="134"/>
      <c r="AT280" s="134"/>
      <c r="AU280" s="134"/>
      <c r="AV280" s="134"/>
      <c r="AW280" s="135" t="s">
        <v>168</v>
      </c>
      <c r="AX280" s="135" t="s">
        <v>8918</v>
      </c>
      <c r="AY280" s="135" t="s">
        <v>8919</v>
      </c>
      <c r="AZ280" s="133" t="s">
        <v>8920</v>
      </c>
      <c r="BA280" s="135" t="s">
        <v>8921</v>
      </c>
      <c r="BB280" s="135"/>
      <c r="BC280" s="135"/>
      <c r="BD280" s="135"/>
      <c r="BE280" s="135"/>
      <c r="BF280" s="135"/>
      <c r="DK280" s="135"/>
      <c r="DN280" s="135"/>
      <c r="EM280" s="135"/>
      <c r="EO280" s="135"/>
      <c r="ER280" s="135"/>
    </row>
    <row r="281" spans="1:176" ht="12.75" customHeight="1" x14ac:dyDescent="0.2">
      <c r="A281" s="16" t="s">
        <v>173</v>
      </c>
      <c r="B281" s="17" t="s">
        <v>886</v>
      </c>
      <c r="C281" s="132" t="s">
        <v>14368</v>
      </c>
      <c r="D281" s="133" t="s">
        <v>14366</v>
      </c>
      <c r="E281" s="133" t="s">
        <v>7203</v>
      </c>
      <c r="F281" s="36">
        <v>100</v>
      </c>
      <c r="G281" s="36"/>
      <c r="H281" s="134" t="s">
        <v>177</v>
      </c>
      <c r="I281" s="133" t="s">
        <v>7204</v>
      </c>
      <c r="J281" s="133" t="s">
        <v>161</v>
      </c>
      <c r="K281" s="134" t="s">
        <v>162</v>
      </c>
      <c r="L281" s="133" t="s">
        <v>14367</v>
      </c>
      <c r="M281" s="136"/>
      <c r="N281" s="17"/>
      <c r="O281" s="17"/>
      <c r="P281" s="134"/>
      <c r="Q281" s="134"/>
      <c r="R281" s="21" t="s">
        <v>7205</v>
      </c>
      <c r="S281" s="21"/>
      <c r="T281" s="21"/>
      <c r="U281" s="21"/>
      <c r="V281" s="22"/>
      <c r="W281" s="21"/>
      <c r="X281" s="21"/>
      <c r="Y281" s="21"/>
      <c r="Z281" s="21"/>
      <c r="AA281" s="21"/>
      <c r="AB281" s="21"/>
      <c r="AC281" s="136"/>
      <c r="AI281" s="132"/>
      <c r="AJ281" s="136"/>
      <c r="AK281" s="136"/>
      <c r="AL281" s="136"/>
      <c r="AM281" s="134"/>
      <c r="AN281" s="134"/>
      <c r="AO281" s="134"/>
      <c r="AP281" s="134"/>
      <c r="AQ281" s="134"/>
      <c r="AR281" s="134"/>
      <c r="AS281" s="134"/>
      <c r="AT281" s="134"/>
      <c r="AU281" s="134"/>
      <c r="AV281" s="134"/>
      <c r="AW281" s="3" t="s">
        <v>168</v>
      </c>
      <c r="AX281" s="136" t="s">
        <v>2109</v>
      </c>
      <c r="AY281" s="136" t="s">
        <v>7206</v>
      </c>
      <c r="AZ281" s="133"/>
      <c r="BA281" s="132" t="s">
        <v>7207</v>
      </c>
    </row>
    <row r="282" spans="1:176" ht="12.75" customHeight="1" x14ac:dyDescent="0.2">
      <c r="A282" s="16" t="s">
        <v>173</v>
      </c>
      <c r="B282" s="17" t="s">
        <v>215</v>
      </c>
      <c r="C282" s="132"/>
      <c r="D282" s="132" t="s">
        <v>10976</v>
      </c>
      <c r="E282" s="132" t="s">
        <v>10976</v>
      </c>
      <c r="F282" s="134">
        <v>100</v>
      </c>
      <c r="G282" s="134"/>
      <c r="H282" s="30" t="s">
        <v>177</v>
      </c>
      <c r="I282" s="132" t="s">
        <v>4418</v>
      </c>
      <c r="J282" s="132" t="s">
        <v>179</v>
      </c>
      <c r="K282" s="134" t="s">
        <v>162</v>
      </c>
      <c r="L282" s="132"/>
      <c r="M282" s="18"/>
      <c r="N282" s="17"/>
      <c r="O282" s="17"/>
      <c r="P282" s="134"/>
      <c r="Q282" s="134"/>
      <c r="R282" s="136" t="s">
        <v>10977</v>
      </c>
      <c r="S282" s="136"/>
      <c r="T282" s="136"/>
      <c r="U282" s="136"/>
      <c r="V282" s="138"/>
      <c r="W282" s="136"/>
      <c r="X282" s="136"/>
      <c r="Y282" s="136"/>
      <c r="Z282" s="136"/>
      <c r="AA282" s="136"/>
      <c r="AB282" s="136"/>
      <c r="AC282" s="136"/>
      <c r="AI282" s="132"/>
      <c r="AJ282" s="136"/>
      <c r="AK282" s="136"/>
      <c r="AL282" s="136"/>
      <c r="AM282" s="134"/>
      <c r="AN282" s="134"/>
      <c r="AO282" s="134"/>
      <c r="AP282" s="134"/>
      <c r="AQ282" s="134"/>
      <c r="AR282" s="134"/>
      <c r="AS282" s="134"/>
      <c r="AT282" s="134"/>
      <c r="AU282" s="134"/>
      <c r="AV282" s="134"/>
      <c r="AW282" s="134"/>
      <c r="AX282" s="136"/>
      <c r="AY282" s="136"/>
      <c r="AZ282" s="132"/>
      <c r="BA282" s="132"/>
      <c r="ES282" s="135"/>
      <c r="ET282" s="135"/>
    </row>
    <row r="283" spans="1:176" ht="12.75" customHeight="1" x14ac:dyDescent="0.2">
      <c r="A283" s="132" t="s">
        <v>173</v>
      </c>
      <c r="B283" s="17" t="s">
        <v>886</v>
      </c>
      <c r="C283" s="132"/>
      <c r="D283" s="135" t="s">
        <v>6535</v>
      </c>
      <c r="E283" s="132" t="s">
        <v>11636</v>
      </c>
      <c r="F283" s="7">
        <v>100</v>
      </c>
      <c r="G283" s="134"/>
      <c r="H283" s="134" t="s">
        <v>177</v>
      </c>
      <c r="I283" s="132" t="s">
        <v>200</v>
      </c>
      <c r="J283" s="132" t="s">
        <v>179</v>
      </c>
      <c r="K283" s="20" t="s">
        <v>180</v>
      </c>
      <c r="L283" s="132"/>
      <c r="M283" s="136"/>
      <c r="N283" s="17"/>
      <c r="O283" s="17"/>
      <c r="P283" s="134"/>
      <c r="Q283" s="134"/>
      <c r="R283" s="136" t="s">
        <v>11636</v>
      </c>
      <c r="S283" s="136"/>
      <c r="T283" s="136">
        <v>441907</v>
      </c>
      <c r="U283" s="136" t="s">
        <v>11637</v>
      </c>
      <c r="V283" s="138"/>
      <c r="W283" s="136"/>
      <c r="X283" s="136"/>
      <c r="Y283" s="136"/>
      <c r="Z283" s="136"/>
      <c r="AA283" s="135" t="s">
        <v>163</v>
      </c>
      <c r="AB283" s="133">
        <v>7500</v>
      </c>
      <c r="AC283" s="135" t="s">
        <v>168</v>
      </c>
      <c r="AD283" s="3" t="s">
        <v>6539</v>
      </c>
      <c r="AE283" s="3" t="s">
        <v>6540</v>
      </c>
      <c r="AF283" s="3" t="s">
        <v>6541</v>
      </c>
      <c r="AG283" s="3" t="s">
        <v>6542</v>
      </c>
      <c r="AH283" s="135" t="s">
        <v>6543</v>
      </c>
      <c r="AI283" s="135" t="s">
        <v>6544</v>
      </c>
      <c r="AJ283" s="135" t="s">
        <v>163</v>
      </c>
      <c r="AK283" s="135"/>
      <c r="AL283" s="135" t="s">
        <v>6545</v>
      </c>
      <c r="AM283" s="135" t="s">
        <v>168</v>
      </c>
      <c r="AN283" s="135" t="s">
        <v>6548</v>
      </c>
      <c r="AO283" s="135" t="s">
        <v>6549</v>
      </c>
      <c r="AP283" s="135" t="s">
        <v>6550</v>
      </c>
      <c r="AQ283" s="135" t="s">
        <v>6551</v>
      </c>
      <c r="AR283" s="135"/>
      <c r="AS283" s="135"/>
      <c r="AT283" s="135"/>
      <c r="AU283" s="135"/>
      <c r="AV283" s="135"/>
      <c r="AW283" s="135" t="s">
        <v>168</v>
      </c>
      <c r="AX283" s="135" t="s">
        <v>6552</v>
      </c>
      <c r="AY283" s="135" t="s">
        <v>6553</v>
      </c>
      <c r="AZ283" s="135" t="s">
        <v>6554</v>
      </c>
      <c r="BA283" s="135" t="s">
        <v>6555</v>
      </c>
      <c r="BB283" s="3" t="s">
        <v>163</v>
      </c>
      <c r="BC283" s="3" t="s">
        <v>6556</v>
      </c>
      <c r="BD283" s="3" t="s">
        <v>163</v>
      </c>
      <c r="BE283" s="3" t="s">
        <v>6557</v>
      </c>
    </row>
    <row r="284" spans="1:176" ht="12.75" customHeight="1" x14ac:dyDescent="0.2">
      <c r="A284" s="16" t="s">
        <v>173</v>
      </c>
      <c r="B284" s="17" t="s">
        <v>215</v>
      </c>
      <c r="C284" s="132"/>
      <c r="D284" s="132" t="s">
        <v>11027</v>
      </c>
      <c r="E284" s="132" t="s">
        <v>11027</v>
      </c>
      <c r="F284" s="134">
        <v>100</v>
      </c>
      <c r="G284" s="134"/>
      <c r="H284" s="7" t="s">
        <v>1311</v>
      </c>
      <c r="I284" s="132" t="s">
        <v>528</v>
      </c>
      <c r="J284" s="132" t="s">
        <v>179</v>
      </c>
      <c r="K284" s="134" t="s">
        <v>162</v>
      </c>
      <c r="L284" s="132" t="s">
        <v>11028</v>
      </c>
      <c r="M284" s="18"/>
      <c r="N284" s="17"/>
      <c r="O284" s="17"/>
      <c r="P284" s="134"/>
      <c r="Q284" s="134"/>
      <c r="R284" s="136" t="s">
        <v>3332</v>
      </c>
      <c r="S284" s="136"/>
      <c r="T284" s="136"/>
      <c r="U284" s="136"/>
      <c r="V284" s="138"/>
      <c r="W284" s="136"/>
      <c r="X284" s="136"/>
      <c r="Y284" s="136"/>
      <c r="Z284" s="136"/>
      <c r="AA284" s="136"/>
      <c r="AB284" s="136"/>
      <c r="AC284" s="136"/>
      <c r="AG284" s="135"/>
      <c r="AH284" s="135"/>
      <c r="AI284" s="132"/>
      <c r="AJ284" s="136"/>
      <c r="AK284" s="136"/>
      <c r="AL284" s="136"/>
      <c r="AM284" s="134"/>
      <c r="AN284" s="134"/>
      <c r="AO284" s="134"/>
      <c r="AP284" s="134"/>
      <c r="AQ284" s="134"/>
      <c r="AR284" s="134"/>
      <c r="AS284" s="134"/>
      <c r="AT284" s="134"/>
      <c r="AU284" s="134"/>
      <c r="AV284" s="134"/>
      <c r="AW284" s="134"/>
      <c r="AX284" s="136"/>
      <c r="AY284" s="136"/>
      <c r="AZ284" s="132"/>
      <c r="BA284" s="132"/>
    </row>
    <row r="285" spans="1:176" ht="12.75" customHeight="1" x14ac:dyDescent="0.2">
      <c r="A285" s="16" t="s">
        <v>173</v>
      </c>
      <c r="B285" s="17" t="s">
        <v>886</v>
      </c>
      <c r="C285" s="133"/>
      <c r="D285" s="135" t="s">
        <v>6535</v>
      </c>
      <c r="E285" s="133" t="s">
        <v>11634</v>
      </c>
      <c r="F285" s="134">
        <v>100</v>
      </c>
      <c r="G285" s="134"/>
      <c r="H285" s="7" t="s">
        <v>177</v>
      </c>
      <c r="I285" s="133" t="s">
        <v>178</v>
      </c>
      <c r="J285" s="133" t="s">
        <v>179</v>
      </c>
      <c r="K285" s="124" t="s">
        <v>180</v>
      </c>
      <c r="L285" s="133"/>
      <c r="M285" s="136"/>
      <c r="N285" s="124"/>
      <c r="O285" s="124"/>
      <c r="P285" s="124"/>
      <c r="Q285" s="124"/>
      <c r="R285" s="133" t="s">
        <v>11635</v>
      </c>
      <c r="S285" s="133"/>
      <c r="T285" s="133">
        <v>481449</v>
      </c>
      <c r="U285" s="133" t="s">
        <v>11631</v>
      </c>
      <c r="V285" s="24"/>
      <c r="W285" s="133"/>
      <c r="X285" s="133"/>
      <c r="Y285" s="133"/>
      <c r="Z285" s="133"/>
      <c r="AA285" s="135" t="s">
        <v>163</v>
      </c>
      <c r="AB285" s="133">
        <v>7500</v>
      </c>
      <c r="AC285" s="135" t="s">
        <v>168</v>
      </c>
      <c r="AD285" s="3" t="s">
        <v>6539</v>
      </c>
      <c r="AE285" s="3" t="s">
        <v>6540</v>
      </c>
      <c r="AF285" s="3" t="s">
        <v>6541</v>
      </c>
      <c r="AG285" s="3" t="s">
        <v>6542</v>
      </c>
      <c r="AH285" s="3" t="s">
        <v>6543</v>
      </c>
      <c r="AI285" s="135" t="s">
        <v>6544</v>
      </c>
      <c r="AJ285" s="135" t="s">
        <v>163</v>
      </c>
      <c r="AK285" s="135"/>
      <c r="AL285" s="135" t="s">
        <v>6545</v>
      </c>
      <c r="AM285" s="135" t="s">
        <v>168</v>
      </c>
      <c r="AN285" s="135" t="s">
        <v>6548</v>
      </c>
      <c r="AO285" s="135" t="s">
        <v>6549</v>
      </c>
      <c r="AP285" s="135" t="s">
        <v>6550</v>
      </c>
      <c r="AQ285" s="135" t="s">
        <v>6551</v>
      </c>
      <c r="AR285" s="135"/>
      <c r="AS285" s="135"/>
      <c r="AT285" s="135"/>
      <c r="AU285" s="135"/>
      <c r="AV285" s="135"/>
      <c r="AW285" s="135" t="s">
        <v>168</v>
      </c>
      <c r="AX285" s="135" t="s">
        <v>6552</v>
      </c>
      <c r="AY285" s="135" t="s">
        <v>6553</v>
      </c>
      <c r="AZ285" s="135" t="s">
        <v>6554</v>
      </c>
      <c r="BA285" s="135" t="s">
        <v>6555</v>
      </c>
      <c r="BB285" s="3" t="s">
        <v>163</v>
      </c>
      <c r="BC285" s="3" t="s">
        <v>6556</v>
      </c>
      <c r="BD285" s="3" t="s">
        <v>163</v>
      </c>
      <c r="BE285" s="3" t="s">
        <v>6557</v>
      </c>
    </row>
    <row r="286" spans="1:176" ht="12.75" customHeight="1" x14ac:dyDescent="0.2">
      <c r="A286" s="16" t="s">
        <v>173</v>
      </c>
      <c r="B286" s="17" t="s">
        <v>886</v>
      </c>
      <c r="C286" s="8"/>
      <c r="D286" s="135" t="s">
        <v>6535</v>
      </c>
      <c r="E286" s="8" t="s">
        <v>11633</v>
      </c>
      <c r="F286" s="134">
        <v>100</v>
      </c>
      <c r="G286" s="134"/>
      <c r="H286" s="134" t="s">
        <v>177</v>
      </c>
      <c r="I286" s="133" t="s">
        <v>178</v>
      </c>
      <c r="J286" s="8" t="s">
        <v>179</v>
      </c>
      <c r="K286" s="124" t="s">
        <v>180</v>
      </c>
      <c r="L286" s="133"/>
      <c r="M286" s="136"/>
      <c r="N286" s="124"/>
      <c r="O286" s="124"/>
      <c r="P286" s="124"/>
      <c r="Q286" s="124"/>
      <c r="R286" s="133" t="s">
        <v>11633</v>
      </c>
      <c r="S286" s="133"/>
      <c r="T286" s="133">
        <v>481449</v>
      </c>
      <c r="U286" s="133" t="s">
        <v>11631</v>
      </c>
      <c r="V286" s="24"/>
      <c r="W286" s="133"/>
      <c r="X286" s="133"/>
      <c r="Y286" s="133"/>
      <c r="Z286" s="133"/>
      <c r="AA286" s="135" t="s">
        <v>163</v>
      </c>
      <c r="AB286" s="133">
        <v>7500</v>
      </c>
      <c r="AC286" s="135" t="s">
        <v>168</v>
      </c>
      <c r="AD286" s="135" t="s">
        <v>6539</v>
      </c>
      <c r="AE286" s="135" t="s">
        <v>6540</v>
      </c>
      <c r="AF286" s="135" t="s">
        <v>6541</v>
      </c>
      <c r="AG286" s="3" t="s">
        <v>6542</v>
      </c>
      <c r="AH286" s="3" t="s">
        <v>6543</v>
      </c>
      <c r="AI286" s="3" t="s">
        <v>6544</v>
      </c>
      <c r="AJ286" s="135" t="s">
        <v>163</v>
      </c>
      <c r="AK286" s="135"/>
      <c r="AL286" s="135" t="s">
        <v>6545</v>
      </c>
      <c r="AM286" s="135" t="s">
        <v>168</v>
      </c>
      <c r="AN286" s="135" t="s">
        <v>6548</v>
      </c>
      <c r="AO286" s="135" t="s">
        <v>6549</v>
      </c>
      <c r="AP286" s="135" t="s">
        <v>6550</v>
      </c>
      <c r="AQ286" s="135" t="s">
        <v>6551</v>
      </c>
      <c r="AR286" s="135"/>
      <c r="AS286" s="135"/>
      <c r="AT286" s="135"/>
      <c r="AU286" s="135"/>
      <c r="AV286" s="135"/>
      <c r="AW286" s="135" t="s">
        <v>168</v>
      </c>
      <c r="AX286" s="135" t="s">
        <v>6552</v>
      </c>
      <c r="AY286" s="135" t="s">
        <v>6553</v>
      </c>
      <c r="AZ286" s="135" t="s">
        <v>6554</v>
      </c>
      <c r="BA286" s="3" t="s">
        <v>6555</v>
      </c>
      <c r="BB286" s="3" t="s">
        <v>163</v>
      </c>
      <c r="BC286" s="3" t="s">
        <v>6556</v>
      </c>
      <c r="BD286" s="3" t="s">
        <v>163</v>
      </c>
      <c r="BE286" s="3" t="s">
        <v>6557</v>
      </c>
      <c r="BH286" s="135"/>
      <c r="BI286" s="135"/>
      <c r="BJ286" s="135"/>
      <c r="BK286" s="135"/>
    </row>
    <row r="287" spans="1:176" ht="12.75" customHeight="1" x14ac:dyDescent="0.2">
      <c r="A287" s="16" t="s">
        <v>173</v>
      </c>
      <c r="B287" s="17" t="s">
        <v>886</v>
      </c>
      <c r="C287" s="132"/>
      <c r="D287" s="132" t="s">
        <v>6575</v>
      </c>
      <c r="E287" s="132" t="s">
        <v>6576</v>
      </c>
      <c r="F287" s="134">
        <v>100</v>
      </c>
      <c r="G287" s="134"/>
      <c r="H287" s="7" t="s">
        <v>177</v>
      </c>
      <c r="I287" s="132" t="s">
        <v>253</v>
      </c>
      <c r="J287" s="132" t="s">
        <v>179</v>
      </c>
      <c r="K287" s="134" t="s">
        <v>162</v>
      </c>
      <c r="L287" s="132"/>
      <c r="M287" s="135" t="s">
        <v>7640</v>
      </c>
      <c r="N287" s="17"/>
      <c r="O287" s="17"/>
      <c r="P287" s="134"/>
      <c r="Q287" s="134"/>
      <c r="R287" s="21" t="s">
        <v>6577</v>
      </c>
      <c r="S287" s="21"/>
      <c r="T287" s="21"/>
      <c r="U287" s="21"/>
      <c r="V287" s="22" t="s">
        <v>11723</v>
      </c>
      <c r="W287" s="21"/>
      <c r="X287" s="21"/>
      <c r="Y287" s="21"/>
      <c r="Z287" s="21"/>
      <c r="AA287" s="21"/>
      <c r="AB287" s="21"/>
      <c r="AC287" s="136"/>
      <c r="AG287" s="82" t="s">
        <v>6585</v>
      </c>
      <c r="AJ287" s="136">
        <v>919665656000</v>
      </c>
      <c r="AK287" s="136"/>
      <c r="AL287" s="136"/>
      <c r="AM287" s="134"/>
      <c r="AN287" s="134"/>
      <c r="AO287" s="134"/>
      <c r="AP287" s="134"/>
      <c r="AQ287" s="134"/>
      <c r="AR287" s="134"/>
      <c r="AS287" s="134"/>
      <c r="AT287" s="134"/>
      <c r="AU287" s="134"/>
      <c r="AV287" s="134"/>
      <c r="AW287" s="135" t="s">
        <v>168</v>
      </c>
      <c r="AX287" s="136" t="s">
        <v>6578</v>
      </c>
      <c r="AY287" s="136" t="s">
        <v>6579</v>
      </c>
      <c r="AZ287" s="133"/>
      <c r="BA287" s="3" t="s">
        <v>6580</v>
      </c>
      <c r="BH287" s="3" t="s">
        <v>6583</v>
      </c>
      <c r="BI287" s="3" t="s">
        <v>6584</v>
      </c>
      <c r="BK287" s="3" t="s">
        <v>6585</v>
      </c>
    </row>
    <row r="288" spans="1:176" ht="12.75" customHeight="1" x14ac:dyDescent="0.2">
      <c r="A288" s="133" t="s">
        <v>173</v>
      </c>
      <c r="B288" s="17" t="s">
        <v>886</v>
      </c>
      <c r="C288" s="133"/>
      <c r="D288" s="132" t="s">
        <v>6575</v>
      </c>
      <c r="E288" s="133" t="s">
        <v>6575</v>
      </c>
      <c r="F288" s="134">
        <v>100</v>
      </c>
      <c r="G288" s="134"/>
      <c r="H288" s="134" t="s">
        <v>177</v>
      </c>
      <c r="I288" s="133" t="s">
        <v>253</v>
      </c>
      <c r="J288" s="133" t="s">
        <v>179</v>
      </c>
      <c r="K288" s="124" t="s">
        <v>162</v>
      </c>
      <c r="L288" s="133" t="s">
        <v>7639</v>
      </c>
      <c r="M288" s="133"/>
      <c r="N288" s="124"/>
      <c r="O288" s="124"/>
      <c r="P288" s="124"/>
      <c r="Q288" s="124"/>
      <c r="R288" s="133"/>
      <c r="S288" s="133"/>
      <c r="T288" s="133"/>
      <c r="U288" s="133"/>
      <c r="V288" s="24"/>
      <c r="W288" s="133"/>
      <c r="X288" s="133"/>
      <c r="Y288" s="133"/>
      <c r="Z288" s="133"/>
      <c r="AA288" s="133"/>
      <c r="AB288" s="133"/>
      <c r="AC288" s="133"/>
      <c r="AG288" s="135"/>
      <c r="AI288" s="135"/>
      <c r="AJ288" s="136">
        <v>919665656000</v>
      </c>
      <c r="AK288" s="133"/>
      <c r="AL288" s="133"/>
      <c r="AM288" s="124"/>
      <c r="AN288" s="124"/>
      <c r="AO288" s="124"/>
      <c r="AP288" s="124"/>
      <c r="AQ288" s="124"/>
      <c r="AR288" s="124"/>
      <c r="AS288" s="124"/>
      <c r="AT288" s="124"/>
      <c r="AU288" s="124"/>
      <c r="AV288" s="124"/>
      <c r="AW288" s="3" t="s">
        <v>168</v>
      </c>
      <c r="AX288" s="136" t="s">
        <v>6578</v>
      </c>
      <c r="AY288" s="136" t="s">
        <v>6579</v>
      </c>
      <c r="AZ288" s="133"/>
      <c r="BA288" s="135" t="s">
        <v>6580</v>
      </c>
    </row>
    <row r="289" spans="1:176" ht="12.75" customHeight="1" x14ac:dyDescent="0.2">
      <c r="A289" s="132" t="s">
        <v>173</v>
      </c>
      <c r="B289" s="17" t="s">
        <v>886</v>
      </c>
      <c r="C289" s="132"/>
      <c r="D289" s="133" t="s">
        <v>7699</v>
      </c>
      <c r="E289" s="133" t="s">
        <v>7699</v>
      </c>
      <c r="F289" s="7">
        <v>100</v>
      </c>
      <c r="G289" s="7"/>
      <c r="H289" s="7" t="s">
        <v>177</v>
      </c>
      <c r="I289" s="132" t="s">
        <v>253</v>
      </c>
      <c r="J289" s="133" t="s">
        <v>179</v>
      </c>
      <c r="K289" s="134" t="s">
        <v>162</v>
      </c>
      <c r="L289" s="132" t="s">
        <v>7700</v>
      </c>
      <c r="M289" s="136"/>
      <c r="N289" s="17"/>
      <c r="O289" s="17"/>
      <c r="P289" s="134"/>
      <c r="Q289" s="134"/>
      <c r="R289" s="21" t="s">
        <v>6577</v>
      </c>
      <c r="S289" s="21"/>
      <c r="T289" s="21"/>
      <c r="U289" s="21"/>
      <c r="V289" s="22"/>
      <c r="W289" s="21"/>
      <c r="X289" s="21"/>
      <c r="Y289" s="21"/>
      <c r="Z289" s="21"/>
      <c r="AA289" s="21"/>
      <c r="AB289" s="21"/>
      <c r="AC289" s="136"/>
      <c r="AG289" s="135"/>
      <c r="AJ289" s="136"/>
      <c r="AK289" s="136"/>
      <c r="AL289" s="136"/>
      <c r="AM289" s="134"/>
      <c r="AN289" s="134"/>
      <c r="AO289" s="134"/>
      <c r="AP289" s="134"/>
      <c r="AQ289" s="134"/>
      <c r="AR289" s="134"/>
      <c r="AS289" s="134"/>
      <c r="AT289" s="134"/>
      <c r="AU289" s="134"/>
      <c r="AV289" s="134"/>
      <c r="AW289" s="3" t="s">
        <v>168</v>
      </c>
      <c r="AX289" s="136" t="s">
        <v>7701</v>
      </c>
      <c r="AY289" s="136" t="s">
        <v>7702</v>
      </c>
      <c r="AZ289" s="133"/>
      <c r="BA289" s="3" t="s">
        <v>7703</v>
      </c>
    </row>
    <row r="290" spans="1:176" ht="12.75" customHeight="1" x14ac:dyDescent="0.25">
      <c r="A290" s="132" t="s">
        <v>173</v>
      </c>
      <c r="B290" s="17" t="s">
        <v>886</v>
      </c>
      <c r="C290" s="132"/>
      <c r="D290" s="135" t="s">
        <v>8078</v>
      </c>
      <c r="E290" s="135" t="s">
        <v>8078</v>
      </c>
      <c r="F290" s="7">
        <v>100</v>
      </c>
      <c r="G290" s="7"/>
      <c r="H290" s="7" t="s">
        <v>177</v>
      </c>
      <c r="I290" s="132" t="s">
        <v>253</v>
      </c>
      <c r="J290" s="133" t="s">
        <v>179</v>
      </c>
      <c r="K290" s="20" t="s">
        <v>180</v>
      </c>
      <c r="L290" s="132" t="s">
        <v>7700</v>
      </c>
      <c r="M290" s="135" t="s">
        <v>8079</v>
      </c>
      <c r="N290" s="17"/>
      <c r="O290" s="17"/>
      <c r="P290" s="134"/>
      <c r="Q290" s="134"/>
      <c r="R290" s="135" t="s">
        <v>8080</v>
      </c>
      <c r="S290" s="135" t="s">
        <v>8081</v>
      </c>
      <c r="T290" s="135" t="s">
        <v>8082</v>
      </c>
      <c r="U290" s="135" t="s">
        <v>8083</v>
      </c>
      <c r="V290" s="141" t="s">
        <v>8084</v>
      </c>
      <c r="W290" s="135"/>
      <c r="X290" s="135"/>
      <c r="Y290" s="135"/>
      <c r="Z290" s="135"/>
      <c r="AA290" s="135" t="s">
        <v>163</v>
      </c>
      <c r="AB290" s="135"/>
      <c r="AC290" s="135" t="s">
        <v>168</v>
      </c>
      <c r="AD290" s="3" t="s">
        <v>3875</v>
      </c>
      <c r="AE290" s="3" t="s">
        <v>8085</v>
      </c>
      <c r="AF290" s="3" t="s">
        <v>250</v>
      </c>
      <c r="AG290" s="135" t="s">
        <v>8086</v>
      </c>
      <c r="AH290" s="3" t="s">
        <v>12662</v>
      </c>
      <c r="AI290" s="3" t="s">
        <v>8087</v>
      </c>
      <c r="AJ290" s="135" t="s">
        <v>163</v>
      </c>
      <c r="AK290" s="135" t="s">
        <v>8092</v>
      </c>
      <c r="AL290" s="135" t="s">
        <v>8093</v>
      </c>
      <c r="AM290" s="135"/>
      <c r="AN290" s="135" t="s">
        <v>12865</v>
      </c>
      <c r="AO290" s="135"/>
      <c r="AP290" s="135" t="s">
        <v>1240</v>
      </c>
      <c r="AQ290" s="180" t="s">
        <v>8106</v>
      </c>
      <c r="AR290" s="135"/>
      <c r="AS290" s="141" t="s">
        <v>12867</v>
      </c>
      <c r="AT290" s="141" t="s">
        <v>12866</v>
      </c>
      <c r="AU290" s="135"/>
      <c r="AV290" s="135"/>
      <c r="AW290" s="3" t="s">
        <v>168</v>
      </c>
      <c r="AX290" s="135" t="s">
        <v>8094</v>
      </c>
      <c r="AY290" s="135" t="s">
        <v>8095</v>
      </c>
      <c r="AZ290" s="135" t="s">
        <v>581</v>
      </c>
      <c r="BA290" s="3" t="s">
        <v>8096</v>
      </c>
      <c r="BB290" s="3" t="s">
        <v>163</v>
      </c>
      <c r="BC290" s="3" t="s">
        <v>8097</v>
      </c>
      <c r="BD290" s="3" t="s">
        <v>163</v>
      </c>
      <c r="BE290" s="3" t="s">
        <v>8098</v>
      </c>
      <c r="BG290" s="3" t="s">
        <v>168</v>
      </c>
      <c r="BH290" s="3" t="s">
        <v>8099</v>
      </c>
      <c r="BI290" s="3" t="s">
        <v>8100</v>
      </c>
      <c r="BJ290" s="3" t="s">
        <v>163</v>
      </c>
      <c r="BK290" s="3" t="s">
        <v>8101</v>
      </c>
      <c r="BL290" s="3" t="s">
        <v>163</v>
      </c>
      <c r="BM290" s="3" t="s">
        <v>8084</v>
      </c>
      <c r="BN290" s="3" t="s">
        <v>163</v>
      </c>
      <c r="BO290" s="3" t="s">
        <v>8098</v>
      </c>
      <c r="BQ290" s="3" t="s">
        <v>168</v>
      </c>
      <c r="BR290" s="3" t="s">
        <v>8102</v>
      </c>
      <c r="BS290" s="3" t="s">
        <v>8085</v>
      </c>
      <c r="BT290" s="3" t="s">
        <v>250</v>
      </c>
      <c r="BU290" s="3" t="s">
        <v>8103</v>
      </c>
      <c r="BV290" s="3" t="s">
        <v>163</v>
      </c>
      <c r="BW290" s="3" t="s">
        <v>8104</v>
      </c>
      <c r="CA290" s="3" t="s">
        <v>168</v>
      </c>
      <c r="CB290" s="3" t="s">
        <v>8105</v>
      </c>
      <c r="CC290" s="3" t="s">
        <v>1805</v>
      </c>
      <c r="CD290" s="3" t="s">
        <v>13487</v>
      </c>
      <c r="CE290" s="3" t="s">
        <v>8106</v>
      </c>
    </row>
    <row r="291" spans="1:176" ht="12.75" customHeight="1" x14ac:dyDescent="0.2">
      <c r="A291" s="135" t="s">
        <v>173</v>
      </c>
      <c r="B291" s="17" t="s">
        <v>886</v>
      </c>
      <c r="C291" s="128"/>
      <c r="D291" s="135" t="s">
        <v>11790</v>
      </c>
      <c r="E291" s="135" t="s">
        <v>11790</v>
      </c>
      <c r="F291" s="134">
        <v>100</v>
      </c>
      <c r="G291" s="134"/>
      <c r="H291" s="7" t="s">
        <v>177</v>
      </c>
      <c r="I291" s="135" t="s">
        <v>301</v>
      </c>
      <c r="J291" s="135" t="s">
        <v>179</v>
      </c>
      <c r="K291" s="124" t="s">
        <v>162</v>
      </c>
      <c r="L291" s="135"/>
      <c r="M291" s="135"/>
      <c r="N291" s="135"/>
      <c r="O291" s="135"/>
      <c r="P291" s="135"/>
      <c r="Q291" s="135"/>
      <c r="R291" s="135"/>
      <c r="S291" s="135"/>
      <c r="T291" s="135"/>
      <c r="U291" s="135"/>
      <c r="V291" s="135"/>
      <c r="W291" s="135"/>
      <c r="X291" s="135"/>
      <c r="Y291" s="135"/>
      <c r="Z291" s="135"/>
      <c r="AA291" s="135"/>
      <c r="AB291" s="135"/>
      <c r="AC291" s="135" t="s">
        <v>168</v>
      </c>
      <c r="AD291" s="3" t="s">
        <v>11791</v>
      </c>
      <c r="AE291" s="3" t="s">
        <v>11799</v>
      </c>
      <c r="AF291" s="3" t="s">
        <v>250</v>
      </c>
      <c r="AG291" s="3" t="s">
        <v>11792</v>
      </c>
      <c r="AI291" s="135"/>
      <c r="AJ291" s="135"/>
      <c r="AK291" s="135"/>
      <c r="AL291" s="135"/>
      <c r="AM291" s="135"/>
      <c r="AN291" s="135"/>
      <c r="AO291" s="135"/>
      <c r="AP291" s="135"/>
      <c r="AQ291" s="135"/>
      <c r="AR291" s="135"/>
      <c r="AS291" s="135"/>
      <c r="AT291" s="135"/>
      <c r="AU291" s="135"/>
      <c r="AV291" s="135"/>
      <c r="AW291" s="3" t="s">
        <v>168</v>
      </c>
      <c r="AX291" s="135" t="s">
        <v>11791</v>
      </c>
      <c r="AY291" s="135" t="s">
        <v>11799</v>
      </c>
      <c r="AZ291" s="135" t="s">
        <v>250</v>
      </c>
      <c r="BA291" s="135" t="s">
        <v>11792</v>
      </c>
    </row>
    <row r="292" spans="1:176" ht="12.75" customHeight="1" x14ac:dyDescent="0.2">
      <c r="A292" s="132" t="s">
        <v>240</v>
      </c>
      <c r="B292" s="17" t="s">
        <v>472</v>
      </c>
      <c r="C292" s="132" t="s">
        <v>13918</v>
      </c>
      <c r="D292" s="132" t="s">
        <v>474</v>
      </c>
      <c r="E292" s="135" t="s">
        <v>13757</v>
      </c>
      <c r="F292" s="12">
        <v>100</v>
      </c>
      <c r="G292" s="12"/>
      <c r="H292" s="124">
        <v>2021</v>
      </c>
      <c r="I292" s="133" t="s">
        <v>475</v>
      </c>
      <c r="J292" s="133" t="s">
        <v>179</v>
      </c>
      <c r="K292" s="124" t="s">
        <v>162</v>
      </c>
      <c r="L292" s="132" t="s">
        <v>10962</v>
      </c>
      <c r="M292" s="133"/>
      <c r="N292" s="124" t="s">
        <v>1269</v>
      </c>
      <c r="O292" s="124" t="s">
        <v>694</v>
      </c>
      <c r="P292" s="124"/>
      <c r="Q292" s="124"/>
      <c r="R292" s="133"/>
      <c r="S292" s="133"/>
      <c r="T292" s="133"/>
      <c r="U292" s="133"/>
      <c r="V292" s="24"/>
      <c r="W292" s="133"/>
      <c r="X292" s="133"/>
      <c r="Y292" s="133"/>
      <c r="Z292" s="133"/>
      <c r="AA292" s="133"/>
      <c r="AB292" s="133"/>
      <c r="AC292" s="133" t="s">
        <v>168</v>
      </c>
      <c r="AD292" s="3" t="s">
        <v>11407</v>
      </c>
      <c r="AE292" s="3" t="s">
        <v>1025</v>
      </c>
      <c r="AF292" s="3" t="s">
        <v>11319</v>
      </c>
      <c r="AG292" s="3" t="s">
        <v>11408</v>
      </c>
      <c r="AH292" s="3" t="s">
        <v>478</v>
      </c>
      <c r="AI292" s="133"/>
      <c r="AJ292" s="133"/>
      <c r="AK292" s="133"/>
      <c r="AL292" s="133"/>
      <c r="AM292" s="124"/>
      <c r="AN292" s="124"/>
      <c r="AO292" s="124"/>
      <c r="AP292" s="124"/>
      <c r="AQ292" s="124"/>
      <c r="AR292" s="124"/>
      <c r="AS292" s="124"/>
      <c r="AT292" s="124"/>
      <c r="AU292" s="124"/>
      <c r="AV292" s="124"/>
      <c r="AW292" s="124"/>
      <c r="AX292" s="133"/>
      <c r="AY292" s="133"/>
      <c r="AZ292" s="133"/>
      <c r="BA292" s="133"/>
      <c r="BD292" s="135"/>
      <c r="BF292" s="135"/>
      <c r="DK292" s="135"/>
      <c r="DN292" s="135"/>
      <c r="EM292" s="135"/>
      <c r="EO292" s="135"/>
      <c r="ER292" s="135"/>
    </row>
    <row r="293" spans="1:176" ht="12.75" customHeight="1" x14ac:dyDescent="0.2">
      <c r="A293" s="132" t="s">
        <v>173</v>
      </c>
      <c r="B293" s="17" t="s">
        <v>886</v>
      </c>
      <c r="C293" s="128" t="s">
        <v>12895</v>
      </c>
      <c r="D293" s="135" t="s">
        <v>12897</v>
      </c>
      <c r="E293" s="135" t="s">
        <v>12897</v>
      </c>
      <c r="F293" s="127">
        <v>100</v>
      </c>
      <c r="G293" s="135"/>
      <c r="H293" s="134" t="s">
        <v>177</v>
      </c>
      <c r="I293" s="135" t="s">
        <v>244</v>
      </c>
      <c r="J293" s="135" t="s">
        <v>245</v>
      </c>
      <c r="K293" s="134" t="s">
        <v>162</v>
      </c>
      <c r="L293" s="135" t="s">
        <v>12896</v>
      </c>
      <c r="M293" s="135"/>
      <c r="N293" s="135"/>
      <c r="O293" s="135"/>
      <c r="P293" s="135"/>
      <c r="Q293" s="135"/>
      <c r="R293" s="135" t="s">
        <v>13706</v>
      </c>
      <c r="S293" s="135"/>
      <c r="T293" s="135"/>
      <c r="U293" s="135"/>
      <c r="V293" s="135"/>
      <c r="W293" s="135"/>
      <c r="X293" s="135"/>
      <c r="Y293" s="135"/>
      <c r="Z293" s="135"/>
      <c r="AA293" s="135"/>
      <c r="AB293" s="135"/>
      <c r="AC293" s="135" t="s">
        <v>168</v>
      </c>
      <c r="AD293" s="3" t="s">
        <v>12899</v>
      </c>
      <c r="AE293" s="3" t="s">
        <v>12898</v>
      </c>
      <c r="AF293" s="3" t="s">
        <v>250</v>
      </c>
      <c r="AG293" s="135" t="s">
        <v>12900</v>
      </c>
      <c r="AI293" s="135"/>
      <c r="AJ293" s="135"/>
      <c r="AK293" s="135"/>
      <c r="AL293" s="135"/>
      <c r="AM293" s="135"/>
      <c r="AN293" s="135"/>
      <c r="AO293" s="135"/>
      <c r="AP293" s="135"/>
      <c r="AQ293" s="135"/>
      <c r="AR293" s="135"/>
      <c r="AS293" s="135"/>
      <c r="AT293" s="135"/>
      <c r="AU293" s="135"/>
      <c r="AV293" s="135"/>
      <c r="AW293" s="135"/>
      <c r="AX293" s="135"/>
      <c r="AY293" s="135"/>
      <c r="AZ293" s="135"/>
      <c r="BA293" s="135"/>
      <c r="CF293" s="3" t="s">
        <v>163</v>
      </c>
    </row>
    <row r="294" spans="1:176" ht="12.75" customHeight="1" x14ac:dyDescent="0.2">
      <c r="A294" s="16" t="s">
        <v>240</v>
      </c>
      <c r="B294" s="17" t="s">
        <v>886</v>
      </c>
      <c r="C294" s="133"/>
      <c r="D294" s="133" t="s">
        <v>5372</v>
      </c>
      <c r="E294" s="133" t="s">
        <v>5372</v>
      </c>
      <c r="F294" s="12">
        <v>100</v>
      </c>
      <c r="G294" s="12"/>
      <c r="H294" s="124">
        <v>2021</v>
      </c>
      <c r="I294" s="132" t="s">
        <v>523</v>
      </c>
      <c r="J294" s="133" t="s">
        <v>482</v>
      </c>
      <c r="K294" s="124" t="s">
        <v>162</v>
      </c>
      <c r="L294" s="133" t="s">
        <v>5373</v>
      </c>
      <c r="M294" s="136"/>
      <c r="N294" s="124" t="s">
        <v>676</v>
      </c>
      <c r="O294" s="124" t="s">
        <v>812</v>
      </c>
      <c r="P294" s="124"/>
      <c r="Q294" s="124"/>
      <c r="R294" s="133"/>
      <c r="S294" s="133"/>
      <c r="T294" s="133"/>
      <c r="U294" s="133"/>
      <c r="V294" s="24"/>
      <c r="W294" s="133"/>
      <c r="X294" s="133"/>
      <c r="Y294" s="133"/>
      <c r="Z294" s="133"/>
      <c r="AA294" s="133"/>
      <c r="AB294" s="133"/>
      <c r="AC294" s="135" t="s">
        <v>168</v>
      </c>
      <c r="AD294" s="135" t="s">
        <v>5374</v>
      </c>
      <c r="AE294" s="135" t="s">
        <v>5375</v>
      </c>
      <c r="AF294" s="135"/>
      <c r="AG294" s="135" t="s">
        <v>5376</v>
      </c>
      <c r="AH294" s="135"/>
      <c r="AI294" s="135"/>
      <c r="AJ294" s="136"/>
      <c r="AK294" s="136"/>
      <c r="AL294" s="136"/>
      <c r="AM294" s="124"/>
      <c r="AN294" s="124"/>
      <c r="AO294" s="124"/>
      <c r="AP294" s="124"/>
      <c r="AQ294" s="124"/>
      <c r="AR294" s="124"/>
      <c r="AS294" s="124"/>
      <c r="AT294" s="124"/>
      <c r="AU294" s="124"/>
      <c r="AV294" s="124"/>
      <c r="AW294" s="135" t="s">
        <v>168</v>
      </c>
      <c r="AX294" s="136" t="s">
        <v>5374</v>
      </c>
      <c r="AY294" s="136" t="s">
        <v>5375</v>
      </c>
      <c r="AZ294" s="133"/>
      <c r="BA294" s="135" t="s">
        <v>5376</v>
      </c>
      <c r="BF294" s="135"/>
      <c r="BG294" s="135"/>
      <c r="BH294" s="135"/>
      <c r="BI294" s="135"/>
      <c r="BJ294" s="135"/>
      <c r="BP294" s="135"/>
    </row>
    <row r="295" spans="1:176" ht="12.75" customHeight="1" x14ac:dyDescent="0.2">
      <c r="A295" s="16" t="s">
        <v>240</v>
      </c>
      <c r="B295" s="17" t="s">
        <v>886</v>
      </c>
      <c r="C295" s="132"/>
      <c r="D295" s="133" t="s">
        <v>5839</v>
      </c>
      <c r="E295" s="133" t="s">
        <v>7131</v>
      </c>
      <c r="F295" s="124">
        <v>100</v>
      </c>
      <c r="G295" s="124"/>
      <c r="H295" s="124" t="s">
        <v>243</v>
      </c>
      <c r="I295" s="132" t="s">
        <v>1407</v>
      </c>
      <c r="J295" s="133" t="s">
        <v>482</v>
      </c>
      <c r="K295" s="124" t="s">
        <v>162</v>
      </c>
      <c r="L295" s="133" t="s">
        <v>7132</v>
      </c>
      <c r="M295" s="136"/>
      <c r="N295" s="124" t="s">
        <v>676</v>
      </c>
      <c r="O295" s="124" t="s">
        <v>694</v>
      </c>
      <c r="P295" s="124"/>
      <c r="Q295" s="124"/>
      <c r="R295" s="133"/>
      <c r="S295" s="133"/>
      <c r="T295" s="133"/>
      <c r="U295" s="133"/>
      <c r="V295" s="24"/>
      <c r="W295" s="133"/>
      <c r="X295" s="133"/>
      <c r="Y295" s="133"/>
      <c r="Z295" s="133"/>
      <c r="AA295" s="133"/>
      <c r="AB295" s="133"/>
      <c r="AC295" s="136"/>
      <c r="AI295" s="135"/>
      <c r="AJ295" s="136"/>
      <c r="AK295" s="136"/>
      <c r="AL295" s="136"/>
      <c r="AM295" s="124"/>
      <c r="AN295" s="124"/>
      <c r="AO295" s="124"/>
      <c r="AP295" s="124"/>
      <c r="AQ295" s="124"/>
      <c r="AR295" s="124"/>
      <c r="AS295" s="124"/>
      <c r="AT295" s="124"/>
      <c r="AU295" s="124"/>
      <c r="AV295" s="124"/>
      <c r="AW295" s="124"/>
      <c r="AX295" s="136"/>
      <c r="AY295" s="136"/>
      <c r="AZ295" s="58"/>
      <c r="BA295" s="135"/>
    </row>
    <row r="296" spans="1:176" ht="12.75" customHeight="1" x14ac:dyDescent="0.2">
      <c r="A296" s="135" t="s">
        <v>240</v>
      </c>
      <c r="B296" s="127" t="s">
        <v>215</v>
      </c>
      <c r="C296" s="128"/>
      <c r="D296" s="135" t="s">
        <v>14823</v>
      </c>
      <c r="E296" s="135" t="s">
        <v>14823</v>
      </c>
      <c r="F296" s="49">
        <v>100</v>
      </c>
      <c r="G296" s="135"/>
      <c r="H296" s="127" t="s">
        <v>243</v>
      </c>
      <c r="I296" s="135" t="s">
        <v>261</v>
      </c>
      <c r="J296" s="133" t="s">
        <v>179</v>
      </c>
      <c r="K296" s="127" t="s">
        <v>162</v>
      </c>
      <c r="L296" s="135" t="s">
        <v>14833</v>
      </c>
      <c r="M296" s="135"/>
      <c r="N296" s="135" t="s">
        <v>247</v>
      </c>
      <c r="O296" s="135"/>
      <c r="P296" s="135"/>
      <c r="Q296" s="135"/>
      <c r="R296" s="135"/>
      <c r="S296" s="135"/>
      <c r="T296" s="135"/>
      <c r="U296" s="135"/>
      <c r="V296" s="141"/>
      <c r="W296" s="135"/>
      <c r="X296" s="135"/>
      <c r="Y296" s="135"/>
      <c r="Z296" s="135"/>
      <c r="AA296" s="135"/>
      <c r="AB296" s="135"/>
      <c r="AC296" s="135"/>
      <c r="AD296" s="135"/>
      <c r="AE296" s="135"/>
      <c r="AF296" s="135"/>
      <c r="AI296" s="135"/>
      <c r="AJ296" s="135"/>
      <c r="AK296" s="135"/>
      <c r="AL296" s="135"/>
      <c r="AM296" s="135"/>
      <c r="AN296" s="135"/>
      <c r="AO296" s="135"/>
      <c r="AP296" s="135"/>
      <c r="AQ296" s="135"/>
      <c r="AR296" s="135"/>
      <c r="AS296" s="135"/>
      <c r="AT296" s="135"/>
      <c r="AU296" s="135"/>
      <c r="AV296" s="135"/>
      <c r="AW296" s="135"/>
      <c r="AX296" s="135"/>
      <c r="AY296" s="135"/>
      <c r="AZ296" s="135"/>
      <c r="BA296" s="135"/>
      <c r="BD296" s="141"/>
      <c r="BE296" s="141"/>
    </row>
    <row r="297" spans="1:176" ht="12.75" customHeight="1" x14ac:dyDescent="0.2">
      <c r="A297" s="132" t="s">
        <v>240</v>
      </c>
      <c r="B297" s="124" t="s">
        <v>215</v>
      </c>
      <c r="C297" s="133"/>
      <c r="D297" s="133" t="s">
        <v>2681</v>
      </c>
      <c r="E297" s="133" t="s">
        <v>2682</v>
      </c>
      <c r="F297" s="12">
        <v>100</v>
      </c>
      <c r="G297" s="12"/>
      <c r="H297" s="124">
        <v>2021</v>
      </c>
      <c r="I297" s="133" t="s">
        <v>261</v>
      </c>
      <c r="J297" s="133" t="s">
        <v>179</v>
      </c>
      <c r="K297" s="124" t="s">
        <v>162</v>
      </c>
      <c r="L297" s="133" t="s">
        <v>2686</v>
      </c>
      <c r="M297" s="133"/>
      <c r="N297" s="124" t="s">
        <v>676</v>
      </c>
      <c r="O297" s="124"/>
      <c r="P297" s="124"/>
      <c r="Q297" s="124"/>
      <c r="R297" s="133" t="s">
        <v>2365</v>
      </c>
      <c r="S297" s="133"/>
      <c r="T297" s="133"/>
      <c r="U297" s="133"/>
      <c r="V297" s="24"/>
      <c r="W297" s="133"/>
      <c r="X297" s="133"/>
      <c r="Y297" s="133"/>
      <c r="Z297" s="133"/>
      <c r="AA297" s="133"/>
      <c r="AB297" s="133"/>
      <c r="AC297" s="135" t="s">
        <v>168</v>
      </c>
      <c r="AD297" s="133" t="s">
        <v>1215</v>
      </c>
      <c r="AE297" s="133" t="s">
        <v>2683</v>
      </c>
      <c r="AF297" s="133" t="s">
        <v>250</v>
      </c>
      <c r="AG297" s="133" t="s">
        <v>2684</v>
      </c>
      <c r="AI297" s="133"/>
      <c r="AJ297" s="133"/>
      <c r="AK297" s="133"/>
      <c r="AL297" s="133"/>
      <c r="AM297" s="124"/>
      <c r="AN297" s="124"/>
      <c r="AO297" s="124"/>
      <c r="AP297" s="124"/>
      <c r="AQ297" s="124"/>
      <c r="AR297" s="124"/>
      <c r="AS297" s="124"/>
      <c r="AT297" s="124"/>
      <c r="AU297" s="124"/>
      <c r="AV297" s="124"/>
      <c r="AW297" s="3" t="s">
        <v>168</v>
      </c>
      <c r="AX297" s="133" t="s">
        <v>1215</v>
      </c>
      <c r="AY297" s="133" t="s">
        <v>2683</v>
      </c>
      <c r="AZ297" s="133" t="s">
        <v>250</v>
      </c>
      <c r="BA297" s="133" t="s">
        <v>2684</v>
      </c>
      <c r="BD297" s="135"/>
      <c r="BE297" s="135"/>
    </row>
    <row r="298" spans="1:176" ht="12.75" customHeight="1" x14ac:dyDescent="0.2">
      <c r="A298" s="16" t="s">
        <v>240</v>
      </c>
      <c r="B298" s="17" t="s">
        <v>12429</v>
      </c>
      <c r="C298" s="132" t="s">
        <v>13783</v>
      </c>
      <c r="D298" s="132" t="s">
        <v>13810</v>
      </c>
      <c r="E298" s="132" t="s">
        <v>13810</v>
      </c>
      <c r="F298" s="134">
        <v>100</v>
      </c>
      <c r="G298" s="134"/>
      <c r="H298" s="53" t="s">
        <v>243</v>
      </c>
      <c r="I298" s="132" t="s">
        <v>979</v>
      </c>
      <c r="J298" s="132" t="s">
        <v>179</v>
      </c>
      <c r="K298" s="17" t="s">
        <v>162</v>
      </c>
      <c r="L298" s="132" t="s">
        <v>13483</v>
      </c>
      <c r="M298" s="135"/>
      <c r="N298" s="124" t="s">
        <v>676</v>
      </c>
      <c r="O298" s="17"/>
      <c r="P298" s="134"/>
      <c r="Q298" s="134"/>
      <c r="R298" s="136"/>
      <c r="S298" s="136"/>
      <c r="T298" s="136"/>
      <c r="U298" s="136"/>
      <c r="V298" s="138"/>
      <c r="W298" s="136"/>
      <c r="X298" s="136"/>
      <c r="Y298" s="136"/>
      <c r="Z298" s="136"/>
      <c r="AA298" s="136"/>
      <c r="AB298" s="136"/>
      <c r="AC298" s="133"/>
      <c r="AD298" s="136"/>
      <c r="AE298" s="136"/>
      <c r="AF298" s="137"/>
      <c r="AG298" s="135" t="s">
        <v>13734</v>
      </c>
      <c r="AI298" s="139" t="s">
        <v>13735</v>
      </c>
      <c r="AJ298" s="136"/>
      <c r="AK298" s="136"/>
      <c r="AL298" s="136"/>
      <c r="AM298" s="134"/>
      <c r="AN298" s="134"/>
      <c r="AO298" s="134"/>
      <c r="AP298" s="134"/>
      <c r="AQ298" s="134"/>
      <c r="AR298" s="134"/>
      <c r="AS298" s="134"/>
      <c r="AT298" s="134"/>
      <c r="AU298" s="134"/>
      <c r="AV298" s="134"/>
      <c r="AW298" s="134"/>
      <c r="AX298" s="135"/>
      <c r="AY298" s="135"/>
      <c r="AZ298" s="135"/>
      <c r="BA298" s="135"/>
      <c r="BK298" s="135"/>
      <c r="BQ298" s="135"/>
    </row>
    <row r="299" spans="1:176" ht="12.75" customHeight="1" x14ac:dyDescent="0.2">
      <c r="A299" s="16" t="s">
        <v>173</v>
      </c>
      <c r="B299" s="17" t="s">
        <v>211</v>
      </c>
      <c r="C299" s="16"/>
      <c r="D299" s="132" t="s">
        <v>4956</v>
      </c>
      <c r="E299" s="16" t="s">
        <v>4956</v>
      </c>
      <c r="F299" s="7">
        <v>99.996000000000009</v>
      </c>
      <c r="G299" s="7"/>
      <c r="H299" s="134" t="s">
        <v>177</v>
      </c>
      <c r="I299" s="16" t="s">
        <v>2722</v>
      </c>
      <c r="J299" s="132" t="s">
        <v>179</v>
      </c>
      <c r="K299" s="134" t="s">
        <v>162</v>
      </c>
      <c r="L299" s="135"/>
      <c r="M299" s="135" t="s">
        <v>4957</v>
      </c>
      <c r="N299" s="17"/>
      <c r="O299" s="17"/>
      <c r="P299" s="7"/>
      <c r="Q299" s="7"/>
      <c r="R299" s="135" t="s">
        <v>4958</v>
      </c>
      <c r="S299" s="135" t="s">
        <v>4959</v>
      </c>
      <c r="T299" s="135" t="s">
        <v>4960</v>
      </c>
      <c r="U299" s="135" t="s">
        <v>4961</v>
      </c>
      <c r="V299" s="141" t="s">
        <v>4962</v>
      </c>
      <c r="W299" s="136"/>
      <c r="X299" s="136"/>
      <c r="Y299" s="136"/>
      <c r="Z299" s="136"/>
      <c r="AA299" s="136"/>
      <c r="AB299" s="136"/>
      <c r="AC299" s="135" t="s">
        <v>168</v>
      </c>
      <c r="AD299" s="135" t="s">
        <v>4963</v>
      </c>
      <c r="AE299" s="135" t="s">
        <v>4964</v>
      </c>
      <c r="AF299" s="135" t="s">
        <v>4965</v>
      </c>
      <c r="AG299" s="3" t="s">
        <v>4966</v>
      </c>
      <c r="AI299" s="135" t="s">
        <v>163</v>
      </c>
      <c r="AJ299" s="135" t="s">
        <v>163</v>
      </c>
      <c r="AK299" s="135" t="s">
        <v>4967</v>
      </c>
      <c r="AL299" s="135" t="s">
        <v>163</v>
      </c>
      <c r="AM299" s="135"/>
      <c r="AN299" s="135"/>
      <c r="AO299" s="135"/>
      <c r="AP299" s="135"/>
      <c r="AQ299" s="135"/>
      <c r="AR299" s="135"/>
      <c r="AS299" s="135"/>
      <c r="AT299" s="135"/>
      <c r="AU299" s="135"/>
      <c r="AV299" s="135"/>
      <c r="AW299" s="136" t="s">
        <v>1916</v>
      </c>
      <c r="AX299" s="135" t="s">
        <v>4963</v>
      </c>
      <c r="AY299" s="135" t="s">
        <v>4964</v>
      </c>
      <c r="AZ299" s="135" t="s">
        <v>4965</v>
      </c>
      <c r="BA299" s="135" t="s">
        <v>4966</v>
      </c>
      <c r="BB299" s="135"/>
      <c r="BC299" s="135"/>
      <c r="BK299" s="135"/>
      <c r="BQ299" s="135"/>
    </row>
    <row r="300" spans="1:176" ht="12.75" customHeight="1" x14ac:dyDescent="0.2">
      <c r="A300" s="16" t="s">
        <v>173</v>
      </c>
      <c r="B300" s="124" t="s">
        <v>211</v>
      </c>
      <c r="C300" s="133"/>
      <c r="D300" s="133" t="s">
        <v>5923</v>
      </c>
      <c r="E300" s="133" t="s">
        <v>5923</v>
      </c>
      <c r="F300" s="36">
        <v>99</v>
      </c>
      <c r="G300" s="36"/>
      <c r="H300" s="134" t="s">
        <v>1311</v>
      </c>
      <c r="I300" s="132" t="s">
        <v>261</v>
      </c>
      <c r="J300" s="133" t="s">
        <v>179</v>
      </c>
      <c r="K300" s="134" t="s">
        <v>162</v>
      </c>
      <c r="L300" s="133" t="s">
        <v>5925</v>
      </c>
      <c r="M300" s="136"/>
      <c r="N300" s="17"/>
      <c r="O300" s="17"/>
      <c r="P300" s="25"/>
      <c r="Q300" s="134"/>
      <c r="R300" s="132"/>
      <c r="S300" s="132"/>
      <c r="T300" s="132"/>
      <c r="U300" s="132"/>
      <c r="V300" s="138"/>
      <c r="W300" s="132"/>
      <c r="X300" s="132"/>
      <c r="Y300" s="132"/>
      <c r="Z300" s="132"/>
      <c r="AA300" s="132"/>
      <c r="AB300" s="132"/>
      <c r="AC300" s="136" t="s">
        <v>168</v>
      </c>
      <c r="AD300" s="135" t="s">
        <v>5926</v>
      </c>
      <c r="AE300" s="135" t="s">
        <v>5927</v>
      </c>
      <c r="AF300" s="135"/>
      <c r="AG300" s="135" t="s">
        <v>5928</v>
      </c>
      <c r="AI300" s="135" t="s">
        <v>7921</v>
      </c>
      <c r="AJ300" s="136"/>
      <c r="AK300" s="136"/>
      <c r="AL300" s="136"/>
      <c r="AM300" s="134"/>
      <c r="AN300" s="134"/>
      <c r="AO300" s="134"/>
      <c r="AP300" s="134"/>
      <c r="AQ300" s="134"/>
      <c r="AR300" s="134"/>
      <c r="AS300" s="134"/>
      <c r="AT300" s="134"/>
      <c r="AU300" s="134"/>
      <c r="AV300" s="134"/>
      <c r="AW300" s="135" t="s">
        <v>168</v>
      </c>
      <c r="AX300" s="136" t="s">
        <v>5926</v>
      </c>
      <c r="AY300" s="136" t="s">
        <v>5927</v>
      </c>
      <c r="AZ300" s="137"/>
      <c r="BA300" s="3" t="s">
        <v>5928</v>
      </c>
      <c r="BC300" s="135"/>
      <c r="BD300" s="135"/>
      <c r="BE300" s="135"/>
      <c r="BW300" s="135"/>
      <c r="CG300" s="135"/>
      <c r="CQ300" s="135"/>
      <c r="DA300" s="135"/>
      <c r="DK300" s="135"/>
      <c r="DS300" s="135"/>
      <c r="DU300" s="135"/>
    </row>
    <row r="301" spans="1:176" ht="12.75" customHeight="1" x14ac:dyDescent="0.2">
      <c r="A301" s="132" t="s">
        <v>173</v>
      </c>
      <c r="B301" s="124" t="s">
        <v>215</v>
      </c>
      <c r="C301" s="133"/>
      <c r="D301" s="133" t="s">
        <v>3687</v>
      </c>
      <c r="E301" s="133" t="s">
        <v>3687</v>
      </c>
      <c r="F301" s="36">
        <v>97</v>
      </c>
      <c r="G301" s="36"/>
      <c r="H301" s="134" t="s">
        <v>177</v>
      </c>
      <c r="I301" s="132" t="s">
        <v>253</v>
      </c>
      <c r="J301" s="133" t="s">
        <v>179</v>
      </c>
      <c r="K301" s="134" t="s">
        <v>162</v>
      </c>
      <c r="L301" s="133" t="s">
        <v>3688</v>
      </c>
      <c r="M301" s="133"/>
      <c r="N301" s="17"/>
      <c r="O301" s="17"/>
      <c r="P301" s="134"/>
      <c r="Q301" s="134"/>
      <c r="R301" s="136" t="s">
        <v>3693</v>
      </c>
      <c r="S301" s="136"/>
      <c r="T301" s="136"/>
      <c r="U301" s="136"/>
      <c r="V301" s="138"/>
      <c r="W301" s="136"/>
      <c r="X301" s="136"/>
      <c r="Y301" s="136"/>
      <c r="Z301" s="136"/>
      <c r="AA301" s="136"/>
      <c r="AB301" s="136"/>
      <c r="AC301" s="135" t="s">
        <v>168</v>
      </c>
      <c r="AD301" s="133" t="s">
        <v>3689</v>
      </c>
      <c r="AE301" s="133" t="s">
        <v>3690</v>
      </c>
      <c r="AF301" s="133" t="s">
        <v>319</v>
      </c>
      <c r="AG301" s="3" t="s">
        <v>3691</v>
      </c>
      <c r="AJ301" s="135"/>
      <c r="AK301" s="135"/>
      <c r="AL301" s="135"/>
      <c r="AM301" s="135"/>
      <c r="AN301" s="135"/>
      <c r="AO301" s="134"/>
      <c r="AP301" s="134"/>
      <c r="AQ301" s="134"/>
      <c r="AR301" s="134"/>
      <c r="AS301" s="134"/>
      <c r="AT301" s="134"/>
      <c r="AU301" s="134"/>
      <c r="AV301" s="134"/>
      <c r="AW301" s="135"/>
      <c r="AX301" s="135"/>
      <c r="AY301" s="135"/>
      <c r="AZ301" s="135"/>
      <c r="BA301" s="135"/>
    </row>
    <row r="302" spans="1:176" s="130" customFormat="1" ht="12.75" customHeight="1" x14ac:dyDescent="0.2">
      <c r="A302" s="132" t="s">
        <v>173</v>
      </c>
      <c r="B302" s="17" t="s">
        <v>215</v>
      </c>
      <c r="C302" s="132"/>
      <c r="D302" s="132" t="s">
        <v>4389</v>
      </c>
      <c r="E302" s="132" t="s">
        <v>4389</v>
      </c>
      <c r="F302" s="134">
        <v>96</v>
      </c>
      <c r="G302" s="134"/>
      <c r="H302" s="30" t="s">
        <v>177</v>
      </c>
      <c r="I302" s="132" t="s">
        <v>1710</v>
      </c>
      <c r="J302" s="132" t="s">
        <v>179</v>
      </c>
      <c r="K302" s="134" t="s">
        <v>162</v>
      </c>
      <c r="L302" s="132"/>
      <c r="M302" s="136"/>
      <c r="N302" s="17"/>
      <c r="O302" s="17"/>
      <c r="P302" s="134"/>
      <c r="Q302" s="134"/>
      <c r="R302" s="136" t="s">
        <v>4390</v>
      </c>
      <c r="S302" s="136"/>
      <c r="T302" s="136"/>
      <c r="U302" s="136"/>
      <c r="V302" s="138"/>
      <c r="W302" s="136"/>
      <c r="X302" s="136"/>
      <c r="Y302" s="136"/>
      <c r="Z302" s="136"/>
      <c r="AA302" s="136"/>
      <c r="AB302" s="136"/>
      <c r="AC302" s="136"/>
      <c r="AD302" s="135"/>
      <c r="AE302" s="135"/>
      <c r="AF302" s="135"/>
      <c r="AG302" s="135"/>
      <c r="AH302" s="135"/>
      <c r="AI302" s="132"/>
      <c r="AJ302" s="136"/>
      <c r="AK302" s="136"/>
      <c r="AL302" s="136"/>
      <c r="AM302" s="134"/>
      <c r="AN302" s="134"/>
      <c r="AO302" s="134"/>
      <c r="AP302" s="134"/>
      <c r="AQ302" s="134"/>
      <c r="AR302" s="134"/>
      <c r="AS302" s="134"/>
      <c r="AT302" s="134"/>
      <c r="AU302" s="134"/>
      <c r="AV302" s="134"/>
      <c r="AW302" s="134"/>
      <c r="AX302" s="136"/>
      <c r="AY302" s="136"/>
      <c r="AZ302" s="132"/>
      <c r="BA302" s="132"/>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FI302" s="135"/>
      <c r="FJ302" s="135"/>
      <c r="FK302" s="135"/>
      <c r="FL302" s="135"/>
      <c r="FM302" s="135"/>
      <c r="FN302" s="135"/>
      <c r="FO302" s="135"/>
      <c r="FP302" s="135"/>
      <c r="FQ302" s="135"/>
      <c r="FR302" s="135"/>
      <c r="FS302" s="135"/>
      <c r="FT302" s="135"/>
    </row>
    <row r="303" spans="1:176" ht="12.75" customHeight="1" x14ac:dyDescent="0.25">
      <c r="A303" s="132" t="s">
        <v>173</v>
      </c>
      <c r="B303" s="17" t="s">
        <v>215</v>
      </c>
      <c r="C303" s="132"/>
      <c r="D303" s="132" t="s">
        <v>8107</v>
      </c>
      <c r="E303" s="132" t="s">
        <v>8107</v>
      </c>
      <c r="F303" s="134">
        <v>96</v>
      </c>
      <c r="G303" s="134"/>
      <c r="H303" s="134" t="s">
        <v>177</v>
      </c>
      <c r="I303" s="132" t="s">
        <v>753</v>
      </c>
      <c r="J303" s="132" t="s">
        <v>493</v>
      </c>
      <c r="K303" s="134" t="s">
        <v>162</v>
      </c>
      <c r="L303" s="132"/>
      <c r="M303" s="133" t="s">
        <v>8108</v>
      </c>
      <c r="N303" s="17"/>
      <c r="O303" s="17"/>
      <c r="P303" s="134"/>
      <c r="Q303" s="134"/>
      <c r="R303" s="136" t="s">
        <v>8109</v>
      </c>
      <c r="S303" s="136"/>
      <c r="T303" s="136"/>
      <c r="U303" s="136"/>
      <c r="V303" s="138"/>
      <c r="W303" s="136"/>
      <c r="X303" s="136"/>
      <c r="Y303" s="136"/>
      <c r="Z303" s="136"/>
      <c r="AA303" s="136"/>
      <c r="AB303" s="136"/>
      <c r="AC303" s="136"/>
      <c r="AD303" s="135"/>
      <c r="AE303" s="135"/>
      <c r="AF303" s="135"/>
      <c r="AI303" s="135"/>
      <c r="AJ303" s="136"/>
      <c r="AK303" s="136"/>
      <c r="AL303" s="136"/>
      <c r="AM303" s="134"/>
      <c r="AN303" s="134"/>
      <c r="AO303" s="134"/>
      <c r="AP303" s="134"/>
      <c r="AQ303" s="134"/>
      <c r="AR303" s="134"/>
      <c r="AS303" s="134"/>
      <c r="AT303" s="134"/>
      <c r="AU303" s="134"/>
      <c r="AV303" s="134"/>
      <c r="AW303" s="134"/>
      <c r="AX303" s="136"/>
      <c r="AY303" s="136"/>
      <c r="AZ303" s="137"/>
      <c r="BA303" s="180" t="s">
        <v>8110</v>
      </c>
    </row>
    <row r="304" spans="1:176" ht="12.75" customHeight="1" x14ac:dyDescent="0.2">
      <c r="A304" s="81" t="s">
        <v>173</v>
      </c>
      <c r="B304" s="86" t="s">
        <v>472</v>
      </c>
      <c r="C304" s="81" t="s">
        <v>13918</v>
      </c>
      <c r="D304" s="81" t="s">
        <v>1949</v>
      </c>
      <c r="E304" s="81" t="s">
        <v>2512</v>
      </c>
      <c r="F304" s="79">
        <v>95</v>
      </c>
      <c r="G304" s="127"/>
      <c r="H304" s="134" t="s">
        <v>177</v>
      </c>
      <c r="I304" s="81" t="s">
        <v>979</v>
      </c>
      <c r="J304" s="81" t="s">
        <v>179</v>
      </c>
      <c r="K304" s="89" t="s">
        <v>180</v>
      </c>
      <c r="L304" s="81"/>
      <c r="M304" s="87" t="s">
        <v>11167</v>
      </c>
      <c r="N304" s="86"/>
      <c r="O304" s="86"/>
      <c r="P304" s="85"/>
      <c r="Q304" s="85"/>
      <c r="R304" s="87" t="s">
        <v>2514</v>
      </c>
      <c r="S304" s="87"/>
      <c r="T304" s="87"/>
      <c r="U304" s="87"/>
      <c r="V304" s="88"/>
      <c r="W304" s="90" t="s">
        <v>11168</v>
      </c>
      <c r="X304" s="90" t="s">
        <v>11169</v>
      </c>
      <c r="Y304" s="90" t="s">
        <v>11170</v>
      </c>
      <c r="Z304" s="90" t="s">
        <v>11171</v>
      </c>
      <c r="AA304" s="87"/>
      <c r="AB304" s="90">
        <v>8000</v>
      </c>
      <c r="AC304" s="130" t="s">
        <v>168</v>
      </c>
      <c r="AD304" s="130" t="s">
        <v>856</v>
      </c>
      <c r="AE304" s="130" t="s">
        <v>1952</v>
      </c>
      <c r="AF304" s="130" t="s">
        <v>1953</v>
      </c>
      <c r="AG304" s="130" t="s">
        <v>1954</v>
      </c>
      <c r="AH304" s="130" t="s">
        <v>163</v>
      </c>
      <c r="AI304" s="130" t="s">
        <v>1955</v>
      </c>
      <c r="AJ304" s="130" t="s">
        <v>163</v>
      </c>
      <c r="AK304" s="130" t="s">
        <v>1956</v>
      </c>
      <c r="AL304" s="130" t="s">
        <v>1957</v>
      </c>
      <c r="AM304" s="130" t="s">
        <v>194</v>
      </c>
      <c r="AN304" s="130" t="s">
        <v>1958</v>
      </c>
      <c r="AO304" s="130" t="s">
        <v>1959</v>
      </c>
      <c r="AP304" s="130" t="s">
        <v>1240</v>
      </c>
      <c r="AQ304" s="149" t="s">
        <v>1987</v>
      </c>
      <c r="AR304" s="130"/>
      <c r="AS304" s="130"/>
      <c r="AT304" s="130"/>
      <c r="AU304" s="130"/>
      <c r="AV304" s="130"/>
      <c r="AW304" s="130" t="s">
        <v>168</v>
      </c>
      <c r="AX304" s="130" t="s">
        <v>856</v>
      </c>
      <c r="AY304" s="130" t="s">
        <v>1960</v>
      </c>
      <c r="AZ304" s="130" t="s">
        <v>1961</v>
      </c>
      <c r="BA304" s="130" t="s">
        <v>1962</v>
      </c>
      <c r="BB304" s="130" t="s">
        <v>163</v>
      </c>
      <c r="BC304" s="131" t="s">
        <v>1963</v>
      </c>
      <c r="BD304" s="131" t="s">
        <v>163</v>
      </c>
      <c r="BE304" s="131" t="s">
        <v>1964</v>
      </c>
      <c r="BF304" s="130" t="s">
        <v>1965</v>
      </c>
      <c r="BG304" s="130" t="s">
        <v>168</v>
      </c>
      <c r="BH304" s="130" t="s">
        <v>1966</v>
      </c>
      <c r="BI304" s="130" t="s">
        <v>1967</v>
      </c>
      <c r="BJ304" s="130" t="s">
        <v>1045</v>
      </c>
      <c r="BK304" s="130" t="s">
        <v>1968</v>
      </c>
      <c r="BL304" s="130" t="s">
        <v>1969</v>
      </c>
      <c r="BM304" s="130" t="s">
        <v>1970</v>
      </c>
      <c r="BN304" s="130" t="s">
        <v>1971</v>
      </c>
      <c r="BO304" s="130" t="s">
        <v>1972</v>
      </c>
      <c r="BP304" s="130"/>
      <c r="BQ304" s="130" t="s">
        <v>1916</v>
      </c>
      <c r="BR304" s="130" t="s">
        <v>1973</v>
      </c>
      <c r="BS304" s="130" t="s">
        <v>1974</v>
      </c>
      <c r="BT304" s="130" t="s">
        <v>1975</v>
      </c>
      <c r="BU304" s="130" t="s">
        <v>1976</v>
      </c>
      <c r="BV304" s="130" t="s">
        <v>1977</v>
      </c>
      <c r="BW304" s="130" t="s">
        <v>1978</v>
      </c>
      <c r="BX304" s="130" t="s">
        <v>163</v>
      </c>
      <c r="BY304" s="130" t="s">
        <v>1979</v>
      </c>
      <c r="BZ304" s="130" t="s">
        <v>1956</v>
      </c>
      <c r="CA304" s="130" t="s">
        <v>168</v>
      </c>
      <c r="CB304" s="130" t="s">
        <v>1980</v>
      </c>
      <c r="CC304" s="130" t="s">
        <v>1981</v>
      </c>
      <c r="CD304" s="130" t="s">
        <v>843</v>
      </c>
      <c r="CE304" s="130" t="s">
        <v>1982</v>
      </c>
      <c r="CF304" s="130" t="s">
        <v>163</v>
      </c>
      <c r="CG304" s="130" t="s">
        <v>1963</v>
      </c>
      <c r="CH304" s="130" t="s">
        <v>163</v>
      </c>
      <c r="CI304" s="130" t="s">
        <v>1964</v>
      </c>
      <c r="CJ304" s="130" t="s">
        <v>1983</v>
      </c>
      <c r="CK304" s="130" t="s">
        <v>168</v>
      </c>
      <c r="CL304" s="130" t="s">
        <v>1984</v>
      </c>
      <c r="CM304" s="130" t="s">
        <v>1985</v>
      </c>
      <c r="CN304" s="130" t="s">
        <v>1986</v>
      </c>
      <c r="CO304" s="130" t="s">
        <v>1987</v>
      </c>
      <c r="CP304" s="130" t="s">
        <v>163</v>
      </c>
      <c r="CQ304" s="130" t="s">
        <v>1988</v>
      </c>
      <c r="CR304" s="130" t="s">
        <v>163</v>
      </c>
      <c r="CS304" s="130" t="s">
        <v>1989</v>
      </c>
      <c r="CT304" s="130" t="s">
        <v>1990</v>
      </c>
      <c r="CU304" s="130" t="s">
        <v>168</v>
      </c>
      <c r="CV304" s="130" t="s">
        <v>1778</v>
      </c>
      <c r="CW304" s="130" t="s">
        <v>1991</v>
      </c>
      <c r="CX304" s="130" t="s">
        <v>1992</v>
      </c>
      <c r="CY304" s="130" t="s">
        <v>1993</v>
      </c>
      <c r="CZ304" s="130" t="s">
        <v>163</v>
      </c>
      <c r="DA304" s="130" t="s">
        <v>1994</v>
      </c>
      <c r="DB304" s="130" t="s">
        <v>163</v>
      </c>
      <c r="DC304" s="130" t="s">
        <v>1971</v>
      </c>
      <c r="DD304" s="130" t="s">
        <v>1995</v>
      </c>
      <c r="DE304" s="130" t="s">
        <v>168</v>
      </c>
      <c r="DF304" s="130" t="s">
        <v>1996</v>
      </c>
      <c r="DG304" s="130" t="s">
        <v>1997</v>
      </c>
      <c r="DH304" s="130" t="s">
        <v>1998</v>
      </c>
      <c r="DI304" s="130" t="s">
        <v>1999</v>
      </c>
      <c r="DJ304" s="130" t="s">
        <v>163</v>
      </c>
      <c r="DK304" s="130" t="s">
        <v>2000</v>
      </c>
      <c r="DL304" s="130" t="s">
        <v>163</v>
      </c>
      <c r="DM304" s="130" t="s">
        <v>1979</v>
      </c>
      <c r="DN304" s="130" t="s">
        <v>2001</v>
      </c>
      <c r="DO304" s="130" t="s">
        <v>168</v>
      </c>
      <c r="DP304" s="130" t="s">
        <v>2002</v>
      </c>
      <c r="DQ304" s="130" t="s">
        <v>2003</v>
      </c>
      <c r="DR304" s="130" t="s">
        <v>2004</v>
      </c>
      <c r="DS304" s="130" t="s">
        <v>1982</v>
      </c>
      <c r="DT304" s="130" t="s">
        <v>163</v>
      </c>
      <c r="DU304" s="130" t="s">
        <v>1988</v>
      </c>
      <c r="DV304" s="130" t="s">
        <v>163</v>
      </c>
      <c r="DW304" s="130" t="s">
        <v>2005</v>
      </c>
      <c r="DX304" s="130" t="s">
        <v>2006</v>
      </c>
      <c r="DY304" s="130" t="s">
        <v>168</v>
      </c>
      <c r="DZ304" s="130" t="s">
        <v>2007</v>
      </c>
      <c r="EA304" s="130" t="s">
        <v>2008</v>
      </c>
      <c r="EB304" s="130" t="s">
        <v>2009</v>
      </c>
      <c r="EC304" s="130" t="s">
        <v>2010</v>
      </c>
      <c r="ED304" s="130" t="s">
        <v>163</v>
      </c>
      <c r="EE304" s="130" t="s">
        <v>2011</v>
      </c>
      <c r="EF304" s="130" t="s">
        <v>163</v>
      </c>
      <c r="EG304" s="130" t="s">
        <v>163</v>
      </c>
      <c r="EH304" s="130" t="s">
        <v>2012</v>
      </c>
      <c r="EI304" s="130"/>
      <c r="EJ304" s="130"/>
      <c r="EK304" s="130"/>
      <c r="EL304" s="130"/>
      <c r="EM304" s="130" t="s">
        <v>2013</v>
      </c>
      <c r="EN304" s="130"/>
      <c r="EO304" s="130"/>
      <c r="EP304" s="130"/>
      <c r="EQ304" s="130"/>
      <c r="ER304" s="130"/>
      <c r="ES304" s="130"/>
      <c r="ET304" s="130"/>
      <c r="EU304" s="130"/>
      <c r="EV304" s="130"/>
      <c r="EW304" s="130"/>
      <c r="EX304" s="130"/>
      <c r="EY304" s="130"/>
      <c r="EZ304" s="130"/>
      <c r="FA304" s="130"/>
      <c r="FB304" s="130"/>
      <c r="FC304" s="130"/>
      <c r="FD304" s="130"/>
      <c r="FE304" s="130"/>
      <c r="FF304" s="130"/>
      <c r="FG304" s="130"/>
      <c r="FH304" s="130"/>
      <c r="FI304" s="130"/>
      <c r="FJ304" s="130"/>
      <c r="FK304" s="130"/>
      <c r="FL304" s="130"/>
      <c r="FM304" s="130"/>
      <c r="FN304" s="130"/>
      <c r="FO304" s="130"/>
      <c r="FP304" s="130"/>
      <c r="FQ304" s="130"/>
      <c r="FR304" s="130"/>
      <c r="FS304" s="130"/>
      <c r="FT304" s="130"/>
    </row>
    <row r="305" spans="1:176" ht="12.75" customHeight="1" x14ac:dyDescent="0.2">
      <c r="A305" s="132" t="s">
        <v>173</v>
      </c>
      <c r="B305" s="17" t="s">
        <v>211</v>
      </c>
      <c r="C305" s="132"/>
      <c r="D305" s="135" t="s">
        <v>8762</v>
      </c>
      <c r="E305" s="132" t="s">
        <v>8768</v>
      </c>
      <c r="F305" s="134">
        <v>95</v>
      </c>
      <c r="G305" s="134"/>
      <c r="H305" s="7" t="s">
        <v>177</v>
      </c>
      <c r="I305" s="132" t="s">
        <v>523</v>
      </c>
      <c r="J305" s="133" t="s">
        <v>482</v>
      </c>
      <c r="K305" s="127" t="s">
        <v>180</v>
      </c>
      <c r="L305" s="132" t="s">
        <v>8769</v>
      </c>
      <c r="M305" s="133" t="s">
        <v>8770</v>
      </c>
      <c r="N305" s="17"/>
      <c r="O305" s="17"/>
      <c r="P305" s="134"/>
      <c r="Q305" s="134"/>
      <c r="R305" s="21" t="s">
        <v>8771</v>
      </c>
      <c r="S305" s="21"/>
      <c r="T305" s="21"/>
      <c r="U305" s="21"/>
      <c r="V305" s="22"/>
      <c r="W305" s="21"/>
      <c r="X305" s="21"/>
      <c r="Y305" s="21"/>
      <c r="Z305" s="21"/>
      <c r="AA305" s="21"/>
      <c r="AB305" s="21"/>
      <c r="AC305" s="136" t="s">
        <v>168</v>
      </c>
      <c r="AD305" s="135" t="s">
        <v>8765</v>
      </c>
      <c r="AE305" s="135" t="s">
        <v>8766</v>
      </c>
      <c r="AF305" s="135" t="s">
        <v>232</v>
      </c>
      <c r="AG305" s="135" t="s">
        <v>8767</v>
      </c>
      <c r="AH305" s="135"/>
      <c r="AI305" s="135"/>
      <c r="AJ305" s="135"/>
      <c r="AK305" s="135"/>
      <c r="AL305" s="135"/>
      <c r="AM305" s="135" t="s">
        <v>168</v>
      </c>
      <c r="AN305" s="135" t="s">
        <v>12675</v>
      </c>
      <c r="AO305" s="135" t="s">
        <v>12676</v>
      </c>
      <c r="AP305" s="135" t="s">
        <v>190</v>
      </c>
      <c r="AQ305" s="135" t="s">
        <v>12677</v>
      </c>
      <c r="AR305" s="135"/>
      <c r="AS305" s="135"/>
      <c r="AT305" s="135"/>
      <c r="AU305" s="135"/>
      <c r="AV305" s="135"/>
      <c r="AW305" s="135" t="s">
        <v>194</v>
      </c>
      <c r="AX305" s="135" t="s">
        <v>15530</v>
      </c>
      <c r="AY305" s="135" t="s">
        <v>15529</v>
      </c>
      <c r="AZ305" s="135" t="s">
        <v>15596</v>
      </c>
      <c r="BA305" s="135" t="s">
        <v>15531</v>
      </c>
      <c r="BB305" s="135"/>
      <c r="BC305" s="141" t="s">
        <v>15597</v>
      </c>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135"/>
      <c r="CA305" s="135"/>
      <c r="CB305" s="135"/>
      <c r="CC305" s="135"/>
      <c r="CD305" s="135"/>
      <c r="CE305" s="135"/>
      <c r="CF305" s="135"/>
      <c r="CG305" s="135"/>
      <c r="CH305" s="135"/>
      <c r="CI305" s="135"/>
      <c r="CJ305" s="135"/>
      <c r="CK305" s="135"/>
      <c r="CL305" s="135"/>
      <c r="CM305" s="135"/>
      <c r="CN305" s="135"/>
      <c r="CO305" s="135"/>
      <c r="CP305" s="135"/>
      <c r="CQ305" s="135"/>
      <c r="CR305" s="135"/>
      <c r="CS305" s="135"/>
      <c r="CT305" s="135"/>
      <c r="CU305" s="135"/>
      <c r="CV305" s="135"/>
      <c r="CW305" s="135"/>
      <c r="CX305" s="135"/>
      <c r="CY305" s="135"/>
      <c r="CZ305" s="135"/>
      <c r="DA305" s="135"/>
      <c r="DB305" s="135"/>
      <c r="DC305" s="135"/>
      <c r="DD305" s="135"/>
      <c r="DE305" s="135"/>
      <c r="DF305" s="135"/>
      <c r="DG305" s="135"/>
      <c r="DH305" s="135"/>
      <c r="DI305" s="135"/>
      <c r="DJ305" s="135"/>
      <c r="DK305" s="135"/>
      <c r="DL305" s="135"/>
      <c r="DM305" s="135"/>
      <c r="DN305" s="135"/>
      <c r="DO305" s="135"/>
      <c r="DP305" s="135"/>
      <c r="DQ305" s="135"/>
      <c r="DR305" s="135"/>
      <c r="DS305" s="135"/>
      <c r="DT305" s="135"/>
      <c r="DU305" s="135"/>
      <c r="DV305" s="135"/>
      <c r="DW305" s="135"/>
      <c r="DX305" s="135"/>
      <c r="DY305" s="135"/>
      <c r="DZ305" s="135"/>
      <c r="EA305" s="135"/>
      <c r="EB305" s="135"/>
      <c r="EC305" s="135"/>
      <c r="ED305" s="135"/>
      <c r="EE305" s="135"/>
      <c r="EF305" s="135"/>
      <c r="EG305" s="135"/>
      <c r="EH305" s="135"/>
      <c r="EI305" s="135"/>
      <c r="EJ305" s="135"/>
      <c r="EK305" s="135"/>
      <c r="EL305" s="135"/>
      <c r="EM305" s="135"/>
      <c r="EN305" s="135"/>
      <c r="EO305" s="135"/>
      <c r="EP305" s="135"/>
      <c r="EQ305" s="135"/>
      <c r="ER305" s="135"/>
      <c r="ES305" s="135"/>
      <c r="ET305" s="135"/>
      <c r="EU305" s="135"/>
      <c r="EV305" s="135"/>
      <c r="EW305" s="135"/>
      <c r="EX305" s="135"/>
      <c r="EY305" s="135"/>
      <c r="EZ305" s="135"/>
      <c r="FA305" s="135"/>
      <c r="FB305" s="135"/>
      <c r="FC305" s="135"/>
      <c r="FD305" s="135"/>
      <c r="FE305" s="135"/>
      <c r="FF305" s="135"/>
      <c r="FG305" s="135"/>
      <c r="FH305" s="135"/>
      <c r="FI305" s="135"/>
      <c r="FJ305" s="135"/>
      <c r="FK305" s="135"/>
      <c r="FL305" s="135"/>
      <c r="FM305" s="135"/>
      <c r="FN305" s="135"/>
      <c r="FO305" s="135"/>
      <c r="FP305" s="135"/>
      <c r="FQ305" s="135"/>
      <c r="FR305" s="135"/>
      <c r="FS305" s="135"/>
      <c r="FT305" s="135"/>
    </row>
    <row r="306" spans="1:176" ht="12.75" customHeight="1" x14ac:dyDescent="0.2">
      <c r="A306" s="16" t="s">
        <v>173</v>
      </c>
      <c r="B306" s="17" t="s">
        <v>215</v>
      </c>
      <c r="C306" s="132"/>
      <c r="D306" s="3" t="s">
        <v>2202</v>
      </c>
      <c r="E306" s="132" t="s">
        <v>5731</v>
      </c>
      <c r="F306" s="134">
        <v>95</v>
      </c>
      <c r="G306" s="134"/>
      <c r="H306" s="134" t="s">
        <v>177</v>
      </c>
      <c r="I306" s="133" t="s">
        <v>443</v>
      </c>
      <c r="J306" s="132" t="s">
        <v>444</v>
      </c>
      <c r="K306" s="20" t="s">
        <v>180</v>
      </c>
      <c r="L306" s="132" t="s">
        <v>11190</v>
      </c>
      <c r="M306" s="135" t="s">
        <v>11187</v>
      </c>
      <c r="N306" s="17"/>
      <c r="O306" s="17"/>
      <c r="P306" s="134"/>
      <c r="Q306" s="134"/>
      <c r="R306" s="136" t="s">
        <v>11202</v>
      </c>
      <c r="S306" s="136"/>
      <c r="T306" s="136" t="s">
        <v>11203</v>
      </c>
      <c r="U306" s="136" t="s">
        <v>11204</v>
      </c>
      <c r="V306" s="138"/>
      <c r="W306" s="136"/>
      <c r="X306" s="136"/>
      <c r="Y306" s="136"/>
      <c r="Z306" s="136"/>
      <c r="AA306" s="136"/>
      <c r="AB306" s="136"/>
      <c r="AC306" s="135" t="s">
        <v>168</v>
      </c>
      <c r="AD306" s="3" t="s">
        <v>2206</v>
      </c>
      <c r="AE306" s="3" t="s">
        <v>2207</v>
      </c>
      <c r="AF306" s="3" t="s">
        <v>2208</v>
      </c>
      <c r="AG306" s="3" t="s">
        <v>2209</v>
      </c>
      <c r="AI306" s="3" t="s">
        <v>163</v>
      </c>
      <c r="AJ306" s="3" t="s">
        <v>2210</v>
      </c>
      <c r="AK306" s="3" t="s">
        <v>2211</v>
      </c>
      <c r="AL306" s="3" t="s">
        <v>2212</v>
      </c>
      <c r="AM306" s="135"/>
      <c r="AN306" s="135"/>
      <c r="AO306" s="135"/>
      <c r="AP306" s="135"/>
      <c r="AQ306" s="135"/>
      <c r="AR306" s="135"/>
      <c r="AS306" s="135"/>
      <c r="AT306" s="135"/>
      <c r="AU306" s="135"/>
      <c r="AV306" s="135"/>
      <c r="AW306" s="3" t="s">
        <v>168</v>
      </c>
      <c r="AX306" s="3" t="s">
        <v>5732</v>
      </c>
      <c r="AY306" s="3" t="s">
        <v>5733</v>
      </c>
      <c r="AZ306" s="3" t="s">
        <v>5734</v>
      </c>
      <c r="BA306" s="3" t="s">
        <v>5735</v>
      </c>
      <c r="BB306" s="3" t="s">
        <v>163</v>
      </c>
      <c r="BC306" s="141" t="s">
        <v>3015</v>
      </c>
      <c r="BD306" s="141" t="s">
        <v>163</v>
      </c>
      <c r="BE306" s="141" t="s">
        <v>5737</v>
      </c>
      <c r="BF306" s="3" t="s">
        <v>5738</v>
      </c>
      <c r="BG306" s="3" t="s">
        <v>168</v>
      </c>
      <c r="BH306" s="3" t="s">
        <v>5739</v>
      </c>
      <c r="BI306" s="3" t="s">
        <v>1755</v>
      </c>
      <c r="BJ306" s="3" t="s">
        <v>5740</v>
      </c>
      <c r="BK306" s="3" t="s">
        <v>5741</v>
      </c>
      <c r="BL306" s="3" t="s">
        <v>163</v>
      </c>
      <c r="BM306" s="3" t="s">
        <v>5742</v>
      </c>
      <c r="BN306" s="3" t="s">
        <v>163</v>
      </c>
      <c r="BO306" s="3" t="s">
        <v>5743</v>
      </c>
      <c r="BP306" s="3" t="s">
        <v>5744</v>
      </c>
      <c r="FC306" s="135"/>
      <c r="FD306" s="135"/>
      <c r="FE306" s="135"/>
      <c r="FF306" s="135"/>
      <c r="FG306" s="135"/>
      <c r="FH306" s="135"/>
      <c r="FI306" s="135"/>
      <c r="FJ306" s="135"/>
      <c r="FK306" s="135"/>
      <c r="FL306" s="135"/>
      <c r="FM306" s="135"/>
      <c r="FN306" s="135"/>
      <c r="FO306" s="135"/>
      <c r="FP306" s="135"/>
      <c r="FQ306" s="135"/>
      <c r="FR306" s="135"/>
      <c r="FS306" s="135"/>
      <c r="FT306" s="135"/>
    </row>
    <row r="307" spans="1:176" ht="12.75" customHeight="1" x14ac:dyDescent="0.25">
      <c r="A307" s="16" t="s">
        <v>240</v>
      </c>
      <c r="B307" s="17" t="s">
        <v>12429</v>
      </c>
      <c r="C307" s="132" t="s">
        <v>13782</v>
      </c>
      <c r="D307" s="135" t="s">
        <v>3139</v>
      </c>
      <c r="E307" s="16" t="s">
        <v>2061</v>
      </c>
      <c r="F307" s="134">
        <v>94</v>
      </c>
      <c r="G307" s="134"/>
      <c r="H307" s="17">
        <v>2023</v>
      </c>
      <c r="I307" s="132" t="s">
        <v>2062</v>
      </c>
      <c r="J307" s="133" t="s">
        <v>203</v>
      </c>
      <c r="K307" s="124" t="s">
        <v>180</v>
      </c>
      <c r="L307" s="132" t="s">
        <v>12476</v>
      </c>
      <c r="M307" s="133" t="s">
        <v>12678</v>
      </c>
      <c r="N307" s="124" t="s">
        <v>1269</v>
      </c>
      <c r="O307" s="124"/>
      <c r="P307" s="124"/>
      <c r="Q307" s="124"/>
      <c r="R307" s="133"/>
      <c r="S307" s="133"/>
      <c r="T307" s="133"/>
      <c r="U307" s="133"/>
      <c r="V307" s="24"/>
      <c r="W307" s="133" t="s">
        <v>11859</v>
      </c>
      <c r="X307" s="133"/>
      <c r="Y307" s="133"/>
      <c r="Z307" s="133"/>
      <c r="AA307" s="135" t="s">
        <v>163</v>
      </c>
      <c r="AB307" s="133"/>
      <c r="AC307" s="135" t="s">
        <v>168</v>
      </c>
      <c r="AD307" s="135" t="s">
        <v>2063</v>
      </c>
      <c r="AE307" s="135" t="s">
        <v>2064</v>
      </c>
      <c r="AF307" s="135" t="s">
        <v>745</v>
      </c>
      <c r="AG307" s="135" t="s">
        <v>3140</v>
      </c>
      <c r="AH307" s="135"/>
      <c r="AI307" s="135" t="s">
        <v>13133</v>
      </c>
      <c r="AJ307" s="135" t="s">
        <v>163</v>
      </c>
      <c r="AK307" s="135" t="s">
        <v>3141</v>
      </c>
      <c r="AL307" s="135"/>
      <c r="AM307" s="135" t="s">
        <v>194</v>
      </c>
      <c r="AN307" s="135" t="s">
        <v>13134</v>
      </c>
      <c r="AO307" s="135" t="s">
        <v>13135</v>
      </c>
      <c r="AP307" s="135" t="s">
        <v>13136</v>
      </c>
      <c r="AQ307" s="135" t="s">
        <v>13137</v>
      </c>
      <c r="AR307" s="135"/>
      <c r="AS307" s="141" t="s">
        <v>13138</v>
      </c>
      <c r="AT307" s="135"/>
      <c r="AU307" s="135"/>
      <c r="AV307" s="135"/>
      <c r="AW307" s="135" t="s">
        <v>168</v>
      </c>
      <c r="AX307" s="135" t="s">
        <v>13139</v>
      </c>
      <c r="AY307" s="135" t="s">
        <v>13140</v>
      </c>
      <c r="AZ307" s="135" t="s">
        <v>13141</v>
      </c>
      <c r="BA307" s="135" t="s">
        <v>13142</v>
      </c>
      <c r="BB307" s="3" t="s">
        <v>163</v>
      </c>
      <c r="BC307" s="141" t="s">
        <v>13153</v>
      </c>
      <c r="BD307" s="141" t="s">
        <v>163</v>
      </c>
      <c r="BE307" s="141" t="s">
        <v>163</v>
      </c>
      <c r="BG307" s="3" t="s">
        <v>168</v>
      </c>
      <c r="BH307" s="3" t="s">
        <v>3142</v>
      </c>
      <c r="BI307" s="3" t="s">
        <v>3143</v>
      </c>
      <c r="BJ307" s="3" t="s">
        <v>3144</v>
      </c>
      <c r="BK307" s="3" t="s">
        <v>3145</v>
      </c>
      <c r="BL307" s="3" t="s">
        <v>163</v>
      </c>
      <c r="BM307" s="3" t="s">
        <v>3146</v>
      </c>
      <c r="BQ307" s="3" t="s">
        <v>168</v>
      </c>
      <c r="BR307" s="3" t="s">
        <v>646</v>
      </c>
      <c r="BS307" s="3" t="s">
        <v>13146</v>
      </c>
      <c r="BT307" s="3" t="s">
        <v>2183</v>
      </c>
      <c r="BW307" s="141" t="s">
        <v>13147</v>
      </c>
      <c r="CA307" s="3" t="s">
        <v>168</v>
      </c>
      <c r="CB307" s="3" t="s">
        <v>646</v>
      </c>
      <c r="CC307" s="3" t="s">
        <v>13148</v>
      </c>
      <c r="CD307" s="3" t="s">
        <v>13149</v>
      </c>
      <c r="CG307" s="141" t="s">
        <v>13147</v>
      </c>
      <c r="CK307" s="3" t="s">
        <v>194</v>
      </c>
      <c r="CL307" s="3" t="s">
        <v>2401</v>
      </c>
      <c r="CM307" s="3" t="s">
        <v>13150</v>
      </c>
      <c r="CN307" s="3" t="s">
        <v>1674</v>
      </c>
      <c r="CQ307" s="141" t="s">
        <v>13147</v>
      </c>
      <c r="CV307" s="3" t="s">
        <v>13151</v>
      </c>
      <c r="CW307" s="3" t="s">
        <v>13152</v>
      </c>
      <c r="CX307" s="3" t="s">
        <v>6946</v>
      </c>
      <c r="DA307" s="141" t="s">
        <v>13147</v>
      </c>
      <c r="DE307" s="3" t="s">
        <v>168</v>
      </c>
      <c r="DF307" s="3" t="s">
        <v>13143</v>
      </c>
      <c r="DG307" s="3" t="s">
        <v>13144</v>
      </c>
      <c r="DH307" s="3" t="s">
        <v>13313</v>
      </c>
      <c r="DI307" s="3" t="s">
        <v>13145</v>
      </c>
      <c r="DJ307" s="3" t="s">
        <v>163</v>
      </c>
      <c r="DK307" s="141" t="s">
        <v>13132</v>
      </c>
      <c r="DO307" s="3" t="s">
        <v>168</v>
      </c>
      <c r="DP307" s="3" t="s">
        <v>15519</v>
      </c>
      <c r="DQ307" s="3" t="s">
        <v>15520</v>
      </c>
      <c r="DR307" s="3" t="s">
        <v>15521</v>
      </c>
      <c r="DS307" s="180" t="s">
        <v>15522</v>
      </c>
      <c r="DU307" s="141" t="s">
        <v>13132</v>
      </c>
    </row>
    <row r="308" spans="1:176" ht="12.75" customHeight="1" x14ac:dyDescent="0.2">
      <c r="A308" s="16" t="s">
        <v>240</v>
      </c>
      <c r="B308" s="124" t="s">
        <v>215</v>
      </c>
      <c r="C308" s="128" t="s">
        <v>526</v>
      </c>
      <c r="D308" s="135" t="s">
        <v>12248</v>
      </c>
      <c r="E308" s="135" t="s">
        <v>12248</v>
      </c>
      <c r="F308" s="12">
        <v>90</v>
      </c>
      <c r="G308" s="12"/>
      <c r="H308" s="124">
        <v>2022</v>
      </c>
      <c r="I308" s="133" t="s">
        <v>698</v>
      </c>
      <c r="J308" s="8" t="s">
        <v>179</v>
      </c>
      <c r="K308" s="14" t="s">
        <v>162</v>
      </c>
      <c r="L308" s="133" t="s">
        <v>693</v>
      </c>
      <c r="M308" s="8"/>
      <c r="N308" s="14" t="s">
        <v>676</v>
      </c>
      <c r="O308" s="14" t="s">
        <v>694</v>
      </c>
      <c r="P308" s="14"/>
      <c r="Q308" s="14"/>
      <c r="R308" s="135" t="s">
        <v>12250</v>
      </c>
      <c r="S308" s="135" t="s">
        <v>12251</v>
      </c>
      <c r="T308" s="135">
        <v>815354</v>
      </c>
      <c r="U308" s="135" t="s">
        <v>12252</v>
      </c>
      <c r="V308" s="135" t="s">
        <v>12253</v>
      </c>
      <c r="W308" s="135"/>
      <c r="X308" s="8"/>
      <c r="Y308" s="8"/>
      <c r="Z308" s="8"/>
      <c r="AA308" s="133"/>
      <c r="AB308" s="8"/>
      <c r="AC308" s="135" t="s">
        <v>168</v>
      </c>
      <c r="AD308" s="3" t="s">
        <v>5705</v>
      </c>
      <c r="AE308" s="3" t="s">
        <v>12254</v>
      </c>
      <c r="AF308" s="3" t="s">
        <v>1071</v>
      </c>
      <c r="AG308" s="3" t="s">
        <v>12255</v>
      </c>
      <c r="AH308" s="3" t="s">
        <v>695</v>
      </c>
      <c r="AI308" s="135"/>
      <c r="AJ308" s="133"/>
      <c r="AK308" s="133"/>
      <c r="AL308" s="133"/>
      <c r="AM308" s="124"/>
      <c r="AN308" s="124"/>
      <c r="AO308" s="124"/>
      <c r="AP308" s="124"/>
      <c r="AQ308" s="124"/>
      <c r="AR308" s="124"/>
      <c r="AS308" s="124"/>
      <c r="AT308" s="124"/>
      <c r="AU308" s="124"/>
      <c r="AV308" s="124"/>
      <c r="AW308" s="124"/>
      <c r="AX308" s="133"/>
      <c r="AY308" s="133"/>
      <c r="AZ308" s="133"/>
      <c r="BA308" s="135"/>
      <c r="BC308" s="135"/>
      <c r="BD308" s="135"/>
      <c r="BE308" s="135"/>
      <c r="BW308" s="135"/>
      <c r="CG308" s="135"/>
      <c r="CQ308" s="135"/>
      <c r="DA308" s="135"/>
      <c r="DK308" s="135"/>
      <c r="DS308" s="135"/>
      <c r="DU308" s="135"/>
    </row>
    <row r="309" spans="1:176" ht="12.75" customHeight="1" x14ac:dyDescent="0.2">
      <c r="A309" s="132" t="s">
        <v>173</v>
      </c>
      <c r="B309" s="17" t="s">
        <v>886</v>
      </c>
      <c r="C309" s="133" t="s">
        <v>13409</v>
      </c>
      <c r="D309" s="135" t="s">
        <v>6535</v>
      </c>
      <c r="E309" s="133" t="s">
        <v>4126</v>
      </c>
      <c r="F309" s="12">
        <v>90</v>
      </c>
      <c r="G309" s="12">
        <v>31.499999999999996</v>
      </c>
      <c r="H309" s="124" t="s">
        <v>177</v>
      </c>
      <c r="I309" s="133" t="s">
        <v>200</v>
      </c>
      <c r="J309" s="133" t="s">
        <v>179</v>
      </c>
      <c r="K309" s="124" t="s">
        <v>180</v>
      </c>
      <c r="L309" s="133" t="s">
        <v>13410</v>
      </c>
      <c r="M309" s="136" t="s">
        <v>13412</v>
      </c>
      <c r="N309" s="124"/>
      <c r="O309" s="124"/>
      <c r="P309" s="124"/>
      <c r="Q309" s="124"/>
      <c r="R309" s="133"/>
      <c r="S309" s="133"/>
      <c r="T309" s="133"/>
      <c r="U309" s="135"/>
      <c r="V309" s="24"/>
      <c r="W309" s="133"/>
      <c r="X309" s="133"/>
      <c r="Y309" s="133"/>
      <c r="Z309" s="133"/>
      <c r="AA309" s="135" t="s">
        <v>163</v>
      </c>
      <c r="AB309" s="133">
        <v>7500</v>
      </c>
      <c r="AC309" s="135" t="s">
        <v>168</v>
      </c>
      <c r="AD309" s="135" t="s">
        <v>6539</v>
      </c>
      <c r="AE309" s="135" t="s">
        <v>6540</v>
      </c>
      <c r="AF309" s="135" t="s">
        <v>6541</v>
      </c>
      <c r="AG309" s="135" t="s">
        <v>6542</v>
      </c>
      <c r="AH309" s="135" t="s">
        <v>6543</v>
      </c>
      <c r="AI309" s="135" t="s">
        <v>6544</v>
      </c>
      <c r="AJ309" s="135" t="s">
        <v>163</v>
      </c>
      <c r="AK309" s="135"/>
      <c r="AL309" s="135" t="s">
        <v>6545</v>
      </c>
      <c r="AM309" s="135"/>
      <c r="AN309" s="135"/>
      <c r="AO309" s="135"/>
      <c r="AP309" s="135"/>
      <c r="AQ309" s="135"/>
      <c r="AR309" s="135"/>
      <c r="AS309" s="135"/>
      <c r="AT309" s="135"/>
      <c r="AU309" s="135"/>
      <c r="AV309" s="135"/>
      <c r="AW309" s="135" t="s">
        <v>168</v>
      </c>
      <c r="AX309" s="135" t="s">
        <v>6548</v>
      </c>
      <c r="AY309" s="135" t="s">
        <v>6549</v>
      </c>
      <c r="AZ309" s="135" t="s">
        <v>6550</v>
      </c>
      <c r="BA309" s="135" t="s">
        <v>6551</v>
      </c>
      <c r="BB309" s="135"/>
      <c r="BC309" s="135"/>
      <c r="BD309" s="135"/>
      <c r="BE309" s="135"/>
      <c r="BF309" s="135"/>
      <c r="BG309" s="135" t="s">
        <v>168</v>
      </c>
      <c r="BH309" s="135" t="s">
        <v>6552</v>
      </c>
      <c r="BI309" s="135" t="s">
        <v>6553</v>
      </c>
      <c r="BJ309" s="135" t="s">
        <v>6554</v>
      </c>
      <c r="BK309" s="135" t="s">
        <v>6555</v>
      </c>
      <c r="BL309" s="135" t="s">
        <v>163</v>
      </c>
      <c r="BM309" s="135" t="s">
        <v>6556</v>
      </c>
      <c r="BN309" s="135" t="s">
        <v>163</v>
      </c>
      <c r="BO309" s="135" t="s">
        <v>6557</v>
      </c>
      <c r="BP309" s="135"/>
      <c r="BQ309" s="135"/>
      <c r="BR309" s="135"/>
      <c r="BS309" s="135"/>
      <c r="BT309" s="135"/>
      <c r="BU309" s="135"/>
      <c r="BV309" s="135"/>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0"/>
      <c r="FD309" s="130"/>
      <c r="FE309" s="130"/>
      <c r="FF309" s="130"/>
      <c r="FG309" s="130"/>
      <c r="FH309" s="130"/>
      <c r="FI309" s="130"/>
      <c r="FJ309" s="130"/>
      <c r="FK309" s="130"/>
      <c r="FL309" s="130"/>
      <c r="FM309" s="130"/>
      <c r="FN309" s="130"/>
      <c r="FO309" s="130"/>
      <c r="FP309" s="130"/>
      <c r="FQ309" s="130"/>
      <c r="FR309" s="130"/>
      <c r="FS309" s="130"/>
      <c r="FT309" s="130"/>
    </row>
    <row r="310" spans="1:176" ht="12.75" customHeight="1" x14ac:dyDescent="0.2">
      <c r="A310" s="132" t="s">
        <v>173</v>
      </c>
      <c r="B310" s="17" t="s">
        <v>211</v>
      </c>
      <c r="C310" s="132"/>
      <c r="D310" s="135" t="s">
        <v>2202</v>
      </c>
      <c r="E310" s="132" t="s">
        <v>7372</v>
      </c>
      <c r="F310" s="134">
        <v>90</v>
      </c>
      <c r="G310" s="134"/>
      <c r="H310" s="134" t="s">
        <v>177</v>
      </c>
      <c r="I310" s="132" t="s">
        <v>2858</v>
      </c>
      <c r="J310" s="132" t="s">
        <v>431</v>
      </c>
      <c r="K310" s="20" t="s">
        <v>180</v>
      </c>
      <c r="L310" s="132"/>
      <c r="M310" s="135" t="s">
        <v>11187</v>
      </c>
      <c r="N310" s="17"/>
      <c r="O310" s="17"/>
      <c r="P310" s="134"/>
      <c r="Q310" s="134"/>
      <c r="R310" s="21" t="s">
        <v>11194</v>
      </c>
      <c r="S310" s="136"/>
      <c r="T310" s="136">
        <v>3901</v>
      </c>
      <c r="U310" s="136" t="s">
        <v>11195</v>
      </c>
      <c r="V310" s="138"/>
      <c r="W310" s="136"/>
      <c r="X310" s="136"/>
      <c r="Y310" s="136"/>
      <c r="Z310" s="136"/>
      <c r="AA310" s="136"/>
      <c r="AB310" s="136"/>
      <c r="AC310" s="135" t="s">
        <v>168</v>
      </c>
      <c r="AD310" s="3" t="s">
        <v>2206</v>
      </c>
      <c r="AE310" s="3" t="s">
        <v>2207</v>
      </c>
      <c r="AF310" s="3" t="s">
        <v>2208</v>
      </c>
      <c r="AG310" s="3" t="s">
        <v>2209</v>
      </c>
      <c r="AI310" s="135" t="s">
        <v>163</v>
      </c>
      <c r="AJ310" s="135" t="s">
        <v>2210</v>
      </c>
      <c r="AK310" s="135" t="s">
        <v>2211</v>
      </c>
      <c r="AL310" s="135" t="s">
        <v>2212</v>
      </c>
      <c r="AM310" s="135" t="s">
        <v>168</v>
      </c>
      <c r="AN310" s="135" t="s">
        <v>3446</v>
      </c>
      <c r="AO310" s="135" t="s">
        <v>8368</v>
      </c>
      <c r="AP310" s="135" t="s">
        <v>8369</v>
      </c>
      <c r="AQ310" s="135" t="s">
        <v>8370</v>
      </c>
      <c r="AR310" s="135" t="s">
        <v>163</v>
      </c>
      <c r="AS310" s="135" t="s">
        <v>8371</v>
      </c>
      <c r="AT310" s="135"/>
      <c r="AU310" s="135"/>
      <c r="AV310" s="135"/>
      <c r="AW310" s="135" t="s">
        <v>168</v>
      </c>
      <c r="AX310" s="135" t="s">
        <v>11197</v>
      </c>
      <c r="AY310" s="135" t="s">
        <v>11198</v>
      </c>
      <c r="AZ310" s="135" t="s">
        <v>319</v>
      </c>
      <c r="BA310" s="135" t="s">
        <v>11196</v>
      </c>
      <c r="BB310" s="3" t="s">
        <v>163</v>
      </c>
      <c r="BC310" s="3" t="s">
        <v>11199</v>
      </c>
      <c r="BD310" s="3" t="s">
        <v>163</v>
      </c>
      <c r="BF310" s="3" t="s">
        <v>163</v>
      </c>
      <c r="BQ310" s="3" t="s">
        <v>194</v>
      </c>
      <c r="BR310" s="3" t="s">
        <v>2910</v>
      </c>
      <c r="BS310" s="3" t="s">
        <v>8372</v>
      </c>
      <c r="BT310" s="3" t="s">
        <v>402</v>
      </c>
      <c r="BU310" s="3" t="s">
        <v>8373</v>
      </c>
      <c r="BV310" s="3" t="s">
        <v>163</v>
      </c>
      <c r="BW310" s="3" t="s">
        <v>8374</v>
      </c>
      <c r="BX310" s="3" t="s">
        <v>163</v>
      </c>
      <c r="BY310" s="3" t="s">
        <v>3014</v>
      </c>
      <c r="BZ310" s="3" t="s">
        <v>8375</v>
      </c>
      <c r="CA310" s="3" t="s">
        <v>194</v>
      </c>
      <c r="CB310" s="3" t="s">
        <v>8376</v>
      </c>
      <c r="CC310" s="3" t="s">
        <v>8377</v>
      </c>
      <c r="CD310" s="3" t="s">
        <v>8378</v>
      </c>
      <c r="CE310" s="3" t="s">
        <v>8379</v>
      </c>
      <c r="CF310" s="3" t="s">
        <v>163</v>
      </c>
      <c r="CG310" s="3" t="s">
        <v>8380</v>
      </c>
      <c r="CH310" s="3" t="s">
        <v>163</v>
      </c>
      <c r="CI310" s="3" t="s">
        <v>163</v>
      </c>
      <c r="CJ310" s="3" t="s">
        <v>8381</v>
      </c>
      <c r="CK310" s="3" t="s">
        <v>168</v>
      </c>
      <c r="CL310" s="3" t="s">
        <v>8382</v>
      </c>
      <c r="CM310" s="3" t="s">
        <v>8383</v>
      </c>
      <c r="CN310" s="3" t="s">
        <v>8384</v>
      </c>
      <c r="CO310" s="3" t="s">
        <v>8385</v>
      </c>
      <c r="CP310" s="3" t="s">
        <v>163</v>
      </c>
      <c r="CQ310" s="3" t="s">
        <v>8386</v>
      </c>
      <c r="CR310" s="3" t="s">
        <v>163</v>
      </c>
      <c r="CS310" s="3" t="s">
        <v>8387</v>
      </c>
      <c r="CT310" s="3" t="s">
        <v>8388</v>
      </c>
      <c r="CU310" s="3" t="s">
        <v>168</v>
      </c>
      <c r="CV310" s="3" t="s">
        <v>7109</v>
      </c>
      <c r="CW310" s="3" t="s">
        <v>8389</v>
      </c>
      <c r="CX310" s="3" t="s">
        <v>8390</v>
      </c>
      <c r="CY310" s="3" t="s">
        <v>8391</v>
      </c>
      <c r="CZ310" s="3" t="s">
        <v>163</v>
      </c>
      <c r="DA310" s="3" t="s">
        <v>8392</v>
      </c>
      <c r="DB310" s="3" t="s">
        <v>163</v>
      </c>
      <c r="DC310" s="3" t="s">
        <v>8393</v>
      </c>
      <c r="DD310" s="3" t="s">
        <v>8394</v>
      </c>
      <c r="DE310" s="3" t="s">
        <v>168</v>
      </c>
      <c r="DF310" s="3" t="s">
        <v>8395</v>
      </c>
      <c r="DG310" s="3" t="s">
        <v>8396</v>
      </c>
      <c r="DH310" s="3" t="s">
        <v>3778</v>
      </c>
      <c r="DI310" s="3" t="s">
        <v>8397</v>
      </c>
      <c r="DJ310" s="3" t="s">
        <v>163</v>
      </c>
      <c r="DK310" s="3" t="s">
        <v>8398</v>
      </c>
      <c r="DL310" s="3" t="s">
        <v>163</v>
      </c>
      <c r="DM310" s="3" t="s">
        <v>8399</v>
      </c>
      <c r="DN310" s="3" t="s">
        <v>8400</v>
      </c>
      <c r="DO310" s="3" t="s">
        <v>168</v>
      </c>
      <c r="DP310" s="3" t="s">
        <v>8401</v>
      </c>
      <c r="DQ310" s="3" t="s">
        <v>8402</v>
      </c>
      <c r="DR310" s="3" t="s">
        <v>8403</v>
      </c>
      <c r="DS310" s="3" t="s">
        <v>8404</v>
      </c>
      <c r="DT310" s="3" t="s">
        <v>163</v>
      </c>
      <c r="DU310" s="3" t="s">
        <v>8405</v>
      </c>
      <c r="DV310" s="3" t="s">
        <v>163</v>
      </c>
      <c r="DW310" s="3" t="s">
        <v>8406</v>
      </c>
      <c r="DY310" s="3" t="s">
        <v>168</v>
      </c>
      <c r="DZ310" s="3" t="s">
        <v>8407</v>
      </c>
      <c r="EA310" s="3" t="s">
        <v>8408</v>
      </c>
      <c r="EB310" s="3" t="s">
        <v>8409</v>
      </c>
      <c r="EC310" s="3" t="s">
        <v>8410</v>
      </c>
      <c r="ED310" s="3" t="s">
        <v>163</v>
      </c>
      <c r="EE310" s="3" t="s">
        <v>8411</v>
      </c>
      <c r="EI310" s="3" t="s">
        <v>168</v>
      </c>
      <c r="EJ310" s="3" t="s">
        <v>5162</v>
      </c>
      <c r="EK310" s="3" t="s">
        <v>8412</v>
      </c>
      <c r="EL310" s="3" t="s">
        <v>163</v>
      </c>
      <c r="EM310" s="3" t="s">
        <v>8413</v>
      </c>
      <c r="FC310" s="135"/>
      <c r="FD310" s="135"/>
      <c r="FE310" s="135"/>
      <c r="FF310" s="135"/>
      <c r="FG310" s="135"/>
      <c r="FH310" s="135"/>
      <c r="FI310" s="135"/>
      <c r="FJ310" s="135"/>
      <c r="FK310" s="135"/>
      <c r="FL310" s="135"/>
      <c r="FM310" s="135"/>
      <c r="FN310" s="135"/>
      <c r="FO310" s="135"/>
      <c r="FP310" s="135"/>
      <c r="FQ310" s="135"/>
      <c r="FR310" s="135"/>
      <c r="FS310" s="135"/>
      <c r="FT310" s="135"/>
    </row>
    <row r="311" spans="1:176" ht="12.75" customHeight="1" x14ac:dyDescent="0.2">
      <c r="A311" s="16" t="s">
        <v>173</v>
      </c>
      <c r="B311" s="17" t="s">
        <v>215</v>
      </c>
      <c r="C311" s="132"/>
      <c r="D311" s="132" t="s">
        <v>10957</v>
      </c>
      <c r="E311" s="132" t="s">
        <v>10957</v>
      </c>
      <c r="F311" s="7">
        <v>90</v>
      </c>
      <c r="G311" s="7"/>
      <c r="H311" s="30" t="s">
        <v>177</v>
      </c>
      <c r="I311" s="16" t="s">
        <v>2475</v>
      </c>
      <c r="J311" s="16" t="s">
        <v>179</v>
      </c>
      <c r="K311" s="134" t="s">
        <v>162</v>
      </c>
      <c r="L311" s="16"/>
      <c r="M311" s="136"/>
      <c r="N311" s="17"/>
      <c r="O311" s="17"/>
      <c r="P311" s="7"/>
      <c r="Q311" s="7"/>
      <c r="R311" s="136" t="s">
        <v>10958</v>
      </c>
      <c r="S311" s="136"/>
      <c r="T311" s="136"/>
      <c r="U311" s="136"/>
      <c r="V311" s="138"/>
      <c r="W311" s="136"/>
      <c r="X311" s="136"/>
      <c r="Y311" s="136"/>
      <c r="Z311" s="136"/>
      <c r="AA311" s="136"/>
      <c r="AB311" s="136"/>
      <c r="AC311" s="136"/>
      <c r="AI311" s="132"/>
      <c r="AJ311" s="136"/>
      <c r="AK311" s="136"/>
      <c r="AL311" s="136"/>
      <c r="AM311" s="134"/>
      <c r="AN311" s="134"/>
      <c r="AO311" s="134"/>
      <c r="AP311" s="134"/>
      <c r="AQ311" s="134"/>
      <c r="AR311" s="134"/>
      <c r="AS311" s="134"/>
      <c r="AT311" s="134"/>
      <c r="AU311" s="134"/>
      <c r="AV311" s="134"/>
      <c r="AW311" s="134"/>
      <c r="AX311" s="136"/>
      <c r="AY311" s="136"/>
      <c r="AZ311" s="132"/>
      <c r="BA311" s="132"/>
      <c r="DS311" s="135"/>
      <c r="EC311" s="135"/>
      <c r="EM311" s="135"/>
    </row>
    <row r="312" spans="1:176" ht="12.75" customHeight="1" x14ac:dyDescent="0.2">
      <c r="A312" s="16" t="s">
        <v>173</v>
      </c>
      <c r="B312" s="17" t="s">
        <v>1197</v>
      </c>
      <c r="C312" s="41" t="s">
        <v>12467</v>
      </c>
      <c r="D312" s="16" t="s">
        <v>5634</v>
      </c>
      <c r="E312" s="135" t="s">
        <v>5635</v>
      </c>
      <c r="F312" s="7">
        <v>90</v>
      </c>
      <c r="G312" s="7"/>
      <c r="H312" s="134" t="s">
        <v>177</v>
      </c>
      <c r="I312" s="16" t="s">
        <v>160</v>
      </c>
      <c r="J312" s="16" t="s">
        <v>161</v>
      </c>
      <c r="K312" s="20" t="s">
        <v>180</v>
      </c>
      <c r="L312" s="16" t="s">
        <v>12020</v>
      </c>
      <c r="M312" s="18" t="s">
        <v>11269</v>
      </c>
      <c r="N312" s="17"/>
      <c r="O312" s="17"/>
      <c r="P312" s="7"/>
      <c r="Q312" s="7"/>
      <c r="R312" s="135" t="s">
        <v>11268</v>
      </c>
      <c r="S312" s="135" t="s">
        <v>163</v>
      </c>
      <c r="T312" s="135" t="s">
        <v>2607</v>
      </c>
      <c r="U312" s="135" t="s">
        <v>2608</v>
      </c>
      <c r="V312" s="141" t="s">
        <v>5637</v>
      </c>
      <c r="W312" s="135" t="s">
        <v>11270</v>
      </c>
      <c r="X312" s="135" t="s">
        <v>11271</v>
      </c>
      <c r="Y312" s="135" t="s">
        <v>11272</v>
      </c>
      <c r="Z312" s="135" t="s">
        <v>11273</v>
      </c>
      <c r="AA312" s="135" t="s">
        <v>163</v>
      </c>
      <c r="AB312" s="135">
        <v>465</v>
      </c>
      <c r="AC312" s="135" t="s">
        <v>168</v>
      </c>
      <c r="AD312" s="3" t="s">
        <v>5686</v>
      </c>
      <c r="AE312" s="3" t="s">
        <v>5687</v>
      </c>
      <c r="AF312" s="3" t="s">
        <v>5688</v>
      </c>
      <c r="AG312" s="3" t="s">
        <v>5689</v>
      </c>
      <c r="AI312" s="135" t="s">
        <v>163</v>
      </c>
      <c r="AJ312" s="135" t="s">
        <v>5642</v>
      </c>
      <c r="AK312" s="135" t="s">
        <v>5643</v>
      </c>
      <c r="AL312" s="135" t="s">
        <v>5644</v>
      </c>
      <c r="AM312" s="135" t="s">
        <v>194</v>
      </c>
      <c r="AN312" s="135" t="s">
        <v>5645</v>
      </c>
      <c r="AO312" s="135" t="s">
        <v>5646</v>
      </c>
      <c r="AP312" s="135"/>
      <c r="AQ312" s="135" t="s">
        <v>5647</v>
      </c>
      <c r="AR312" s="135"/>
      <c r="AS312" s="141" t="s">
        <v>14158</v>
      </c>
      <c r="AT312" s="135"/>
      <c r="AU312" s="135"/>
      <c r="AV312" s="141" t="s">
        <v>14159</v>
      </c>
      <c r="AW312" s="135" t="s">
        <v>168</v>
      </c>
      <c r="AX312" s="135" t="s">
        <v>5638</v>
      </c>
      <c r="AY312" s="135" t="s">
        <v>5639</v>
      </c>
      <c r="AZ312" s="135" t="s">
        <v>5640</v>
      </c>
      <c r="BA312" s="135" t="s">
        <v>5641</v>
      </c>
      <c r="BB312" s="3" t="s">
        <v>163</v>
      </c>
      <c r="BC312" s="3" t="s">
        <v>5642</v>
      </c>
      <c r="BD312" s="3" t="s">
        <v>163</v>
      </c>
      <c r="BE312" s="3" t="s">
        <v>163</v>
      </c>
      <c r="BF312" s="3" t="s">
        <v>5648</v>
      </c>
      <c r="BG312" s="3" t="s">
        <v>168</v>
      </c>
      <c r="BH312" s="3" t="s">
        <v>4529</v>
      </c>
      <c r="BI312" s="3" t="s">
        <v>5649</v>
      </c>
      <c r="BJ312" s="3" t="s">
        <v>5650</v>
      </c>
      <c r="BK312" s="3" t="s">
        <v>5651</v>
      </c>
      <c r="BL312" s="3" t="s">
        <v>163</v>
      </c>
      <c r="BM312" s="3" t="s">
        <v>5642</v>
      </c>
      <c r="BN312" s="3" t="s">
        <v>163</v>
      </c>
      <c r="BO312" s="3" t="s">
        <v>5644</v>
      </c>
      <c r="BP312" s="3" t="s">
        <v>5652</v>
      </c>
      <c r="BQ312" s="3" t="s">
        <v>168</v>
      </c>
      <c r="BR312" s="3" t="s">
        <v>5653</v>
      </c>
      <c r="BS312" s="3" t="s">
        <v>5654</v>
      </c>
      <c r="BT312" s="3" t="s">
        <v>5655</v>
      </c>
      <c r="BU312" s="3" t="s">
        <v>5656</v>
      </c>
      <c r="BV312" s="3" t="s">
        <v>163</v>
      </c>
      <c r="BW312" s="3" t="s">
        <v>5657</v>
      </c>
      <c r="BX312" s="3" t="s">
        <v>163</v>
      </c>
      <c r="BY312" s="3" t="s">
        <v>5658</v>
      </c>
      <c r="BZ312" s="3" t="s">
        <v>5659</v>
      </c>
      <c r="CA312" s="3" t="s">
        <v>168</v>
      </c>
      <c r="CB312" s="3" t="s">
        <v>5660</v>
      </c>
      <c r="CC312" s="3" t="s">
        <v>5661</v>
      </c>
      <c r="CD312" s="3" t="s">
        <v>5662</v>
      </c>
      <c r="CE312" s="3" t="s">
        <v>5663</v>
      </c>
      <c r="CF312" s="3" t="s">
        <v>5664</v>
      </c>
      <c r="CG312" s="3" t="s">
        <v>163</v>
      </c>
      <c r="CH312" s="3" t="s">
        <v>163</v>
      </c>
      <c r="CI312" s="3" t="s">
        <v>163</v>
      </c>
      <c r="CJ312" s="3" t="s">
        <v>5665</v>
      </c>
      <c r="CK312" s="3" t="s">
        <v>168</v>
      </c>
      <c r="CL312" s="3" t="s">
        <v>5666</v>
      </c>
      <c r="CM312" s="3" t="s">
        <v>5667</v>
      </c>
      <c r="CN312" s="3" t="s">
        <v>5668</v>
      </c>
      <c r="CO312" s="3" t="s">
        <v>5669</v>
      </c>
      <c r="CP312" s="3" t="s">
        <v>163</v>
      </c>
      <c r="CQ312" s="3" t="s">
        <v>5670</v>
      </c>
      <c r="CR312" s="3" t="s">
        <v>163</v>
      </c>
      <c r="CS312" s="3" t="s">
        <v>5644</v>
      </c>
      <c r="CT312" s="3" t="s">
        <v>5671</v>
      </c>
      <c r="CU312" s="3" t="s">
        <v>168</v>
      </c>
      <c r="CV312" s="3" t="s">
        <v>4723</v>
      </c>
      <c r="CW312" s="3" t="s">
        <v>5672</v>
      </c>
      <c r="CX312" s="3" t="s">
        <v>319</v>
      </c>
      <c r="CY312" s="3" t="s">
        <v>5673</v>
      </c>
      <c r="CZ312" s="3" t="s">
        <v>163</v>
      </c>
      <c r="DA312" s="3" t="s">
        <v>163</v>
      </c>
      <c r="DB312" s="3" t="s">
        <v>163</v>
      </c>
      <c r="DC312" s="3" t="s">
        <v>163</v>
      </c>
      <c r="DD312" s="3" t="s">
        <v>5674</v>
      </c>
      <c r="DE312" s="3" t="s">
        <v>194</v>
      </c>
      <c r="DF312" s="3" t="s">
        <v>5675</v>
      </c>
      <c r="DG312" s="3" t="s">
        <v>5676</v>
      </c>
      <c r="DH312" s="3" t="s">
        <v>5677</v>
      </c>
      <c r="DI312" s="3" t="s">
        <v>5678</v>
      </c>
      <c r="DJ312" s="3" t="s">
        <v>163</v>
      </c>
      <c r="DK312" s="3" t="s">
        <v>5679</v>
      </c>
      <c r="DL312" s="3" t="s">
        <v>163</v>
      </c>
      <c r="DM312" s="3" t="s">
        <v>5680</v>
      </c>
      <c r="DN312" s="3" t="s">
        <v>5681</v>
      </c>
      <c r="DO312" s="3" t="s">
        <v>194</v>
      </c>
      <c r="DP312" s="3" t="s">
        <v>13293</v>
      </c>
      <c r="DQ312" s="3" t="s">
        <v>13294</v>
      </c>
      <c r="DR312" s="3" t="s">
        <v>13295</v>
      </c>
      <c r="DS312" s="82" t="s">
        <v>13296</v>
      </c>
      <c r="DY312" s="3" t="s">
        <v>168</v>
      </c>
      <c r="DZ312" s="3" t="s">
        <v>14160</v>
      </c>
      <c r="EA312" s="3" t="s">
        <v>14161</v>
      </c>
      <c r="EB312" s="3" t="s">
        <v>402</v>
      </c>
      <c r="EC312" s="82" t="s">
        <v>14162</v>
      </c>
      <c r="EJ312" s="3" t="s">
        <v>14163</v>
      </c>
      <c r="EK312" s="3" t="s">
        <v>14164</v>
      </c>
      <c r="EL312" s="3" t="s">
        <v>3778</v>
      </c>
      <c r="EM312" s="82" t="s">
        <v>14165</v>
      </c>
    </row>
    <row r="313" spans="1:176" ht="12.75" customHeight="1" x14ac:dyDescent="0.2">
      <c r="A313" s="16" t="s">
        <v>173</v>
      </c>
      <c r="B313" s="17" t="s">
        <v>215</v>
      </c>
      <c r="C313" s="132"/>
      <c r="D313" s="16" t="s">
        <v>9880</v>
      </c>
      <c r="E313" s="132" t="s">
        <v>9880</v>
      </c>
      <c r="F313" s="7">
        <v>86</v>
      </c>
      <c r="G313" s="7"/>
      <c r="H313" s="30" t="s">
        <v>177</v>
      </c>
      <c r="I313" s="16" t="s">
        <v>2722</v>
      </c>
      <c r="J313" s="16" t="s">
        <v>179</v>
      </c>
      <c r="K313" s="134" t="s">
        <v>162</v>
      </c>
      <c r="L313" s="16"/>
      <c r="M313" s="18"/>
      <c r="N313" s="17"/>
      <c r="O313" s="17"/>
      <c r="P313" s="7"/>
      <c r="Q313" s="7"/>
      <c r="R313" s="21" t="s">
        <v>9881</v>
      </c>
      <c r="S313" s="21"/>
      <c r="T313" s="21"/>
      <c r="U313" s="21"/>
      <c r="V313" s="22"/>
      <c r="W313" s="21"/>
      <c r="X313" s="21"/>
      <c r="Y313" s="21"/>
      <c r="Z313" s="21"/>
      <c r="AA313" s="21"/>
      <c r="AB313" s="21"/>
      <c r="AC313" s="136"/>
      <c r="AI313" s="132"/>
      <c r="AJ313" s="136"/>
      <c r="AK313" s="136"/>
      <c r="AL313" s="136"/>
      <c r="AM313" s="134"/>
      <c r="AN313" s="134"/>
      <c r="AO313" s="134"/>
      <c r="AP313" s="134"/>
      <c r="AQ313" s="134"/>
      <c r="AR313" s="134"/>
      <c r="AS313" s="134"/>
      <c r="AT313" s="134"/>
      <c r="AU313" s="134"/>
      <c r="AV313" s="134"/>
      <c r="AW313" s="134"/>
      <c r="AX313" s="136"/>
      <c r="AY313" s="136"/>
      <c r="AZ313" s="132"/>
      <c r="BA313" s="132"/>
      <c r="DS313" s="135"/>
      <c r="EC313" s="135"/>
      <c r="EM313" s="135"/>
    </row>
    <row r="314" spans="1:176" ht="12.75" customHeight="1" x14ac:dyDescent="0.2">
      <c r="A314" s="132" t="s">
        <v>173</v>
      </c>
      <c r="B314" s="17" t="s">
        <v>215</v>
      </c>
      <c r="C314" s="132" t="s">
        <v>1716</v>
      </c>
      <c r="D314" s="132" t="s">
        <v>10955</v>
      </c>
      <c r="E314" s="132" t="s">
        <v>10955</v>
      </c>
      <c r="F314" s="134">
        <v>86</v>
      </c>
      <c r="G314" s="134"/>
      <c r="H314" s="30" t="s">
        <v>177</v>
      </c>
      <c r="I314" s="132" t="s">
        <v>979</v>
      </c>
      <c r="J314" s="132" t="s">
        <v>179</v>
      </c>
      <c r="K314" s="134" t="s">
        <v>162</v>
      </c>
      <c r="L314" s="132"/>
      <c r="M314" s="136"/>
      <c r="N314" s="17"/>
      <c r="O314" s="17"/>
      <c r="P314" s="134"/>
      <c r="Q314" s="134"/>
      <c r="R314" s="136" t="s">
        <v>10956</v>
      </c>
      <c r="S314" s="136"/>
      <c r="T314" s="136"/>
      <c r="U314" s="136"/>
      <c r="V314" s="138"/>
      <c r="W314" s="136"/>
      <c r="X314" s="136"/>
      <c r="Y314" s="136"/>
      <c r="Z314" s="136"/>
      <c r="AA314" s="136"/>
      <c r="AB314" s="136"/>
      <c r="AC314" s="136"/>
      <c r="AD314" s="135"/>
      <c r="AE314" s="135"/>
      <c r="AF314" s="135"/>
      <c r="AG314" s="135"/>
      <c r="AH314" s="135"/>
      <c r="AI314" s="132"/>
      <c r="AJ314" s="136"/>
      <c r="AK314" s="136"/>
      <c r="AL314" s="136"/>
      <c r="AM314" s="134"/>
      <c r="AN314" s="134"/>
      <c r="AO314" s="134"/>
      <c r="AP314" s="134"/>
      <c r="AQ314" s="134"/>
      <c r="AR314" s="134"/>
      <c r="AS314" s="134"/>
      <c r="AT314" s="134"/>
      <c r="AU314" s="134"/>
      <c r="AV314" s="134"/>
      <c r="AW314" s="134"/>
      <c r="AX314" s="136"/>
      <c r="AY314" s="136"/>
      <c r="AZ314" s="132"/>
      <c r="BA314" s="132"/>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c r="BZ314" s="135"/>
      <c r="CA314" s="135"/>
      <c r="CB314" s="135"/>
      <c r="CC314" s="135"/>
      <c r="CD314" s="135"/>
      <c r="CE314" s="135"/>
      <c r="CF314" s="135"/>
      <c r="CG314" s="135"/>
      <c r="CH314" s="135"/>
      <c r="CI314" s="135"/>
      <c r="CJ314" s="135"/>
      <c r="CK314" s="135"/>
      <c r="CL314" s="135"/>
      <c r="CM314" s="135"/>
      <c r="CN314" s="135"/>
      <c r="CO314" s="135"/>
      <c r="CP314" s="135"/>
      <c r="CQ314" s="135"/>
      <c r="CR314" s="135"/>
      <c r="CS314" s="135"/>
      <c r="CT314" s="135"/>
      <c r="CU314" s="135"/>
      <c r="CV314" s="135"/>
      <c r="CW314" s="135"/>
      <c r="CX314" s="135"/>
      <c r="CY314" s="135"/>
      <c r="CZ314" s="135"/>
      <c r="DA314" s="135"/>
      <c r="DB314" s="135"/>
      <c r="DC314" s="135"/>
      <c r="DD314" s="135"/>
      <c r="DE314" s="135"/>
      <c r="DF314" s="135"/>
      <c r="DG314" s="135"/>
      <c r="DH314" s="135"/>
      <c r="DI314" s="135"/>
      <c r="DJ314" s="135"/>
      <c r="DK314" s="135"/>
      <c r="DL314" s="135"/>
      <c r="DM314" s="135"/>
      <c r="DN314" s="135"/>
      <c r="DO314" s="135"/>
      <c r="DP314" s="135"/>
      <c r="DQ314" s="135"/>
      <c r="DR314" s="135"/>
      <c r="DS314" s="135"/>
      <c r="DT314" s="135"/>
      <c r="DU314" s="135"/>
      <c r="DV314" s="135"/>
      <c r="DW314" s="135"/>
      <c r="DX314" s="135"/>
      <c r="DY314" s="135"/>
      <c r="DZ314" s="135"/>
      <c r="EA314" s="135"/>
      <c r="EB314" s="135"/>
      <c r="EC314" s="135"/>
      <c r="ED314" s="135"/>
      <c r="EE314" s="135"/>
      <c r="EF314" s="135"/>
      <c r="EG314" s="135"/>
      <c r="EH314" s="135"/>
      <c r="EI314" s="135"/>
      <c r="EJ314" s="135"/>
      <c r="EK314" s="135"/>
      <c r="EL314" s="135"/>
      <c r="EM314" s="135"/>
      <c r="EN314" s="135"/>
      <c r="EO314" s="135"/>
      <c r="EP314" s="135"/>
      <c r="EQ314" s="135"/>
      <c r="ER314" s="135"/>
      <c r="ES314" s="135"/>
      <c r="ET314" s="135"/>
      <c r="EU314" s="135"/>
      <c r="EV314" s="135"/>
      <c r="EW314" s="135"/>
      <c r="EX314" s="135"/>
      <c r="EY314" s="135"/>
      <c r="EZ314" s="135"/>
      <c r="FA314" s="135"/>
      <c r="FB314" s="135"/>
      <c r="FC314" s="135"/>
      <c r="FD314" s="135"/>
      <c r="FE314" s="135"/>
      <c r="FF314" s="135"/>
      <c r="FG314" s="135"/>
      <c r="FH314" s="135"/>
      <c r="FI314" s="135"/>
      <c r="FJ314" s="135"/>
      <c r="FK314" s="135"/>
      <c r="FL314" s="135"/>
      <c r="FM314" s="135"/>
      <c r="FN314" s="135"/>
      <c r="FO314" s="135"/>
      <c r="FP314" s="135"/>
      <c r="FQ314" s="135"/>
      <c r="FR314" s="135"/>
      <c r="FS314" s="135"/>
      <c r="FT314" s="135"/>
    </row>
    <row r="315" spans="1:176" ht="12.75" customHeight="1" x14ac:dyDescent="0.2">
      <c r="A315" s="16" t="s">
        <v>240</v>
      </c>
      <c r="B315" s="124" t="s">
        <v>215</v>
      </c>
      <c r="C315" s="133"/>
      <c r="D315" s="133" t="s">
        <v>3687</v>
      </c>
      <c r="E315" s="133" t="s">
        <v>3687</v>
      </c>
      <c r="F315" s="12">
        <v>85</v>
      </c>
      <c r="G315" s="12"/>
      <c r="H315" s="124">
        <v>2021</v>
      </c>
      <c r="I315" s="16" t="s">
        <v>253</v>
      </c>
      <c r="J315" s="133" t="s">
        <v>179</v>
      </c>
      <c r="K315" s="124" t="s">
        <v>162</v>
      </c>
      <c r="L315" s="133" t="s">
        <v>3688</v>
      </c>
      <c r="M315" s="133"/>
      <c r="N315" s="124" t="s">
        <v>676</v>
      </c>
      <c r="O315" s="124" t="s">
        <v>694</v>
      </c>
      <c r="P315" s="124"/>
      <c r="Q315" s="124"/>
      <c r="R315" s="133"/>
      <c r="S315" s="133"/>
      <c r="T315" s="133"/>
      <c r="U315" s="133"/>
      <c r="V315" s="24"/>
      <c r="W315" s="133"/>
      <c r="X315" s="133"/>
      <c r="Y315" s="133"/>
      <c r="Z315" s="133"/>
      <c r="AA315" s="133"/>
      <c r="AB315" s="133"/>
      <c r="AC315" s="135" t="s">
        <v>168</v>
      </c>
      <c r="AD315" s="133" t="s">
        <v>3689</v>
      </c>
      <c r="AE315" s="133" t="s">
        <v>3690</v>
      </c>
      <c r="AF315" s="133" t="s">
        <v>319</v>
      </c>
      <c r="AG315" s="3" t="s">
        <v>3691</v>
      </c>
      <c r="AI315" s="135"/>
      <c r="AJ315" s="135"/>
      <c r="AK315" s="135"/>
      <c r="AL315" s="135"/>
      <c r="AM315" s="135"/>
      <c r="AN315" s="135"/>
      <c r="AO315" s="124"/>
      <c r="AP315" s="124"/>
      <c r="AQ315" s="124"/>
      <c r="AR315" s="124"/>
      <c r="AS315" s="124"/>
      <c r="AT315" s="124"/>
      <c r="AU315" s="124"/>
      <c r="AV315" s="124"/>
      <c r="AW315" s="135"/>
      <c r="AX315" s="135"/>
      <c r="AY315" s="135"/>
      <c r="AZ315" s="135"/>
      <c r="BA315" s="135"/>
    </row>
    <row r="316" spans="1:176" ht="12.75" customHeight="1" x14ac:dyDescent="0.2">
      <c r="A316" s="81" t="s">
        <v>173</v>
      </c>
      <c r="B316" s="86" t="s">
        <v>211</v>
      </c>
      <c r="C316" s="81"/>
      <c r="D316" s="130" t="s">
        <v>6786</v>
      </c>
      <c r="E316" s="81" t="s">
        <v>5193</v>
      </c>
      <c r="F316" s="85">
        <v>85</v>
      </c>
      <c r="G316" s="85"/>
      <c r="H316" s="85" t="s">
        <v>177</v>
      </c>
      <c r="I316" s="81" t="s">
        <v>2032</v>
      </c>
      <c r="J316" s="81" t="s">
        <v>179</v>
      </c>
      <c r="K316" s="89" t="s">
        <v>180</v>
      </c>
      <c r="L316" s="81" t="s">
        <v>5194</v>
      </c>
      <c r="M316" s="87"/>
      <c r="N316" s="86"/>
      <c r="O316" s="86"/>
      <c r="P316" s="85"/>
      <c r="Q316" s="85"/>
      <c r="R316" s="90" t="s">
        <v>5195</v>
      </c>
      <c r="S316" s="90"/>
      <c r="T316" s="90"/>
      <c r="U316" s="90"/>
      <c r="V316" s="91"/>
      <c r="W316" s="90"/>
      <c r="X316" s="90"/>
      <c r="Y316" s="90"/>
      <c r="Z316" s="90"/>
      <c r="AA316" s="90"/>
      <c r="AB316" s="90"/>
      <c r="AC316" s="130" t="s">
        <v>168</v>
      </c>
      <c r="AD316" s="130" t="s">
        <v>15509</v>
      </c>
      <c r="AE316" s="130" t="s">
        <v>15510</v>
      </c>
      <c r="AF316" s="130" t="s">
        <v>611</v>
      </c>
      <c r="AG316" s="176" t="s">
        <v>15511</v>
      </c>
      <c r="AH316" s="130" t="s">
        <v>163</v>
      </c>
      <c r="AI316" s="130" t="s">
        <v>6793</v>
      </c>
      <c r="AJ316" s="130" t="s">
        <v>163</v>
      </c>
      <c r="AK316" s="130" t="s">
        <v>6794</v>
      </c>
      <c r="AL316" s="130" t="s">
        <v>6795</v>
      </c>
      <c r="AM316" s="130"/>
      <c r="AN316" s="130" t="s">
        <v>6796</v>
      </c>
      <c r="AO316" s="130" t="s">
        <v>6797</v>
      </c>
      <c r="AP316" s="130" t="s">
        <v>6798</v>
      </c>
      <c r="AQ316" s="130" t="s">
        <v>6799</v>
      </c>
      <c r="AR316" s="130"/>
      <c r="AS316" s="130" t="s">
        <v>6800</v>
      </c>
      <c r="AT316" s="130" t="s">
        <v>163</v>
      </c>
      <c r="AU316" s="130" t="s">
        <v>6801</v>
      </c>
      <c r="AV316" s="130" t="s">
        <v>6802</v>
      </c>
      <c r="AW316" s="130" t="s">
        <v>168</v>
      </c>
      <c r="AX316" s="130" t="s">
        <v>6796</v>
      </c>
      <c r="AY316" s="130" t="s">
        <v>6797</v>
      </c>
      <c r="AZ316" s="130" t="s">
        <v>6798</v>
      </c>
      <c r="BA316" s="130" t="s">
        <v>6799</v>
      </c>
      <c r="BB316" s="130" t="s">
        <v>163</v>
      </c>
      <c r="BC316" s="130" t="s">
        <v>6800</v>
      </c>
      <c r="BD316" s="130" t="s">
        <v>163</v>
      </c>
      <c r="BE316" s="130" t="s">
        <v>6801</v>
      </c>
      <c r="BF316" s="130" t="s">
        <v>6802</v>
      </c>
      <c r="BG316" s="130" t="s">
        <v>168</v>
      </c>
      <c r="BH316" s="130" t="s">
        <v>6803</v>
      </c>
      <c r="BI316" s="130" t="s">
        <v>6804</v>
      </c>
      <c r="BJ316" s="130" t="s">
        <v>6805</v>
      </c>
      <c r="BK316" s="130" t="s">
        <v>6806</v>
      </c>
      <c r="BL316" s="130" t="s">
        <v>163</v>
      </c>
      <c r="BM316" s="130" t="s">
        <v>6800</v>
      </c>
      <c r="BN316" s="130" t="s">
        <v>163</v>
      </c>
      <c r="BO316" s="130" t="s">
        <v>6801</v>
      </c>
      <c r="BP316" s="130"/>
      <c r="BQ316" s="130" t="s">
        <v>168</v>
      </c>
      <c r="BR316" s="130" t="s">
        <v>6807</v>
      </c>
      <c r="BS316" s="130" t="s">
        <v>6808</v>
      </c>
      <c r="BT316" s="130" t="s">
        <v>6809</v>
      </c>
      <c r="BU316" s="130" t="s">
        <v>6810</v>
      </c>
      <c r="BV316" s="130"/>
      <c r="BW316" s="130"/>
      <c r="BX316" s="130"/>
      <c r="BY316" s="130"/>
      <c r="BZ316" s="130"/>
      <c r="CA316" s="130" t="s">
        <v>168</v>
      </c>
      <c r="CB316" s="130" t="s">
        <v>6811</v>
      </c>
      <c r="CC316" s="130" t="s">
        <v>6812</v>
      </c>
      <c r="CD316" s="130" t="s">
        <v>6813</v>
      </c>
      <c r="CE316" s="130" t="s">
        <v>6814</v>
      </c>
      <c r="CF316" s="130" t="s">
        <v>163</v>
      </c>
      <c r="CG316" s="130" t="s">
        <v>6815</v>
      </c>
      <c r="CH316" s="130" t="s">
        <v>163</v>
      </c>
      <c r="CI316" s="130" t="s">
        <v>6816</v>
      </c>
      <c r="CJ316" s="130" t="s">
        <v>6817</v>
      </c>
      <c r="CK316" s="130" t="s">
        <v>168</v>
      </c>
      <c r="CL316" s="130" t="s">
        <v>6818</v>
      </c>
      <c r="CM316" s="130" t="s">
        <v>6819</v>
      </c>
      <c r="CN316" s="130" t="s">
        <v>581</v>
      </c>
      <c r="CO316" s="130" t="s">
        <v>6820</v>
      </c>
      <c r="CP316" s="130" t="s">
        <v>163</v>
      </c>
      <c r="CQ316" s="130" t="s">
        <v>6815</v>
      </c>
      <c r="CR316" s="130" t="s">
        <v>163</v>
      </c>
      <c r="CS316" s="130" t="s">
        <v>6821</v>
      </c>
      <c r="CT316" s="130"/>
      <c r="CU316" s="130" t="s">
        <v>168</v>
      </c>
      <c r="CV316" s="130" t="s">
        <v>6822</v>
      </c>
      <c r="CW316" s="130" t="s">
        <v>6823</v>
      </c>
      <c r="CX316" s="130" t="s">
        <v>6824</v>
      </c>
      <c r="CY316" s="130" t="s">
        <v>6825</v>
      </c>
      <c r="CZ316" s="130" t="s">
        <v>163</v>
      </c>
      <c r="DA316" s="130" t="s">
        <v>6826</v>
      </c>
      <c r="DB316" s="130" t="s">
        <v>163</v>
      </c>
      <c r="DC316" s="130" t="s">
        <v>6827</v>
      </c>
      <c r="DD316" s="130"/>
      <c r="DE316" s="130" t="s">
        <v>168</v>
      </c>
      <c r="DF316" s="130" t="s">
        <v>6828</v>
      </c>
      <c r="DG316" s="130" t="s">
        <v>6829</v>
      </c>
      <c r="DH316" s="130" t="s">
        <v>6830</v>
      </c>
      <c r="DI316" s="130" t="s">
        <v>6831</v>
      </c>
      <c r="DJ316" s="130" t="s">
        <v>163</v>
      </c>
      <c r="DK316" s="130" t="s">
        <v>6832</v>
      </c>
      <c r="DL316" s="130" t="s">
        <v>6833</v>
      </c>
      <c r="DM316" s="130" t="s">
        <v>6834</v>
      </c>
      <c r="DN316" s="130"/>
      <c r="DO316" s="130" t="s">
        <v>168</v>
      </c>
      <c r="DP316" s="130" t="s">
        <v>6835</v>
      </c>
      <c r="DQ316" s="130" t="s">
        <v>6836</v>
      </c>
      <c r="DR316" s="130" t="s">
        <v>6837</v>
      </c>
      <c r="DS316" s="130" t="s">
        <v>6838</v>
      </c>
      <c r="DT316" s="130" t="s">
        <v>163</v>
      </c>
      <c r="DU316" s="130" t="s">
        <v>6839</v>
      </c>
      <c r="DV316" s="130" t="s">
        <v>163</v>
      </c>
      <c r="DW316" s="130" t="s">
        <v>6840</v>
      </c>
      <c r="DX316" s="130"/>
      <c r="DY316" s="130" t="s">
        <v>168</v>
      </c>
      <c r="DZ316" s="130" t="s">
        <v>6841</v>
      </c>
      <c r="EA316" s="130" t="s">
        <v>6842</v>
      </c>
      <c r="EB316" s="130" t="s">
        <v>6843</v>
      </c>
      <c r="EC316" s="130" t="s">
        <v>6844</v>
      </c>
      <c r="ED316" s="130" t="s">
        <v>163</v>
      </c>
      <c r="EE316" s="130" t="s">
        <v>6790</v>
      </c>
      <c r="EF316" s="130" t="s">
        <v>163</v>
      </c>
      <c r="EG316" s="130" t="s">
        <v>6792</v>
      </c>
      <c r="EH316" s="130" t="s">
        <v>6845</v>
      </c>
      <c r="EI316" s="130"/>
      <c r="EJ316" s="130"/>
      <c r="EK316" s="130"/>
      <c r="EL316" s="130"/>
      <c r="EM316" s="130"/>
      <c r="EN316" s="130"/>
      <c r="EO316" s="130"/>
      <c r="EP316" s="130"/>
      <c r="EQ316" s="130"/>
      <c r="ER316" s="130"/>
      <c r="ES316" s="130"/>
      <c r="ET316" s="130"/>
      <c r="EU316" s="130"/>
      <c r="EV316" s="130"/>
      <c r="EW316" s="130"/>
      <c r="EX316" s="130"/>
      <c r="EY316" s="130"/>
      <c r="EZ316" s="130"/>
      <c r="FA316" s="130"/>
      <c r="FB316" s="130"/>
      <c r="FC316" s="130"/>
      <c r="FD316" s="130"/>
      <c r="FE316" s="130"/>
      <c r="FF316" s="130"/>
      <c r="FG316" s="130"/>
      <c r="FH316" s="130"/>
      <c r="FI316" s="130"/>
      <c r="FJ316" s="130"/>
      <c r="FK316" s="130"/>
      <c r="FL316" s="130"/>
      <c r="FM316" s="130"/>
      <c r="FN316" s="130"/>
      <c r="FO316" s="130"/>
      <c r="FP316" s="130"/>
      <c r="FQ316" s="130"/>
      <c r="FR316" s="130"/>
      <c r="FS316" s="130"/>
      <c r="FT316" s="130"/>
    </row>
    <row r="317" spans="1:176" ht="12.75" customHeight="1" x14ac:dyDescent="0.2">
      <c r="A317" s="132" t="s">
        <v>173</v>
      </c>
      <c r="B317" s="17" t="s">
        <v>211</v>
      </c>
      <c r="C317" s="132" t="s">
        <v>11163</v>
      </c>
      <c r="D317" s="135" t="s">
        <v>6201</v>
      </c>
      <c r="E317" s="135" t="s">
        <v>11157</v>
      </c>
      <c r="F317" s="134">
        <v>84</v>
      </c>
      <c r="G317" s="134"/>
      <c r="H317" s="134" t="s">
        <v>177</v>
      </c>
      <c r="I317" s="132" t="s">
        <v>528</v>
      </c>
      <c r="J317" s="132" t="s">
        <v>179</v>
      </c>
      <c r="K317" s="20" t="s">
        <v>180</v>
      </c>
      <c r="L317" s="133" t="s">
        <v>6202</v>
      </c>
      <c r="M317" s="136" t="s">
        <v>11156</v>
      </c>
      <c r="N317" s="17"/>
      <c r="O317" s="17"/>
      <c r="P317" s="134"/>
      <c r="Q317" s="134"/>
      <c r="R317" s="21" t="s">
        <v>6203</v>
      </c>
      <c r="S317" s="21"/>
      <c r="T317" s="21"/>
      <c r="U317" s="21"/>
      <c r="V317" s="22"/>
      <c r="W317" s="21" t="s">
        <v>11158</v>
      </c>
      <c r="X317" s="21" t="s">
        <v>11159</v>
      </c>
      <c r="Y317" s="21" t="s">
        <v>11160</v>
      </c>
      <c r="Z317" s="21" t="s">
        <v>11161</v>
      </c>
      <c r="AA317" s="21"/>
      <c r="AB317" s="21">
        <v>650</v>
      </c>
      <c r="AC317" s="136" t="s">
        <v>168</v>
      </c>
      <c r="AD317" s="135" t="s">
        <v>6209</v>
      </c>
      <c r="AE317" s="135" t="s">
        <v>6210</v>
      </c>
      <c r="AF317" s="135" t="s">
        <v>6211</v>
      </c>
      <c r="AG317" s="135" t="s">
        <v>6212</v>
      </c>
      <c r="AH317" s="135"/>
      <c r="AI317" s="135"/>
      <c r="AJ317" s="135"/>
      <c r="AK317" s="135"/>
      <c r="AL317" s="135"/>
      <c r="AM317" s="134"/>
      <c r="AN317" s="134"/>
      <c r="AO317" s="134"/>
      <c r="AP317" s="134"/>
      <c r="AQ317" s="134"/>
      <c r="AR317" s="134"/>
      <c r="AS317" s="134"/>
      <c r="AT317" s="134"/>
      <c r="AU317" s="134"/>
      <c r="AV317" s="134"/>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c r="BZ317" s="135"/>
      <c r="CA317" s="135"/>
      <c r="CB317" s="135"/>
      <c r="CC317" s="135"/>
      <c r="CD317" s="135"/>
      <c r="CE317" s="135"/>
      <c r="CF317" s="135"/>
      <c r="CG317" s="135"/>
      <c r="CH317" s="135"/>
      <c r="CI317" s="135"/>
      <c r="CJ317" s="135"/>
      <c r="CK317" s="135"/>
      <c r="CL317" s="135"/>
      <c r="CM317" s="135"/>
      <c r="CN317" s="135"/>
      <c r="CO317" s="135"/>
      <c r="CP317" s="135"/>
      <c r="CQ317" s="135"/>
      <c r="CR317" s="135"/>
      <c r="CS317" s="135"/>
      <c r="CT317" s="135"/>
      <c r="CU317" s="135"/>
      <c r="CV317" s="135"/>
      <c r="CW317" s="135"/>
      <c r="CX317" s="135"/>
      <c r="CY317" s="135"/>
      <c r="CZ317" s="135"/>
      <c r="DA317" s="135"/>
      <c r="DB317" s="135"/>
      <c r="DC317" s="135"/>
      <c r="DD317" s="135"/>
      <c r="DE317" s="135"/>
      <c r="DF317" s="135"/>
      <c r="DG317" s="135"/>
      <c r="DH317" s="135"/>
      <c r="DI317" s="135"/>
      <c r="DJ317" s="135"/>
      <c r="DK317" s="135"/>
      <c r="DL317" s="135"/>
      <c r="DM317" s="135"/>
      <c r="DN317" s="135"/>
      <c r="DO317" s="135"/>
      <c r="DP317" s="135"/>
      <c r="DQ317" s="135"/>
      <c r="DR317" s="135"/>
      <c r="DS317" s="135"/>
      <c r="DT317" s="135"/>
      <c r="DU317" s="135"/>
      <c r="DV317" s="135"/>
      <c r="DW317" s="135"/>
      <c r="DX317" s="135"/>
      <c r="DY317" s="135"/>
      <c r="DZ317" s="135"/>
      <c r="EA317" s="135"/>
      <c r="EB317" s="135"/>
      <c r="EC317" s="135"/>
      <c r="ED317" s="135"/>
      <c r="EE317" s="135"/>
      <c r="EF317" s="135"/>
      <c r="EG317" s="135"/>
      <c r="EH317" s="135"/>
      <c r="EI317" s="135"/>
      <c r="EJ317" s="135"/>
      <c r="EK317" s="135"/>
      <c r="EL317" s="135"/>
      <c r="EM317" s="135"/>
      <c r="EN317" s="135"/>
      <c r="EO317" s="135"/>
      <c r="EP317" s="135"/>
      <c r="EQ317" s="135"/>
      <c r="ER317" s="135"/>
      <c r="ES317" s="135"/>
      <c r="ET317" s="135"/>
      <c r="EU317" s="135"/>
      <c r="EV317" s="135"/>
      <c r="EW317" s="135"/>
      <c r="EX317" s="135"/>
      <c r="EY317" s="135"/>
      <c r="EZ317" s="135"/>
      <c r="FA317" s="135"/>
      <c r="FB317" s="135"/>
      <c r="FC317" s="135"/>
      <c r="FD317" s="135"/>
      <c r="FE317" s="135"/>
      <c r="FF317" s="135"/>
      <c r="FG317" s="135"/>
      <c r="FH317" s="135"/>
      <c r="FI317" s="135"/>
      <c r="FJ317" s="135"/>
      <c r="FK317" s="135"/>
      <c r="FL317" s="135"/>
      <c r="FM317" s="135"/>
      <c r="FN317" s="135"/>
      <c r="FO317" s="135"/>
      <c r="FP317" s="135"/>
      <c r="FQ317" s="135"/>
      <c r="FR317" s="135"/>
      <c r="FS317" s="135"/>
      <c r="FT317" s="135"/>
    </row>
    <row r="318" spans="1:176" ht="12.75" customHeight="1" x14ac:dyDescent="0.25">
      <c r="A318" s="16" t="s">
        <v>173</v>
      </c>
      <c r="B318" s="17" t="s">
        <v>215</v>
      </c>
      <c r="C318" s="16"/>
      <c r="D318" s="135" t="s">
        <v>2202</v>
      </c>
      <c r="E318" s="135" t="s">
        <v>2203</v>
      </c>
      <c r="F318" s="7">
        <v>84</v>
      </c>
      <c r="G318" s="7"/>
      <c r="H318" s="134" t="s">
        <v>177</v>
      </c>
      <c r="I318" s="16" t="s">
        <v>202</v>
      </c>
      <c r="J318" s="133" t="s">
        <v>203</v>
      </c>
      <c r="K318" s="20" t="s">
        <v>180</v>
      </c>
      <c r="L318" s="132"/>
      <c r="M318" s="135" t="s">
        <v>11187</v>
      </c>
      <c r="N318" s="17"/>
      <c r="O318" s="17"/>
      <c r="P318" s="7"/>
      <c r="Q318" s="7"/>
      <c r="R318" s="136" t="s">
        <v>13050</v>
      </c>
      <c r="S318" s="136" t="s">
        <v>13051</v>
      </c>
      <c r="T318" s="136">
        <v>59820</v>
      </c>
      <c r="U318" s="136" t="s">
        <v>2204</v>
      </c>
      <c r="V318" s="141" t="s">
        <v>2205</v>
      </c>
      <c r="W318" s="136"/>
      <c r="X318" s="136"/>
      <c r="Y318" s="136"/>
      <c r="Z318" s="136"/>
      <c r="AA318" s="136"/>
      <c r="AB318" s="136"/>
      <c r="AC318" s="135" t="s">
        <v>168</v>
      </c>
      <c r="AD318" s="3" t="s">
        <v>2206</v>
      </c>
      <c r="AE318" s="3" t="s">
        <v>2207</v>
      </c>
      <c r="AF318" s="3" t="s">
        <v>2208</v>
      </c>
      <c r="AG318" s="3" t="s">
        <v>2209</v>
      </c>
      <c r="AI318" s="135" t="s">
        <v>163</v>
      </c>
      <c r="AJ318" s="135" t="s">
        <v>2210</v>
      </c>
      <c r="AK318" s="135" t="s">
        <v>2211</v>
      </c>
      <c r="AL318" s="135" t="s">
        <v>2212</v>
      </c>
      <c r="AM318" s="7"/>
      <c r="AN318" s="7"/>
      <c r="AO318" s="7"/>
      <c r="AP318" s="7"/>
      <c r="AQ318" s="7"/>
      <c r="AR318" s="7"/>
      <c r="AS318" s="7"/>
      <c r="AT318" s="7"/>
      <c r="AU318" s="7"/>
      <c r="AV318" s="7"/>
      <c r="AW318" s="135" t="s">
        <v>168</v>
      </c>
      <c r="AX318" s="135" t="s">
        <v>2213</v>
      </c>
      <c r="AY318" s="135" t="s">
        <v>11200</v>
      </c>
      <c r="AZ318" s="135" t="s">
        <v>8998</v>
      </c>
      <c r="BA318" s="135" t="s">
        <v>11201</v>
      </c>
      <c r="BB318" s="3" t="s">
        <v>163</v>
      </c>
      <c r="BC318" s="141" t="s">
        <v>13049</v>
      </c>
      <c r="BD318" s="3" t="s">
        <v>163</v>
      </c>
      <c r="BE318" s="3" t="s">
        <v>3013</v>
      </c>
      <c r="BF318" s="3" t="s">
        <v>163</v>
      </c>
      <c r="BG318" s="3" t="s">
        <v>168</v>
      </c>
      <c r="BH318" s="3" t="s">
        <v>3446</v>
      </c>
      <c r="BI318" s="3" t="s">
        <v>8368</v>
      </c>
      <c r="BJ318" s="3" t="s">
        <v>8369</v>
      </c>
      <c r="BK318" s="3" t="s">
        <v>8370</v>
      </c>
      <c r="BL318" s="3" t="s">
        <v>163</v>
      </c>
      <c r="BM318" s="3" t="s">
        <v>8371</v>
      </c>
      <c r="BQ318" s="3" t="s">
        <v>194</v>
      </c>
      <c r="BR318" s="3" t="s">
        <v>2910</v>
      </c>
      <c r="BS318" s="3" t="s">
        <v>8372</v>
      </c>
      <c r="BT318" s="3" t="s">
        <v>402</v>
      </c>
      <c r="BU318" s="3" t="s">
        <v>8373</v>
      </c>
      <c r="BV318" s="3" t="s">
        <v>163</v>
      </c>
      <c r="BW318" s="3" t="s">
        <v>8374</v>
      </c>
      <c r="BX318" s="3" t="s">
        <v>163</v>
      </c>
      <c r="BY318" s="3" t="s">
        <v>3014</v>
      </c>
      <c r="BZ318" s="3" t="s">
        <v>8375</v>
      </c>
      <c r="CA318" s="3" t="s">
        <v>194</v>
      </c>
      <c r="CB318" s="3" t="s">
        <v>8376</v>
      </c>
      <c r="CC318" s="3" t="s">
        <v>8377</v>
      </c>
      <c r="CD318" s="3" t="s">
        <v>8378</v>
      </c>
      <c r="CE318" s="3" t="s">
        <v>8379</v>
      </c>
      <c r="CF318" s="3" t="s">
        <v>163</v>
      </c>
      <c r="CG318" s="3" t="s">
        <v>8380</v>
      </c>
      <c r="CH318" s="3" t="s">
        <v>163</v>
      </c>
      <c r="CI318" s="3" t="s">
        <v>163</v>
      </c>
      <c r="CJ318" s="3" t="s">
        <v>8381</v>
      </c>
      <c r="CK318" s="3" t="s">
        <v>168</v>
      </c>
      <c r="CL318" s="3" t="s">
        <v>8382</v>
      </c>
      <c r="CM318" s="3" t="s">
        <v>8383</v>
      </c>
      <c r="CN318" s="3" t="s">
        <v>8384</v>
      </c>
      <c r="CO318" s="3" t="s">
        <v>8385</v>
      </c>
      <c r="CP318" s="3" t="s">
        <v>163</v>
      </c>
      <c r="CQ318" s="3" t="s">
        <v>8386</v>
      </c>
      <c r="CR318" s="3" t="s">
        <v>163</v>
      </c>
      <c r="CS318" s="3" t="s">
        <v>8387</v>
      </c>
      <c r="CT318" s="3" t="s">
        <v>8388</v>
      </c>
      <c r="CU318" s="3" t="s">
        <v>168</v>
      </c>
      <c r="CV318" s="3" t="s">
        <v>7109</v>
      </c>
      <c r="CW318" s="3" t="s">
        <v>8389</v>
      </c>
      <c r="CX318" s="3" t="s">
        <v>8390</v>
      </c>
      <c r="CY318" s="3" t="s">
        <v>8391</v>
      </c>
      <c r="CZ318" s="3" t="s">
        <v>163</v>
      </c>
      <c r="DA318" s="3" t="s">
        <v>8392</v>
      </c>
      <c r="DB318" s="3" t="s">
        <v>163</v>
      </c>
      <c r="DC318" s="3" t="s">
        <v>8393</v>
      </c>
      <c r="DD318" s="3" t="s">
        <v>8394</v>
      </c>
      <c r="DE318" s="3" t="s">
        <v>168</v>
      </c>
      <c r="DF318" s="3" t="s">
        <v>8395</v>
      </c>
      <c r="DG318" s="3" t="s">
        <v>8396</v>
      </c>
      <c r="DH318" s="3" t="s">
        <v>3778</v>
      </c>
      <c r="DI318" s="3" t="s">
        <v>8397</v>
      </c>
      <c r="DJ318" s="3" t="s">
        <v>163</v>
      </c>
      <c r="DK318" s="3" t="s">
        <v>8398</v>
      </c>
      <c r="DL318" s="3" t="s">
        <v>163</v>
      </c>
      <c r="DM318" s="3" t="s">
        <v>8399</v>
      </c>
      <c r="DN318" s="3" t="s">
        <v>8400</v>
      </c>
      <c r="DO318" s="3" t="s">
        <v>168</v>
      </c>
      <c r="DP318" s="3" t="s">
        <v>8401</v>
      </c>
      <c r="DQ318" s="3" t="s">
        <v>8402</v>
      </c>
      <c r="DR318" s="3" t="s">
        <v>8403</v>
      </c>
      <c r="DS318" s="3" t="s">
        <v>8404</v>
      </c>
      <c r="DT318" s="3" t="s">
        <v>163</v>
      </c>
      <c r="DU318" s="3" t="s">
        <v>8405</v>
      </c>
      <c r="DV318" s="3" t="s">
        <v>163</v>
      </c>
      <c r="DW318" s="3" t="s">
        <v>8406</v>
      </c>
      <c r="DY318" s="3" t="s">
        <v>168</v>
      </c>
      <c r="DZ318" s="3" t="s">
        <v>8407</v>
      </c>
      <c r="EA318" s="3" t="s">
        <v>8408</v>
      </c>
      <c r="EB318" s="3" t="s">
        <v>8409</v>
      </c>
      <c r="EC318" s="3" t="s">
        <v>8410</v>
      </c>
      <c r="ED318" s="3" t="s">
        <v>163</v>
      </c>
      <c r="EE318" s="3" t="s">
        <v>8411</v>
      </c>
      <c r="EI318" s="3" t="s">
        <v>168</v>
      </c>
      <c r="EJ318" s="3" t="s">
        <v>5162</v>
      </c>
      <c r="EK318" s="3" t="s">
        <v>8412</v>
      </c>
      <c r="EL318" s="3" t="s">
        <v>163</v>
      </c>
      <c r="EM318" s="3" t="s">
        <v>8413</v>
      </c>
      <c r="ES318" s="3" t="s">
        <v>15500</v>
      </c>
      <c r="ET318" s="3" t="s">
        <v>2021</v>
      </c>
      <c r="EU318" s="3" t="s">
        <v>15501</v>
      </c>
      <c r="EV318" s="3" t="s">
        <v>15502</v>
      </c>
      <c r="EW318" s="180" t="s">
        <v>15503</v>
      </c>
      <c r="EY318" s="3" t="s">
        <v>15504</v>
      </c>
      <c r="FA318" s="3" t="s">
        <v>15505</v>
      </c>
    </row>
    <row r="319" spans="1:176" ht="12.75" customHeight="1" x14ac:dyDescent="0.2">
      <c r="A319" s="135" t="s">
        <v>173</v>
      </c>
      <c r="B319" s="127" t="s">
        <v>215</v>
      </c>
      <c r="C319" s="128"/>
      <c r="D319" s="132" t="s">
        <v>4573</v>
      </c>
      <c r="E319" s="135" t="s">
        <v>4569</v>
      </c>
      <c r="F319" s="127">
        <v>84</v>
      </c>
      <c r="G319" s="127"/>
      <c r="H319" s="127" t="s">
        <v>177</v>
      </c>
      <c r="I319" s="135" t="s">
        <v>528</v>
      </c>
      <c r="J319" s="135" t="s">
        <v>179</v>
      </c>
      <c r="K319" s="127" t="s">
        <v>180</v>
      </c>
      <c r="L319" s="135" t="s">
        <v>163</v>
      </c>
      <c r="M319" s="135" t="s">
        <v>163</v>
      </c>
      <c r="N319" s="135"/>
      <c r="O319" s="135"/>
      <c r="P319" s="135"/>
      <c r="Q319" s="135"/>
      <c r="R319" s="135" t="s">
        <v>4570</v>
      </c>
      <c r="S319" s="135" t="s">
        <v>1671</v>
      </c>
      <c r="T319" s="135" t="s">
        <v>4571</v>
      </c>
      <c r="U319" s="135" t="s">
        <v>4572</v>
      </c>
      <c r="V319" s="141" t="s">
        <v>163</v>
      </c>
      <c r="W319" s="135"/>
      <c r="X319" s="135"/>
      <c r="Y319" s="135"/>
      <c r="Z319" s="135"/>
      <c r="AA319" s="135" t="s">
        <v>163</v>
      </c>
      <c r="AB319" s="135"/>
      <c r="AC319" s="135" t="s">
        <v>168</v>
      </c>
      <c r="AD319" s="3" t="s">
        <v>1899</v>
      </c>
      <c r="AE319" s="3" t="s">
        <v>4573</v>
      </c>
      <c r="AF319" s="3" t="s">
        <v>581</v>
      </c>
      <c r="AG319" s="3" t="s">
        <v>4574</v>
      </c>
      <c r="AI319" s="135" t="s">
        <v>163</v>
      </c>
      <c r="AJ319" s="135" t="s">
        <v>4575</v>
      </c>
      <c r="AK319" s="135" t="s">
        <v>4576</v>
      </c>
      <c r="AL319" s="135" t="s">
        <v>4577</v>
      </c>
      <c r="AM319" s="135"/>
      <c r="AN319" s="135"/>
      <c r="AO319" s="135"/>
      <c r="AP319" s="135"/>
      <c r="AQ319" s="135"/>
      <c r="AR319" s="135"/>
      <c r="AS319" s="135"/>
      <c r="AT319" s="135"/>
      <c r="AU319" s="135"/>
      <c r="AV319" s="135"/>
      <c r="AW319" s="135" t="s">
        <v>194</v>
      </c>
      <c r="AX319" s="135" t="s">
        <v>4578</v>
      </c>
      <c r="AY319" s="135" t="s">
        <v>4579</v>
      </c>
      <c r="AZ319" s="135" t="s">
        <v>600</v>
      </c>
      <c r="BA319" s="135" t="s">
        <v>4580</v>
      </c>
      <c r="BB319" s="3" t="s">
        <v>163</v>
      </c>
      <c r="BC319" s="141" t="s">
        <v>163</v>
      </c>
      <c r="BD319" s="141" t="s">
        <v>163</v>
      </c>
      <c r="BE319" s="141" t="s">
        <v>163</v>
      </c>
      <c r="BF319" s="3" t="s">
        <v>4581</v>
      </c>
      <c r="BG319" s="3" t="s">
        <v>168</v>
      </c>
      <c r="BH319" s="3" t="s">
        <v>1931</v>
      </c>
      <c r="BI319" s="3" t="s">
        <v>4582</v>
      </c>
      <c r="BJ319" s="3" t="s">
        <v>4583</v>
      </c>
      <c r="BK319" s="3" t="s">
        <v>4584</v>
      </c>
      <c r="BL319" s="3" t="s">
        <v>163</v>
      </c>
      <c r="BM319" s="3" t="s">
        <v>4585</v>
      </c>
      <c r="BN319" s="3" t="s">
        <v>163</v>
      </c>
      <c r="BO319" s="3" t="s">
        <v>4586</v>
      </c>
      <c r="BQ319" s="3" t="s">
        <v>168</v>
      </c>
      <c r="BR319" s="3" t="s">
        <v>1778</v>
      </c>
      <c r="BS319" s="3" t="s">
        <v>4587</v>
      </c>
      <c r="BT319" s="3" t="s">
        <v>163</v>
      </c>
      <c r="BU319" s="3" t="s">
        <v>4588</v>
      </c>
      <c r="BV319" s="3" t="s">
        <v>163</v>
      </c>
      <c r="BW319" s="3" t="s">
        <v>4589</v>
      </c>
      <c r="BX319" s="3" t="s">
        <v>163</v>
      </c>
      <c r="BY319" s="3" t="s">
        <v>4586</v>
      </c>
      <c r="CA319" s="3" t="s">
        <v>168</v>
      </c>
      <c r="CB319" s="3" t="s">
        <v>4590</v>
      </c>
      <c r="CC319" s="3" t="s">
        <v>1899</v>
      </c>
      <c r="CD319" s="3" t="s">
        <v>611</v>
      </c>
      <c r="CE319" s="3" t="s">
        <v>4591</v>
      </c>
      <c r="CF319" s="3" t="s">
        <v>163</v>
      </c>
      <c r="CG319" s="3" t="s">
        <v>4592</v>
      </c>
      <c r="CH319" s="3" t="s">
        <v>163</v>
      </c>
      <c r="CI319" s="3" t="s">
        <v>4592</v>
      </c>
      <c r="CJ319" s="3" t="s">
        <v>4593</v>
      </c>
      <c r="EW319" s="135"/>
    </row>
    <row r="320" spans="1:176" ht="12.75" customHeight="1" x14ac:dyDescent="0.2">
      <c r="A320" s="132" t="s">
        <v>173</v>
      </c>
      <c r="B320" s="17" t="s">
        <v>215</v>
      </c>
      <c r="C320" s="132"/>
      <c r="D320" s="132" t="s">
        <v>5025</v>
      </c>
      <c r="E320" s="132" t="s">
        <v>5025</v>
      </c>
      <c r="F320" s="134">
        <v>84</v>
      </c>
      <c r="G320" s="134"/>
      <c r="H320" s="30" t="s">
        <v>177</v>
      </c>
      <c r="I320" s="132" t="s">
        <v>2092</v>
      </c>
      <c r="J320" s="132" t="s">
        <v>179</v>
      </c>
      <c r="K320" s="134" t="s">
        <v>162</v>
      </c>
      <c r="L320" s="132"/>
      <c r="M320" s="136"/>
      <c r="N320" s="17"/>
      <c r="O320" s="17"/>
      <c r="P320" s="134"/>
      <c r="Q320" s="134"/>
      <c r="R320" s="136" t="s">
        <v>5026</v>
      </c>
      <c r="S320" s="136"/>
      <c r="T320" s="136"/>
      <c r="U320" s="136"/>
      <c r="V320" s="138"/>
      <c r="W320" s="136"/>
      <c r="X320" s="136"/>
      <c r="Y320" s="136"/>
      <c r="Z320" s="136"/>
      <c r="AA320" s="136"/>
      <c r="AB320" s="136"/>
      <c r="AC320" s="136"/>
      <c r="AD320" s="135"/>
      <c r="AE320" s="135"/>
      <c r="AF320" s="135"/>
      <c r="AG320" s="135"/>
      <c r="AH320" s="135"/>
      <c r="AI320" s="132"/>
      <c r="AJ320" s="136"/>
      <c r="AK320" s="136"/>
      <c r="AL320" s="136"/>
      <c r="AM320" s="134"/>
      <c r="AN320" s="134"/>
      <c r="AO320" s="134"/>
      <c r="AP320" s="134"/>
      <c r="AQ320" s="134"/>
      <c r="AR320" s="134"/>
      <c r="AS320" s="134"/>
      <c r="AT320" s="134"/>
      <c r="AU320" s="134"/>
      <c r="AV320" s="134"/>
      <c r="AW320" s="134"/>
      <c r="AX320" s="136"/>
      <c r="AY320" s="136"/>
      <c r="AZ320" s="132"/>
      <c r="BA320" s="132"/>
      <c r="BB320" s="135"/>
      <c r="BC320" s="135"/>
      <c r="BD320" s="135"/>
      <c r="BE320" s="135"/>
      <c r="BF320" s="135"/>
      <c r="BG320" s="135"/>
      <c r="BH320" s="135"/>
      <c r="BI320" s="135"/>
      <c r="BJ320" s="135"/>
      <c r="BK320" s="135"/>
      <c r="BL320" s="135"/>
      <c r="BM320" s="135"/>
      <c r="BN320" s="135"/>
      <c r="BO320" s="135"/>
      <c r="BP320" s="135"/>
      <c r="BQ320" s="135"/>
      <c r="BR320" s="135"/>
      <c r="BS320" s="135"/>
      <c r="BT320" s="135"/>
      <c r="BU320" s="135"/>
      <c r="BV320" s="135"/>
      <c r="BW320" s="135"/>
      <c r="BX320" s="135"/>
      <c r="BY320" s="135"/>
      <c r="BZ320" s="135"/>
      <c r="CA320" s="135"/>
      <c r="CB320" s="135"/>
      <c r="CC320" s="135"/>
      <c r="CD320" s="135"/>
      <c r="CE320" s="135"/>
      <c r="CF320" s="135"/>
      <c r="CG320" s="135"/>
      <c r="CH320" s="135"/>
      <c r="CI320" s="135"/>
      <c r="CJ320" s="135"/>
      <c r="CK320" s="135"/>
      <c r="CL320" s="135"/>
      <c r="CM320" s="135"/>
      <c r="CN320" s="135"/>
      <c r="CO320" s="135"/>
      <c r="CP320" s="135"/>
      <c r="CQ320" s="135"/>
      <c r="CR320" s="135"/>
      <c r="CS320" s="135"/>
      <c r="CT320" s="135"/>
      <c r="CU320" s="135"/>
      <c r="CV320" s="135"/>
      <c r="CW320" s="135"/>
      <c r="CX320" s="135"/>
      <c r="CY320" s="135"/>
      <c r="CZ320" s="135"/>
      <c r="DA320" s="135"/>
      <c r="DB320" s="135"/>
      <c r="DC320" s="135"/>
      <c r="DD320" s="135"/>
      <c r="DE320" s="135"/>
      <c r="DF320" s="135"/>
      <c r="DG320" s="135"/>
      <c r="DH320" s="135"/>
      <c r="DI320" s="135"/>
      <c r="DJ320" s="135"/>
      <c r="DK320" s="135"/>
      <c r="DL320" s="135"/>
      <c r="DM320" s="135"/>
      <c r="DN320" s="135"/>
      <c r="DO320" s="135"/>
      <c r="DP320" s="135"/>
      <c r="DQ320" s="135"/>
      <c r="DR320" s="135"/>
      <c r="DS320" s="135"/>
      <c r="DT320" s="135"/>
      <c r="DU320" s="135"/>
      <c r="DV320" s="135"/>
      <c r="DW320" s="135"/>
      <c r="DX320" s="135"/>
      <c r="DY320" s="135"/>
      <c r="DZ320" s="135"/>
      <c r="EA320" s="135"/>
      <c r="EB320" s="135"/>
      <c r="EC320" s="135"/>
      <c r="ED320" s="135"/>
      <c r="EE320" s="135"/>
      <c r="EF320" s="135"/>
      <c r="EG320" s="135"/>
      <c r="EH320" s="135"/>
      <c r="EI320" s="135"/>
      <c r="EJ320" s="135"/>
      <c r="EK320" s="135"/>
      <c r="EL320" s="135"/>
      <c r="EM320" s="135"/>
      <c r="EN320" s="135"/>
      <c r="EO320" s="135"/>
      <c r="EP320" s="135"/>
      <c r="EQ320" s="135"/>
      <c r="ER320" s="135"/>
      <c r="ES320" s="135"/>
      <c r="ET320" s="135"/>
      <c r="EU320" s="135"/>
      <c r="EV320" s="135"/>
      <c r="EW320" s="135"/>
      <c r="EX320" s="135"/>
      <c r="EY320" s="135"/>
      <c r="EZ320" s="135"/>
      <c r="FA320" s="135"/>
      <c r="FB320" s="135"/>
      <c r="FC320" s="135"/>
      <c r="FD320" s="135"/>
      <c r="FE320" s="135"/>
      <c r="FF320" s="135"/>
      <c r="FG320" s="135"/>
      <c r="FH320" s="135"/>
      <c r="FI320" s="135"/>
      <c r="FJ320" s="135"/>
      <c r="FK320" s="135"/>
      <c r="FL320" s="135"/>
      <c r="FM320" s="135"/>
      <c r="FN320" s="135"/>
      <c r="FO320" s="135"/>
      <c r="FP320" s="135"/>
      <c r="FQ320" s="135"/>
      <c r="FR320" s="135"/>
      <c r="FS320" s="135"/>
      <c r="FT320" s="135"/>
    </row>
    <row r="321" spans="1:176" ht="12.75" customHeight="1" x14ac:dyDescent="0.2">
      <c r="A321" s="16" t="s">
        <v>173</v>
      </c>
      <c r="B321" s="17" t="s">
        <v>215</v>
      </c>
      <c r="C321" s="132"/>
      <c r="D321" s="132" t="s">
        <v>9015</v>
      </c>
      <c r="E321" s="132" t="s">
        <v>9015</v>
      </c>
      <c r="F321" s="134">
        <v>84</v>
      </c>
      <c r="G321" s="134"/>
      <c r="H321" s="134" t="s">
        <v>177</v>
      </c>
      <c r="I321" s="132" t="s">
        <v>528</v>
      </c>
      <c r="J321" s="132" t="s">
        <v>179</v>
      </c>
      <c r="K321" s="134" t="s">
        <v>162</v>
      </c>
      <c r="L321" s="132" t="s">
        <v>9016</v>
      </c>
      <c r="M321" s="136"/>
      <c r="N321" s="17"/>
      <c r="O321" s="17"/>
      <c r="P321" s="134"/>
      <c r="Q321" s="134"/>
      <c r="R321" s="136" t="s">
        <v>4516</v>
      </c>
      <c r="S321" s="136"/>
      <c r="T321" s="136"/>
      <c r="U321" s="136"/>
      <c r="V321" s="138"/>
      <c r="W321" s="136"/>
      <c r="X321" s="136"/>
      <c r="Y321" s="136"/>
      <c r="Z321" s="136"/>
      <c r="AA321" s="136"/>
      <c r="AB321" s="136"/>
      <c r="AC321" s="136"/>
      <c r="AG321" s="135"/>
      <c r="AI321" s="132"/>
      <c r="AJ321" s="136"/>
      <c r="AK321" s="136"/>
      <c r="AL321" s="136"/>
      <c r="AM321" s="134"/>
      <c r="AN321" s="134"/>
      <c r="AO321" s="134"/>
      <c r="AP321" s="134"/>
      <c r="AQ321" s="134"/>
      <c r="AR321" s="134"/>
      <c r="AS321" s="134"/>
      <c r="AT321" s="134"/>
      <c r="AU321" s="134"/>
      <c r="AV321" s="134"/>
      <c r="AW321" s="134"/>
      <c r="AX321" s="136"/>
      <c r="AY321" s="136"/>
      <c r="AZ321" s="132"/>
      <c r="BA321" s="132"/>
    </row>
    <row r="322" spans="1:176" s="130" customFormat="1" ht="12.75" customHeight="1" x14ac:dyDescent="0.2">
      <c r="A322" s="81" t="s">
        <v>173</v>
      </c>
      <c r="B322" s="76" t="s">
        <v>11732</v>
      </c>
      <c r="C322" s="75" t="s">
        <v>11734</v>
      </c>
      <c r="D322" s="81" t="s">
        <v>1949</v>
      </c>
      <c r="E322" s="81" t="s">
        <v>13901</v>
      </c>
      <c r="F322" s="85">
        <v>84</v>
      </c>
      <c r="G322" s="7"/>
      <c r="H322" s="7" t="s">
        <v>177</v>
      </c>
      <c r="I322" s="81" t="s">
        <v>979</v>
      </c>
      <c r="J322" s="81" t="s">
        <v>179</v>
      </c>
      <c r="K322" s="89" t="s">
        <v>180</v>
      </c>
      <c r="L322" s="81" t="s">
        <v>2089</v>
      </c>
      <c r="M322" s="87" t="s">
        <v>11167</v>
      </c>
      <c r="N322" s="86"/>
      <c r="O322" s="86"/>
      <c r="P322" s="85"/>
      <c r="Q322" s="85"/>
      <c r="R322" s="90" t="s">
        <v>2090</v>
      </c>
      <c r="S322" s="90"/>
      <c r="T322" s="90"/>
      <c r="U322" s="90"/>
      <c r="V322" s="91"/>
      <c r="W322" s="90" t="s">
        <v>11168</v>
      </c>
      <c r="X322" s="90" t="s">
        <v>11169</v>
      </c>
      <c r="Y322" s="90" t="s">
        <v>11170</v>
      </c>
      <c r="Z322" s="90" t="s">
        <v>11171</v>
      </c>
      <c r="AA322" s="90"/>
      <c r="AB322" s="90">
        <v>8000</v>
      </c>
      <c r="AC322" s="130" t="s">
        <v>168</v>
      </c>
      <c r="AD322" s="130" t="s">
        <v>856</v>
      </c>
      <c r="AE322" s="130" t="s">
        <v>1952</v>
      </c>
      <c r="AF322" s="130" t="s">
        <v>1953</v>
      </c>
      <c r="AG322" s="130" t="s">
        <v>1954</v>
      </c>
      <c r="AH322" s="130" t="s">
        <v>163</v>
      </c>
      <c r="AI322" s="130" t="s">
        <v>1955</v>
      </c>
      <c r="AJ322" s="130" t="s">
        <v>163</v>
      </c>
      <c r="AK322" s="130" t="s">
        <v>1956</v>
      </c>
      <c r="AL322" s="130" t="s">
        <v>1957</v>
      </c>
      <c r="AM322" s="130" t="s">
        <v>168</v>
      </c>
      <c r="AN322" s="130" t="s">
        <v>1966</v>
      </c>
      <c r="AO322" s="130" t="s">
        <v>1967</v>
      </c>
      <c r="AP322" s="130" t="s">
        <v>1045</v>
      </c>
      <c r="AQ322" s="130" t="s">
        <v>1968</v>
      </c>
      <c r="AR322" s="130" t="s">
        <v>1969</v>
      </c>
      <c r="AS322" s="130" t="s">
        <v>1970</v>
      </c>
      <c r="AT322" s="130" t="s">
        <v>1971</v>
      </c>
      <c r="AU322" s="130" t="s">
        <v>1972</v>
      </c>
      <c r="AW322" s="130" t="s">
        <v>168</v>
      </c>
      <c r="AX322" s="130" t="s">
        <v>856</v>
      </c>
      <c r="AY322" s="130" t="s">
        <v>1960</v>
      </c>
      <c r="AZ322" s="130" t="s">
        <v>1961</v>
      </c>
      <c r="BA322" s="130" t="s">
        <v>1962</v>
      </c>
      <c r="BB322" s="130" t="s">
        <v>163</v>
      </c>
      <c r="BC322" s="131" t="s">
        <v>1963</v>
      </c>
      <c r="BD322" s="131" t="s">
        <v>163</v>
      </c>
      <c r="BE322" s="131" t="s">
        <v>1964</v>
      </c>
      <c r="BF322" s="130" t="s">
        <v>1965</v>
      </c>
      <c r="BQ322" s="130" t="s">
        <v>1916</v>
      </c>
      <c r="BR322" s="130" t="s">
        <v>1973</v>
      </c>
      <c r="BS322" s="130" t="s">
        <v>1974</v>
      </c>
      <c r="BT322" s="130" t="s">
        <v>1975</v>
      </c>
      <c r="BU322" s="130" t="s">
        <v>1976</v>
      </c>
      <c r="BV322" s="130" t="s">
        <v>1977</v>
      </c>
      <c r="BW322" s="130" t="s">
        <v>1978</v>
      </c>
      <c r="BX322" s="130" t="s">
        <v>163</v>
      </c>
      <c r="BY322" s="130" t="s">
        <v>1979</v>
      </c>
      <c r="BZ322" s="130" t="s">
        <v>1956</v>
      </c>
      <c r="CA322" s="130" t="s">
        <v>168</v>
      </c>
      <c r="CB322" s="130" t="s">
        <v>1980</v>
      </c>
      <c r="CC322" s="130" t="s">
        <v>1981</v>
      </c>
      <c r="CD322" s="130" t="s">
        <v>843</v>
      </c>
      <c r="CE322" s="130" t="s">
        <v>1982</v>
      </c>
      <c r="CF322" s="130" t="s">
        <v>163</v>
      </c>
      <c r="CG322" s="130" t="s">
        <v>1963</v>
      </c>
      <c r="CH322" s="130" t="s">
        <v>163</v>
      </c>
      <c r="CI322" s="130" t="s">
        <v>1964</v>
      </c>
      <c r="CJ322" s="130" t="s">
        <v>1983</v>
      </c>
      <c r="CK322" s="130" t="s">
        <v>168</v>
      </c>
      <c r="CL322" s="130" t="s">
        <v>1984</v>
      </c>
      <c r="CM322" s="130" t="s">
        <v>1985</v>
      </c>
      <c r="CN322" s="130" t="s">
        <v>1986</v>
      </c>
      <c r="CO322" s="130" t="s">
        <v>1987</v>
      </c>
      <c r="CP322" s="130" t="s">
        <v>163</v>
      </c>
      <c r="CQ322" s="130" t="s">
        <v>1988</v>
      </c>
      <c r="CR322" s="130" t="s">
        <v>163</v>
      </c>
      <c r="CS322" s="130" t="s">
        <v>1989</v>
      </c>
      <c r="CT322" s="130" t="s">
        <v>1990</v>
      </c>
      <c r="CU322" s="130" t="s">
        <v>168</v>
      </c>
      <c r="CV322" s="130" t="s">
        <v>1778</v>
      </c>
      <c r="CW322" s="130" t="s">
        <v>1991</v>
      </c>
      <c r="CX322" s="130" t="s">
        <v>1992</v>
      </c>
      <c r="CY322" s="130" t="s">
        <v>1993</v>
      </c>
      <c r="CZ322" s="130" t="s">
        <v>163</v>
      </c>
      <c r="DA322" s="130" t="s">
        <v>1994</v>
      </c>
      <c r="DB322" s="130" t="s">
        <v>163</v>
      </c>
      <c r="DC322" s="130" t="s">
        <v>1971</v>
      </c>
      <c r="DD322" s="130" t="s">
        <v>1995</v>
      </c>
      <c r="DE322" s="130" t="s">
        <v>168</v>
      </c>
      <c r="DF322" s="130" t="s">
        <v>1996</v>
      </c>
      <c r="DG322" s="130" t="s">
        <v>1997</v>
      </c>
      <c r="DH322" s="130" t="s">
        <v>1998</v>
      </c>
      <c r="DI322" s="130" t="s">
        <v>1999</v>
      </c>
      <c r="DJ322" s="130" t="s">
        <v>163</v>
      </c>
      <c r="DK322" s="130" t="s">
        <v>2000</v>
      </c>
      <c r="DL322" s="130" t="s">
        <v>163</v>
      </c>
      <c r="DM322" s="130" t="s">
        <v>1979</v>
      </c>
      <c r="DN322" s="130" t="s">
        <v>2001</v>
      </c>
      <c r="DO322" s="130" t="s">
        <v>168</v>
      </c>
      <c r="DP322" s="130" t="s">
        <v>2002</v>
      </c>
      <c r="DQ322" s="130" t="s">
        <v>2003</v>
      </c>
      <c r="DR322" s="130" t="s">
        <v>2004</v>
      </c>
      <c r="DS322" s="130" t="s">
        <v>1982</v>
      </c>
      <c r="DT322" s="130" t="s">
        <v>163</v>
      </c>
      <c r="DU322" s="130" t="s">
        <v>1988</v>
      </c>
      <c r="DV322" s="130" t="s">
        <v>163</v>
      </c>
      <c r="DW322" s="130" t="s">
        <v>2005</v>
      </c>
      <c r="DX322" s="130" t="s">
        <v>2006</v>
      </c>
      <c r="DY322" s="130" t="s">
        <v>168</v>
      </c>
      <c r="DZ322" s="130" t="s">
        <v>2007</v>
      </c>
      <c r="EA322" s="130" t="s">
        <v>2008</v>
      </c>
      <c r="EB322" s="130" t="s">
        <v>2009</v>
      </c>
      <c r="EC322" s="130" t="s">
        <v>2010</v>
      </c>
      <c r="ED322" s="130" t="s">
        <v>163</v>
      </c>
      <c r="EE322" s="130" t="s">
        <v>2011</v>
      </c>
      <c r="EF322" s="130" t="s">
        <v>163</v>
      </c>
      <c r="EG322" s="130" t="s">
        <v>163</v>
      </c>
      <c r="EH322" s="130" t="s">
        <v>2012</v>
      </c>
      <c r="EM322" s="130" t="s">
        <v>2013</v>
      </c>
    </row>
    <row r="323" spans="1:176" ht="12.75" customHeight="1" x14ac:dyDescent="0.2">
      <c r="A323" s="132" t="s">
        <v>173</v>
      </c>
      <c r="B323" s="17" t="s">
        <v>886</v>
      </c>
      <c r="C323" s="132"/>
      <c r="D323" s="132" t="s">
        <v>5313</v>
      </c>
      <c r="E323" s="132" t="s">
        <v>5314</v>
      </c>
      <c r="F323" s="134">
        <v>84</v>
      </c>
      <c r="G323" s="134"/>
      <c r="H323" s="134" t="s">
        <v>177</v>
      </c>
      <c r="I323" s="132" t="s">
        <v>178</v>
      </c>
      <c r="J323" s="132" t="s">
        <v>179</v>
      </c>
      <c r="K323" s="134" t="s">
        <v>162</v>
      </c>
      <c r="L323" s="132" t="s">
        <v>5315</v>
      </c>
      <c r="M323" s="133" t="s">
        <v>5316</v>
      </c>
      <c r="N323" s="17"/>
      <c r="O323" s="17"/>
      <c r="P323" s="134"/>
      <c r="Q323" s="134"/>
      <c r="R323" s="21" t="s">
        <v>5317</v>
      </c>
      <c r="S323" s="21"/>
      <c r="T323" s="21"/>
      <c r="U323" s="21"/>
      <c r="V323" s="22"/>
      <c r="W323" s="21"/>
      <c r="X323" s="21"/>
      <c r="Y323" s="21"/>
      <c r="Z323" s="21"/>
      <c r="AA323" s="21"/>
      <c r="AB323" s="21"/>
      <c r="AC323" s="136"/>
      <c r="AD323" s="135"/>
      <c r="AE323" s="135"/>
      <c r="AF323" s="135"/>
      <c r="AG323" s="82" t="s">
        <v>5321</v>
      </c>
      <c r="AH323" s="135"/>
      <c r="AI323" s="135"/>
      <c r="AJ323" s="136"/>
      <c r="AK323" s="136"/>
      <c r="AL323" s="136"/>
      <c r="AM323" s="134"/>
      <c r="AN323" s="134"/>
      <c r="AO323" s="134"/>
      <c r="AP323" s="134"/>
      <c r="AQ323" s="134"/>
      <c r="AR323" s="134"/>
      <c r="AS323" s="134"/>
      <c r="AT323" s="134"/>
      <c r="AU323" s="134"/>
      <c r="AV323" s="134"/>
      <c r="AW323" s="135" t="s">
        <v>168</v>
      </c>
      <c r="AX323" s="136" t="s">
        <v>5318</v>
      </c>
      <c r="AY323" s="136" t="s">
        <v>599</v>
      </c>
      <c r="AZ323" s="133" t="s">
        <v>250</v>
      </c>
      <c r="BA323" s="135" t="s">
        <v>5319</v>
      </c>
      <c r="BB323" s="135"/>
      <c r="BC323" s="135"/>
      <c r="BD323" s="135"/>
      <c r="BE323" s="135"/>
      <c r="BF323" s="135"/>
      <c r="BG323" s="135"/>
      <c r="BH323" s="135"/>
      <c r="BI323" s="135"/>
      <c r="BJ323" s="135"/>
      <c r="BK323" s="135"/>
      <c r="BL323" s="135"/>
      <c r="BM323" s="135"/>
      <c r="BN323" s="135"/>
      <c r="BO323" s="135"/>
      <c r="BP323" s="135"/>
      <c r="BQ323" s="135"/>
      <c r="BR323" s="135"/>
      <c r="BS323" s="135"/>
      <c r="BT323" s="135"/>
      <c r="BU323" s="135"/>
      <c r="BV323" s="135"/>
      <c r="BW323" s="135"/>
      <c r="BX323" s="135"/>
      <c r="BY323" s="135"/>
      <c r="BZ323" s="135"/>
      <c r="CA323" s="135"/>
      <c r="CB323" s="135"/>
      <c r="CC323" s="135"/>
      <c r="CD323" s="135"/>
      <c r="CE323" s="135"/>
      <c r="CF323" s="135"/>
      <c r="CG323" s="135"/>
      <c r="CH323" s="135"/>
      <c r="CI323" s="135"/>
      <c r="CJ323" s="135"/>
      <c r="CK323" s="135"/>
      <c r="CL323" s="135"/>
      <c r="CM323" s="135"/>
      <c r="CN323" s="135"/>
      <c r="CO323" s="135"/>
      <c r="CP323" s="135"/>
      <c r="CQ323" s="135"/>
      <c r="CR323" s="135"/>
      <c r="CS323" s="135"/>
      <c r="CT323" s="135"/>
      <c r="CU323" s="135"/>
      <c r="CV323" s="135"/>
      <c r="CW323" s="135"/>
      <c r="CX323" s="135"/>
      <c r="CY323" s="135"/>
      <c r="CZ323" s="135"/>
      <c r="DA323" s="135"/>
      <c r="DB323" s="135"/>
      <c r="DC323" s="135"/>
      <c r="DD323" s="135"/>
      <c r="DE323" s="135"/>
      <c r="DF323" s="135"/>
      <c r="DG323" s="135"/>
      <c r="DH323" s="135"/>
      <c r="DI323" s="135"/>
      <c r="DJ323" s="135"/>
      <c r="DK323" s="135"/>
      <c r="DL323" s="135"/>
      <c r="DM323" s="135"/>
      <c r="DN323" s="135"/>
      <c r="DO323" s="135"/>
      <c r="DP323" s="135"/>
      <c r="DQ323" s="135"/>
      <c r="DR323" s="135"/>
      <c r="DS323" s="135"/>
      <c r="DT323" s="135"/>
      <c r="DU323" s="135"/>
      <c r="DV323" s="135"/>
      <c r="DW323" s="135"/>
      <c r="DX323" s="135"/>
      <c r="DY323" s="135"/>
      <c r="DZ323" s="135"/>
      <c r="EA323" s="135"/>
      <c r="EB323" s="135"/>
      <c r="EC323" s="135"/>
      <c r="ED323" s="135"/>
      <c r="EE323" s="135"/>
      <c r="EF323" s="135"/>
      <c r="EG323" s="135"/>
      <c r="EH323" s="135"/>
      <c r="EI323" s="135"/>
      <c r="EJ323" s="135"/>
      <c r="EK323" s="135"/>
      <c r="EL323" s="135"/>
      <c r="EM323" s="135"/>
      <c r="EN323" s="135"/>
      <c r="EO323" s="135"/>
      <c r="EP323" s="135"/>
      <c r="EQ323" s="135"/>
      <c r="ER323" s="135"/>
      <c r="ES323" s="135"/>
      <c r="ET323" s="135"/>
      <c r="EU323" s="135"/>
      <c r="EV323" s="135"/>
      <c r="EW323" s="135"/>
      <c r="EX323" s="135"/>
      <c r="EY323" s="135"/>
      <c r="EZ323" s="135"/>
      <c r="FA323" s="135"/>
      <c r="FB323" s="135"/>
      <c r="FC323" s="135"/>
      <c r="FD323" s="135"/>
      <c r="FE323" s="135"/>
      <c r="FF323" s="135"/>
      <c r="FG323" s="135"/>
      <c r="FH323" s="135"/>
      <c r="FI323" s="135"/>
      <c r="FJ323" s="135"/>
      <c r="FK323" s="135"/>
      <c r="FL323" s="135"/>
      <c r="FM323" s="135"/>
      <c r="FN323" s="135"/>
      <c r="FO323" s="135"/>
      <c r="FP323" s="135"/>
      <c r="FQ323" s="135"/>
      <c r="FR323" s="135"/>
      <c r="FS323" s="135"/>
      <c r="FT323" s="135"/>
    </row>
    <row r="324" spans="1:176" ht="12.75" customHeight="1" x14ac:dyDescent="0.2">
      <c r="A324" s="130" t="s">
        <v>240</v>
      </c>
      <c r="B324" s="100" t="s">
        <v>215</v>
      </c>
      <c r="C324" s="160"/>
      <c r="D324" s="131" t="s">
        <v>15431</v>
      </c>
      <c r="E324" s="131" t="s">
        <v>15431</v>
      </c>
      <c r="F324" s="182">
        <v>80</v>
      </c>
      <c r="G324" s="131"/>
      <c r="H324" s="100" t="s">
        <v>15432</v>
      </c>
      <c r="I324" s="131" t="s">
        <v>595</v>
      </c>
      <c r="J324" s="88" t="s">
        <v>179</v>
      </c>
      <c r="K324" s="92" t="s">
        <v>162</v>
      </c>
      <c r="L324" s="131" t="s">
        <v>15433</v>
      </c>
      <c r="M324" s="163"/>
      <c r="N324" s="135"/>
      <c r="O324" s="135"/>
      <c r="P324" s="135"/>
      <c r="Q324" s="135"/>
      <c r="R324" s="130" t="s">
        <v>15448</v>
      </c>
      <c r="S324" s="130"/>
      <c r="T324" s="130"/>
      <c r="U324" s="130"/>
      <c r="V324" s="131"/>
      <c r="W324" s="135"/>
      <c r="X324" s="135"/>
      <c r="Y324" s="135"/>
      <c r="Z324" s="135"/>
      <c r="AA324" s="135"/>
      <c r="AB324" s="135"/>
      <c r="AC324" s="131" t="s">
        <v>168</v>
      </c>
      <c r="AD324" s="131" t="s">
        <v>15465</v>
      </c>
      <c r="AE324" s="130" t="s">
        <v>588</v>
      </c>
      <c r="AF324" s="131" t="s">
        <v>250</v>
      </c>
      <c r="AG324" s="176" t="s">
        <v>15466</v>
      </c>
      <c r="AH324" s="131"/>
      <c r="AI324" s="131"/>
      <c r="AJ324" s="131"/>
      <c r="AK324" s="131"/>
      <c r="AL324" s="131" t="s">
        <v>9135</v>
      </c>
      <c r="AM324" s="130" t="s">
        <v>588</v>
      </c>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row>
    <row r="325" spans="1:176" ht="12.75" customHeight="1" x14ac:dyDescent="0.2">
      <c r="A325" s="16" t="s">
        <v>173</v>
      </c>
      <c r="B325" s="17" t="s">
        <v>886</v>
      </c>
      <c r="C325" s="132" t="s">
        <v>12659</v>
      </c>
      <c r="D325" s="132" t="s">
        <v>12657</v>
      </c>
      <c r="E325" s="132" t="s">
        <v>12658</v>
      </c>
      <c r="F325" s="134">
        <v>80</v>
      </c>
      <c r="G325" s="134">
        <f>F325*0.22</f>
        <v>17.600000000000001</v>
      </c>
      <c r="H325" s="134" t="s">
        <v>177</v>
      </c>
      <c r="I325" s="132" t="s">
        <v>979</v>
      </c>
      <c r="J325" s="132" t="s">
        <v>179</v>
      </c>
      <c r="K325" s="134" t="s">
        <v>162</v>
      </c>
      <c r="L325" s="132" t="s">
        <v>12660</v>
      </c>
      <c r="M325" s="8"/>
      <c r="N325" s="17"/>
      <c r="O325" s="17"/>
      <c r="P325" s="134"/>
      <c r="Q325" s="134"/>
      <c r="R325" s="136" t="s">
        <v>5005</v>
      </c>
      <c r="S325" s="136"/>
      <c r="T325" s="136"/>
      <c r="U325" s="136"/>
      <c r="V325" s="138"/>
      <c r="W325" s="136"/>
      <c r="X325" s="136"/>
      <c r="Y325" s="136"/>
      <c r="Z325" s="136"/>
      <c r="AA325" s="136"/>
      <c r="AB325" s="136"/>
      <c r="AC325" s="136"/>
      <c r="AD325" s="136"/>
      <c r="AE325" s="136"/>
      <c r="AF325" s="133"/>
      <c r="AG325" s="132"/>
      <c r="AI325" s="132"/>
      <c r="AJ325" s="136"/>
      <c r="AK325" s="136"/>
      <c r="AL325" s="136"/>
      <c r="AM325" s="134"/>
      <c r="AN325" s="134"/>
      <c r="AO325" s="134"/>
      <c r="AP325" s="134"/>
      <c r="AQ325" s="134"/>
      <c r="AR325" s="134"/>
      <c r="AS325" s="134"/>
      <c r="AT325" s="134"/>
      <c r="AU325" s="134"/>
      <c r="AV325" s="134"/>
      <c r="AW325" s="134"/>
      <c r="AX325" s="135"/>
      <c r="AY325" s="135"/>
      <c r="AZ325" s="135"/>
      <c r="BA325" s="135"/>
    </row>
    <row r="326" spans="1:176" ht="12.75" customHeight="1" x14ac:dyDescent="0.2">
      <c r="A326" s="16" t="s">
        <v>173</v>
      </c>
      <c r="B326" s="17" t="s">
        <v>211</v>
      </c>
      <c r="C326" s="16"/>
      <c r="D326" s="135" t="s">
        <v>1308</v>
      </c>
      <c r="E326" s="135" t="s">
        <v>7047</v>
      </c>
      <c r="F326" s="7">
        <v>80</v>
      </c>
      <c r="G326" s="7"/>
      <c r="H326" s="7" t="s">
        <v>177</v>
      </c>
      <c r="I326" s="16" t="s">
        <v>979</v>
      </c>
      <c r="J326" s="16" t="s">
        <v>179</v>
      </c>
      <c r="K326" s="20" t="s">
        <v>180</v>
      </c>
      <c r="L326" s="16"/>
      <c r="M326" s="18"/>
      <c r="N326" s="17"/>
      <c r="O326" s="17"/>
      <c r="P326" s="17"/>
      <c r="Q326" s="7"/>
      <c r="R326" s="135" t="s">
        <v>7048</v>
      </c>
      <c r="S326" s="135" t="s">
        <v>7049</v>
      </c>
      <c r="T326" s="135" t="s">
        <v>7050</v>
      </c>
      <c r="U326" s="135" t="s">
        <v>7051</v>
      </c>
      <c r="V326" s="19"/>
      <c r="W326" s="18"/>
      <c r="X326" s="18"/>
      <c r="Y326" s="18"/>
      <c r="Z326" s="18"/>
      <c r="AA326" s="18"/>
      <c r="AB326" s="18"/>
      <c r="AC326" s="135" t="s">
        <v>168</v>
      </c>
      <c r="AD326" s="135" t="s">
        <v>7052</v>
      </c>
      <c r="AE326" s="135" t="s">
        <v>1869</v>
      </c>
      <c r="AF326" s="135" t="s">
        <v>7053</v>
      </c>
      <c r="AG326" s="3" t="s">
        <v>7054</v>
      </c>
      <c r="AH326" s="3" t="s">
        <v>163</v>
      </c>
      <c r="AI326" s="135" t="s">
        <v>7057</v>
      </c>
      <c r="AJ326" s="135" t="s">
        <v>163</v>
      </c>
      <c r="AK326" s="135" t="s">
        <v>7058</v>
      </c>
      <c r="AL326" s="135" t="s">
        <v>7059</v>
      </c>
      <c r="AM326" s="135" t="s">
        <v>1916</v>
      </c>
      <c r="AN326" s="135" t="s">
        <v>7060</v>
      </c>
      <c r="AO326" s="135" t="s">
        <v>7061</v>
      </c>
      <c r="AP326" s="135" t="s">
        <v>7062</v>
      </c>
      <c r="AQ326" s="3" t="s">
        <v>7063</v>
      </c>
      <c r="AR326" s="135" t="s">
        <v>163</v>
      </c>
      <c r="AS326" s="135" t="s">
        <v>7064</v>
      </c>
      <c r="AT326" s="135" t="s">
        <v>163</v>
      </c>
      <c r="AU326" s="135" t="s">
        <v>7065</v>
      </c>
      <c r="AV326" s="135" t="s">
        <v>7066</v>
      </c>
      <c r="AW326" s="135"/>
      <c r="AX326" s="3" t="s">
        <v>11376</v>
      </c>
      <c r="AY326" s="3" t="s">
        <v>1152</v>
      </c>
      <c r="AZ326" s="3" t="s">
        <v>11333</v>
      </c>
      <c r="BA326" s="3" t="s">
        <v>11377</v>
      </c>
      <c r="BG326" s="3" t="s">
        <v>168</v>
      </c>
      <c r="BH326" s="3" t="s">
        <v>8437</v>
      </c>
      <c r="BI326" s="3" t="s">
        <v>7322</v>
      </c>
      <c r="BJ326" s="3" t="s">
        <v>1164</v>
      </c>
      <c r="BK326" s="3" t="s">
        <v>8438</v>
      </c>
    </row>
    <row r="327" spans="1:176" ht="12.75" customHeight="1" x14ac:dyDescent="0.2">
      <c r="A327" s="16" t="s">
        <v>173</v>
      </c>
      <c r="B327" s="17" t="s">
        <v>215</v>
      </c>
      <c r="C327" s="16"/>
      <c r="D327" s="135" t="s">
        <v>4039</v>
      </c>
      <c r="E327" s="135" t="s">
        <v>4040</v>
      </c>
      <c r="F327" s="7">
        <v>80</v>
      </c>
      <c r="G327" s="7"/>
      <c r="H327" s="134" t="s">
        <v>177</v>
      </c>
      <c r="I327" s="16" t="s">
        <v>979</v>
      </c>
      <c r="J327" s="132" t="s">
        <v>179</v>
      </c>
      <c r="K327" s="124" t="s">
        <v>180</v>
      </c>
      <c r="L327" s="132" t="s">
        <v>4055</v>
      </c>
      <c r="M327" s="136" t="s">
        <v>4042</v>
      </c>
      <c r="N327" s="17"/>
      <c r="O327" s="17"/>
      <c r="P327" s="134"/>
      <c r="Q327" s="134"/>
      <c r="R327" s="135" t="s">
        <v>4043</v>
      </c>
      <c r="S327" s="3" t="s">
        <v>4044</v>
      </c>
      <c r="T327" s="3" t="s">
        <v>163</v>
      </c>
      <c r="U327" s="3" t="s">
        <v>4045</v>
      </c>
      <c r="V327" s="138"/>
      <c r="W327" s="136"/>
      <c r="X327" s="136"/>
      <c r="Y327" s="136"/>
      <c r="Z327" s="136"/>
      <c r="AA327" s="136"/>
      <c r="AB327" s="136"/>
      <c r="AC327" s="135" t="s">
        <v>168</v>
      </c>
      <c r="AD327" s="18" t="s">
        <v>4046</v>
      </c>
      <c r="AE327" s="18" t="s">
        <v>1044</v>
      </c>
      <c r="AF327" s="8" t="s">
        <v>319</v>
      </c>
      <c r="AG327" s="3" t="s">
        <v>4047</v>
      </c>
      <c r="AI327" s="141" t="s">
        <v>4051</v>
      </c>
      <c r="AJ327" s="135"/>
      <c r="AK327" s="135" t="s">
        <v>4049</v>
      </c>
      <c r="AL327" s="135" t="s">
        <v>4048</v>
      </c>
      <c r="AM327" s="135"/>
      <c r="AN327" s="135"/>
      <c r="AO327" s="135"/>
      <c r="AP327" s="135"/>
      <c r="AQ327" s="135"/>
      <c r="AR327" s="135"/>
      <c r="AS327" s="135"/>
      <c r="AT327" s="135"/>
      <c r="AU327" s="135"/>
      <c r="AV327" s="135"/>
      <c r="AX327" s="135"/>
      <c r="AY327" s="135"/>
      <c r="AZ327" s="135"/>
    </row>
    <row r="328" spans="1:176" ht="12.75" customHeight="1" x14ac:dyDescent="0.2">
      <c r="A328" s="16" t="s">
        <v>240</v>
      </c>
      <c r="B328" s="127" t="s">
        <v>472</v>
      </c>
      <c r="C328" s="132" t="s">
        <v>13918</v>
      </c>
      <c r="D328" s="132" t="s">
        <v>13738</v>
      </c>
      <c r="E328" s="132" t="s">
        <v>5428</v>
      </c>
      <c r="F328" s="134">
        <v>80</v>
      </c>
      <c r="G328" s="134"/>
      <c r="H328" s="127">
        <v>2022</v>
      </c>
      <c r="I328" s="16" t="s">
        <v>2475</v>
      </c>
      <c r="J328" s="135" t="s">
        <v>179</v>
      </c>
      <c r="K328" s="134" t="s">
        <v>162</v>
      </c>
      <c r="L328" s="135" t="s">
        <v>12586</v>
      </c>
      <c r="M328" s="135"/>
      <c r="N328" s="124" t="s">
        <v>1269</v>
      </c>
      <c r="O328" s="127" t="s">
        <v>694</v>
      </c>
      <c r="P328" s="135"/>
      <c r="Q328" s="135"/>
      <c r="R328" s="136" t="s">
        <v>5430</v>
      </c>
      <c r="S328" s="135"/>
      <c r="T328" s="135"/>
      <c r="U328" s="135"/>
      <c r="V328" s="135"/>
      <c r="W328" s="135"/>
      <c r="X328" s="135"/>
      <c r="Y328" s="135"/>
      <c r="Z328" s="135"/>
      <c r="AA328" s="135"/>
      <c r="AB328" s="135"/>
      <c r="AC328" s="136" t="s">
        <v>168</v>
      </c>
      <c r="AD328" s="136" t="s">
        <v>2213</v>
      </c>
      <c r="AE328" s="136" t="s">
        <v>1025</v>
      </c>
      <c r="AF328" s="133" t="s">
        <v>12425</v>
      </c>
      <c r="AG328" s="3" t="s">
        <v>12426</v>
      </c>
      <c r="AH328" s="3" t="s">
        <v>5431</v>
      </c>
      <c r="AI328" s="139" t="s">
        <v>12427</v>
      </c>
      <c r="AJ328" s="136"/>
      <c r="AK328" s="139" t="s">
        <v>12428</v>
      </c>
      <c r="AL328" s="136"/>
      <c r="AM328" s="134"/>
      <c r="AN328" s="134"/>
      <c r="AO328" s="134"/>
      <c r="AP328" s="134"/>
      <c r="AQ328" s="134"/>
      <c r="AR328" s="134"/>
      <c r="AS328" s="134"/>
      <c r="AT328" s="134"/>
      <c r="AU328" s="134"/>
      <c r="AV328" s="134"/>
      <c r="AW328" s="135" t="s">
        <v>168</v>
      </c>
      <c r="AX328" s="136" t="s">
        <v>2213</v>
      </c>
      <c r="AY328" s="136" t="s">
        <v>1025</v>
      </c>
      <c r="AZ328" s="133" t="s">
        <v>12425</v>
      </c>
      <c r="BA328" s="3" t="s">
        <v>12426</v>
      </c>
    </row>
    <row r="329" spans="1:176" ht="12.75" customHeight="1" x14ac:dyDescent="0.2">
      <c r="A329" s="16" t="s">
        <v>173</v>
      </c>
      <c r="B329" s="17" t="s">
        <v>472</v>
      </c>
      <c r="C329" s="132" t="s">
        <v>13918</v>
      </c>
      <c r="D329" s="132" t="s">
        <v>13738</v>
      </c>
      <c r="E329" s="132" t="s">
        <v>5428</v>
      </c>
      <c r="F329" s="134">
        <v>80</v>
      </c>
      <c r="G329" s="134"/>
      <c r="H329" s="134" t="s">
        <v>177</v>
      </c>
      <c r="I329" s="132" t="s">
        <v>2475</v>
      </c>
      <c r="J329" s="132" t="s">
        <v>179</v>
      </c>
      <c r="K329" s="134" t="s">
        <v>162</v>
      </c>
      <c r="L329" s="132"/>
      <c r="M329" s="136"/>
      <c r="N329" s="17"/>
      <c r="O329" s="17"/>
      <c r="P329" s="134"/>
      <c r="Q329" s="134"/>
      <c r="R329" s="136" t="s">
        <v>5430</v>
      </c>
      <c r="S329" s="136"/>
      <c r="T329" s="136"/>
      <c r="U329" s="136"/>
      <c r="V329" s="138"/>
      <c r="W329" s="136"/>
      <c r="X329" s="136"/>
      <c r="Y329" s="136"/>
      <c r="Z329" s="136"/>
      <c r="AA329" s="136"/>
      <c r="AB329" s="136"/>
      <c r="AC329" s="136" t="s">
        <v>168</v>
      </c>
      <c r="AD329" s="136" t="s">
        <v>2213</v>
      </c>
      <c r="AE329" s="136" t="s">
        <v>1025</v>
      </c>
      <c r="AF329" s="133" t="s">
        <v>12425</v>
      </c>
      <c r="AG329" s="135" t="s">
        <v>12426</v>
      </c>
      <c r="AH329" s="3" t="s">
        <v>5431</v>
      </c>
      <c r="AI329" s="139" t="s">
        <v>12427</v>
      </c>
      <c r="AJ329" s="136"/>
      <c r="AK329" s="139" t="s">
        <v>12428</v>
      </c>
      <c r="AL329" s="136"/>
      <c r="AM329" s="134"/>
      <c r="AN329" s="134"/>
      <c r="AO329" s="134"/>
      <c r="AP329" s="134"/>
      <c r="AQ329" s="135" t="s">
        <v>5432</v>
      </c>
      <c r="AR329" s="134"/>
      <c r="AS329" s="134"/>
      <c r="AT329" s="134"/>
      <c r="AU329" s="134"/>
      <c r="AV329" s="134"/>
      <c r="AW329" s="134"/>
      <c r="AX329" s="135"/>
      <c r="AY329" s="135"/>
      <c r="AZ329" s="135"/>
    </row>
    <row r="330" spans="1:176" ht="12.75" customHeight="1" x14ac:dyDescent="0.2">
      <c r="A330" s="132" t="s">
        <v>173</v>
      </c>
      <c r="B330" s="17" t="s">
        <v>886</v>
      </c>
      <c r="C330" s="8" t="s">
        <v>12742</v>
      </c>
      <c r="D330" s="133" t="s">
        <v>11654</v>
      </c>
      <c r="E330" s="8" t="s">
        <v>11659</v>
      </c>
      <c r="F330" s="12">
        <v>80</v>
      </c>
      <c r="G330" s="12"/>
      <c r="H330" s="124" t="s">
        <v>177</v>
      </c>
      <c r="I330" s="133" t="s">
        <v>244</v>
      </c>
      <c r="J330" s="8" t="s">
        <v>245</v>
      </c>
      <c r="K330" s="14" t="s">
        <v>162</v>
      </c>
      <c r="L330" s="8" t="s">
        <v>11658</v>
      </c>
      <c r="M330" s="135" t="s">
        <v>11655</v>
      </c>
      <c r="N330" s="14"/>
      <c r="O330" s="14"/>
      <c r="P330" s="14"/>
      <c r="Q330" s="14"/>
      <c r="R330" s="8" t="s">
        <v>13707</v>
      </c>
      <c r="S330" s="8"/>
      <c r="T330" s="8"/>
      <c r="U330" s="133"/>
      <c r="V330" s="133" t="s">
        <v>11664</v>
      </c>
      <c r="W330" s="8"/>
      <c r="X330" s="135"/>
      <c r="Y330" s="8"/>
      <c r="Z330" s="135"/>
      <c r="AA330" s="133"/>
      <c r="AB330" s="135"/>
      <c r="AC330" s="135" t="s">
        <v>168</v>
      </c>
      <c r="AD330" s="133" t="s">
        <v>663</v>
      </c>
      <c r="AE330" s="133" t="s">
        <v>11665</v>
      </c>
      <c r="AG330" s="133" t="s">
        <v>250</v>
      </c>
      <c r="AJ330" s="135"/>
      <c r="AK330" s="135"/>
      <c r="AL330" s="133"/>
      <c r="AM330" s="124"/>
      <c r="AN330" s="124"/>
      <c r="AO330" s="124"/>
      <c r="AP330" s="124"/>
      <c r="AQ330" s="124"/>
      <c r="AR330" s="124"/>
      <c r="AS330" s="124"/>
      <c r="AT330" s="124"/>
      <c r="AU330" s="124"/>
      <c r="AV330" s="124"/>
      <c r="AX330" s="135"/>
      <c r="AY330" s="135"/>
      <c r="AZ330" s="135"/>
    </row>
    <row r="331" spans="1:176" ht="12.75" customHeight="1" x14ac:dyDescent="0.2">
      <c r="A331" s="135" t="s">
        <v>173</v>
      </c>
      <c r="B331" s="17" t="s">
        <v>886</v>
      </c>
      <c r="C331" s="128" t="s">
        <v>14593</v>
      </c>
      <c r="D331" s="135" t="s">
        <v>14594</v>
      </c>
      <c r="E331" s="135" t="s">
        <v>14594</v>
      </c>
      <c r="F331" s="134">
        <v>80</v>
      </c>
      <c r="G331" s="135"/>
      <c r="H331" s="127" t="s">
        <v>177</v>
      </c>
      <c r="I331" s="135" t="s">
        <v>1714</v>
      </c>
      <c r="J331" s="135" t="s">
        <v>179</v>
      </c>
      <c r="K331" s="79" t="s">
        <v>162</v>
      </c>
      <c r="L331" s="135" t="s">
        <v>14583</v>
      </c>
      <c r="M331" s="135"/>
      <c r="N331" s="135"/>
      <c r="O331" s="135"/>
      <c r="P331" s="135"/>
      <c r="Q331" s="135"/>
      <c r="R331" s="135" t="s">
        <v>14595</v>
      </c>
      <c r="S331" s="135"/>
      <c r="T331" s="135"/>
      <c r="U331" s="135"/>
      <c r="V331" s="135"/>
      <c r="W331" s="135"/>
      <c r="X331" s="135"/>
      <c r="Y331" s="135"/>
      <c r="Z331" s="135"/>
      <c r="AA331" s="135"/>
      <c r="AB331" s="135"/>
      <c r="AC331" s="135" t="s">
        <v>168</v>
      </c>
      <c r="AD331" s="135" t="s">
        <v>1152</v>
      </c>
      <c r="AE331" s="135" t="s">
        <v>14596</v>
      </c>
      <c r="AF331" s="135"/>
      <c r="AG331" s="3" t="s">
        <v>14597</v>
      </c>
      <c r="AJ331" s="135"/>
      <c r="AK331" s="135"/>
      <c r="AL331" s="135"/>
      <c r="AM331" s="135"/>
      <c r="AN331" s="135"/>
      <c r="AO331" s="135"/>
      <c r="AP331" s="135"/>
      <c r="AQ331" s="135"/>
      <c r="AR331" s="135"/>
      <c r="AS331" s="135"/>
      <c r="AT331" s="135"/>
      <c r="AU331" s="135"/>
      <c r="AV331" s="135"/>
      <c r="AX331" s="135"/>
      <c r="AY331" s="135"/>
      <c r="AZ331" s="135"/>
    </row>
    <row r="332" spans="1:176" ht="12.75" customHeight="1" x14ac:dyDescent="0.2">
      <c r="A332" s="16" t="s">
        <v>240</v>
      </c>
      <c r="B332" s="17" t="s">
        <v>472</v>
      </c>
      <c r="C332" s="16" t="s">
        <v>13918</v>
      </c>
      <c r="D332" s="8" t="s">
        <v>10707</v>
      </c>
      <c r="E332" s="8" t="s">
        <v>10708</v>
      </c>
      <c r="F332" s="12">
        <v>80</v>
      </c>
      <c r="G332" s="12"/>
      <c r="H332" s="14" t="s">
        <v>243</v>
      </c>
      <c r="I332" s="8" t="s">
        <v>523</v>
      </c>
      <c r="J332" s="8" t="s">
        <v>482</v>
      </c>
      <c r="K332" s="14" t="s">
        <v>162</v>
      </c>
      <c r="L332" s="8" t="s">
        <v>10714</v>
      </c>
      <c r="M332" s="8"/>
      <c r="N332" s="14" t="s">
        <v>676</v>
      </c>
      <c r="O332" s="14"/>
      <c r="P332" s="14"/>
      <c r="Q332" s="14"/>
      <c r="R332" s="8"/>
      <c r="S332" s="8"/>
      <c r="T332" s="8"/>
      <c r="U332" s="8"/>
      <c r="V332" s="24"/>
      <c r="W332" s="8"/>
      <c r="X332" s="8"/>
      <c r="Y332" s="8"/>
      <c r="Z332" s="8"/>
      <c r="AA332" s="8"/>
      <c r="AB332" s="8"/>
      <c r="AC332" s="3" t="s">
        <v>168</v>
      </c>
      <c r="AD332" s="8" t="s">
        <v>10710</v>
      </c>
      <c r="AE332" s="8" t="s">
        <v>10711</v>
      </c>
      <c r="AF332" s="8" t="s">
        <v>10712</v>
      </c>
      <c r="AG332" s="3" t="s">
        <v>10713</v>
      </c>
      <c r="AJ332" s="8"/>
      <c r="AK332" s="8"/>
      <c r="AL332" s="8"/>
      <c r="AM332" s="14"/>
      <c r="AN332" s="14"/>
      <c r="AO332" s="14"/>
      <c r="AP332" s="14"/>
      <c r="AQ332" s="14"/>
      <c r="AR332" s="14"/>
      <c r="AS332" s="14"/>
      <c r="AT332" s="14"/>
      <c r="AU332" s="14"/>
      <c r="AV332" s="14"/>
      <c r="AW332" s="14"/>
    </row>
    <row r="333" spans="1:176" ht="12.75" customHeight="1" x14ac:dyDescent="0.2">
      <c r="A333" s="132" t="s">
        <v>240</v>
      </c>
      <c r="B333" s="17" t="s">
        <v>886</v>
      </c>
      <c r="C333" s="133"/>
      <c r="D333" s="135" t="s">
        <v>6535</v>
      </c>
      <c r="E333" s="133" t="s">
        <v>1746</v>
      </c>
      <c r="F333" s="12">
        <v>80</v>
      </c>
      <c r="G333" s="12"/>
      <c r="H333" s="124">
        <v>2021</v>
      </c>
      <c r="I333" s="133" t="s">
        <v>301</v>
      </c>
      <c r="J333" s="133" t="s">
        <v>179</v>
      </c>
      <c r="K333" s="124" t="s">
        <v>180</v>
      </c>
      <c r="L333" s="133" t="s">
        <v>1747</v>
      </c>
      <c r="M333" s="136"/>
      <c r="N333" s="124" t="s">
        <v>1269</v>
      </c>
      <c r="O333" s="124"/>
      <c r="P333" s="124"/>
      <c r="Q333" s="124"/>
      <c r="R333" s="133"/>
      <c r="S333" s="133"/>
      <c r="T333" s="133"/>
      <c r="U333" s="133"/>
      <c r="V333" s="24"/>
      <c r="W333" s="133"/>
      <c r="X333" s="133"/>
      <c r="Y333" s="133"/>
      <c r="Z333" s="133"/>
      <c r="AA333" s="135" t="s">
        <v>163</v>
      </c>
      <c r="AB333" s="133">
        <v>7500</v>
      </c>
      <c r="AC333" s="135" t="s">
        <v>168</v>
      </c>
      <c r="AD333" s="3" t="s">
        <v>6539</v>
      </c>
      <c r="AE333" s="3" t="s">
        <v>6540</v>
      </c>
      <c r="AF333" s="3" t="s">
        <v>6541</v>
      </c>
      <c r="AG333" s="135" t="s">
        <v>6542</v>
      </c>
      <c r="AH333" s="3" t="s">
        <v>6543</v>
      </c>
      <c r="AI333" s="3" t="s">
        <v>6544</v>
      </c>
      <c r="AJ333" s="135" t="s">
        <v>163</v>
      </c>
      <c r="AK333" s="135"/>
      <c r="AL333" s="135" t="s">
        <v>6545</v>
      </c>
      <c r="AM333" s="135"/>
      <c r="AN333" s="135"/>
      <c r="AO333" s="135"/>
      <c r="AP333" s="135"/>
      <c r="AQ333" s="135"/>
      <c r="AR333" s="135"/>
      <c r="AS333" s="135"/>
      <c r="AT333" s="135"/>
      <c r="AU333" s="135"/>
      <c r="AV333" s="135"/>
      <c r="AX333" s="135"/>
      <c r="AY333" s="135"/>
      <c r="AZ333" s="135"/>
      <c r="BG333" s="3" t="s">
        <v>168</v>
      </c>
      <c r="BH333" s="3" t="s">
        <v>6548</v>
      </c>
      <c r="BI333" s="3" t="s">
        <v>6549</v>
      </c>
      <c r="BJ333" s="3" t="s">
        <v>6550</v>
      </c>
      <c r="BK333" s="3" t="s">
        <v>6551</v>
      </c>
      <c r="BQ333" s="3" t="s">
        <v>168</v>
      </c>
      <c r="BR333" s="3" t="s">
        <v>6552</v>
      </c>
      <c r="BS333" s="3" t="s">
        <v>6553</v>
      </c>
      <c r="BT333" s="3" t="s">
        <v>6554</v>
      </c>
      <c r="BU333" s="3" t="s">
        <v>6555</v>
      </c>
      <c r="BV333" s="3" t="s">
        <v>163</v>
      </c>
      <c r="BW333" s="3" t="s">
        <v>6556</v>
      </c>
      <c r="BX333" s="3" t="s">
        <v>163</v>
      </c>
      <c r="BY333" s="3" t="s">
        <v>6557</v>
      </c>
    </row>
    <row r="334" spans="1:176" ht="12.75" customHeight="1" x14ac:dyDescent="0.2">
      <c r="A334" s="132" t="s">
        <v>240</v>
      </c>
      <c r="B334" s="124" t="s">
        <v>211</v>
      </c>
      <c r="C334" s="133"/>
      <c r="D334" s="133" t="s">
        <v>1676</v>
      </c>
      <c r="E334" s="133" t="s">
        <v>1676</v>
      </c>
      <c r="F334" s="134">
        <v>80</v>
      </c>
      <c r="G334" s="134"/>
      <c r="H334" s="124" t="s">
        <v>243</v>
      </c>
      <c r="I334" s="133" t="s">
        <v>523</v>
      </c>
      <c r="J334" s="133" t="s">
        <v>482</v>
      </c>
      <c r="K334" s="124" t="s">
        <v>162</v>
      </c>
      <c r="L334" s="133" t="s">
        <v>1678</v>
      </c>
      <c r="M334" s="133"/>
      <c r="N334" s="124" t="s">
        <v>247</v>
      </c>
      <c r="O334" s="124"/>
      <c r="P334" s="124"/>
      <c r="Q334" s="124"/>
      <c r="R334" s="133"/>
      <c r="S334" s="133"/>
      <c r="T334" s="133"/>
      <c r="U334" s="133"/>
      <c r="V334" s="24"/>
      <c r="W334" s="133"/>
      <c r="X334" s="133"/>
      <c r="Y334" s="133"/>
      <c r="Z334" s="133"/>
      <c r="AA334" s="133"/>
      <c r="AB334" s="133"/>
      <c r="AC334" s="133"/>
      <c r="AI334" s="133"/>
      <c r="AJ334" s="133"/>
      <c r="AK334" s="133"/>
      <c r="AL334" s="133"/>
      <c r="AM334" s="124"/>
      <c r="AN334" s="124"/>
      <c r="AO334" s="124"/>
      <c r="AP334" s="124"/>
      <c r="AQ334" s="124"/>
      <c r="AR334" s="124"/>
      <c r="AS334" s="124"/>
      <c r="AT334" s="124"/>
      <c r="AU334" s="124"/>
      <c r="AV334" s="124"/>
      <c r="AW334" s="124"/>
      <c r="AX334" s="133"/>
      <c r="AY334" s="133"/>
      <c r="AZ334" s="133"/>
      <c r="BA334" s="133"/>
      <c r="BH334" s="135"/>
      <c r="BI334" s="135"/>
      <c r="BK334" s="135"/>
    </row>
    <row r="335" spans="1:176" ht="12.75" customHeight="1" x14ac:dyDescent="0.2">
      <c r="A335" s="16" t="s">
        <v>173</v>
      </c>
      <c r="B335" s="17" t="s">
        <v>211</v>
      </c>
      <c r="C335" s="132"/>
      <c r="D335" s="132" t="s">
        <v>521</v>
      </c>
      <c r="E335" s="132" t="s">
        <v>11033</v>
      </c>
      <c r="F335" s="134">
        <v>79.992000000000004</v>
      </c>
      <c r="G335" s="134"/>
      <c r="H335" s="134" t="s">
        <v>177</v>
      </c>
      <c r="I335" s="132" t="s">
        <v>1407</v>
      </c>
      <c r="J335" s="132" t="s">
        <v>482</v>
      </c>
      <c r="K335" s="20" t="s">
        <v>180</v>
      </c>
      <c r="L335" s="132"/>
      <c r="M335" s="136"/>
      <c r="N335" s="17"/>
      <c r="O335" s="17"/>
      <c r="P335" s="134"/>
      <c r="Q335" s="134"/>
      <c r="R335" s="21" t="s">
        <v>11035</v>
      </c>
      <c r="S335" s="21"/>
      <c r="T335" s="21"/>
      <c r="U335" s="21"/>
      <c r="V335" s="22"/>
      <c r="W335" s="21"/>
      <c r="X335" s="21"/>
      <c r="Y335" s="21"/>
      <c r="Z335" s="21"/>
      <c r="AA335" s="21"/>
      <c r="AB335" s="21"/>
      <c r="AC335" s="135" t="s">
        <v>168</v>
      </c>
      <c r="AD335" s="135" t="s">
        <v>7302</v>
      </c>
      <c r="AE335" s="135" t="s">
        <v>7303</v>
      </c>
      <c r="AF335" s="135" t="s">
        <v>7304</v>
      </c>
      <c r="AG335" s="135" t="s">
        <v>7305</v>
      </c>
      <c r="AH335" s="3" t="s">
        <v>163</v>
      </c>
      <c r="AI335" s="135" t="s">
        <v>163</v>
      </c>
      <c r="AJ335" s="135" t="s">
        <v>163</v>
      </c>
      <c r="AK335" s="135" t="s">
        <v>7306</v>
      </c>
      <c r="AL335" s="135" t="s">
        <v>163</v>
      </c>
      <c r="AM335" s="135" t="s">
        <v>168</v>
      </c>
      <c r="AN335" s="135" t="s">
        <v>7307</v>
      </c>
      <c r="AO335" s="135" t="s">
        <v>7308</v>
      </c>
      <c r="AP335" s="135" t="s">
        <v>7309</v>
      </c>
      <c r="AQ335" s="135" t="s">
        <v>7310</v>
      </c>
      <c r="AR335" s="135" t="s">
        <v>163</v>
      </c>
      <c r="AS335" s="135" t="s">
        <v>163</v>
      </c>
      <c r="AT335" s="135" t="s">
        <v>163</v>
      </c>
      <c r="AU335" s="135" t="s">
        <v>163</v>
      </c>
      <c r="AV335" s="135" t="s">
        <v>7311</v>
      </c>
      <c r="AW335" s="135"/>
      <c r="AX335" s="135"/>
      <c r="AY335" s="135"/>
      <c r="AZ335" s="135"/>
    </row>
    <row r="336" spans="1:176" ht="12.75" customHeight="1" x14ac:dyDescent="0.2">
      <c r="A336" s="16" t="s">
        <v>240</v>
      </c>
      <c r="B336" s="17" t="s">
        <v>886</v>
      </c>
      <c r="C336" s="133" t="s">
        <v>14186</v>
      </c>
      <c r="D336" s="133" t="s">
        <v>8163</v>
      </c>
      <c r="E336" s="133" t="s">
        <v>8164</v>
      </c>
      <c r="F336" s="12">
        <v>78</v>
      </c>
      <c r="G336" s="12"/>
      <c r="H336" s="124">
        <v>2021</v>
      </c>
      <c r="I336" s="133" t="s">
        <v>253</v>
      </c>
      <c r="J336" s="133" t="s">
        <v>179</v>
      </c>
      <c r="K336" s="124" t="s">
        <v>162</v>
      </c>
      <c r="L336" s="133" t="s">
        <v>8165</v>
      </c>
      <c r="M336" s="133"/>
      <c r="N336" s="124" t="s">
        <v>676</v>
      </c>
      <c r="O336" s="124" t="s">
        <v>694</v>
      </c>
      <c r="P336" s="124"/>
      <c r="Q336" s="124"/>
      <c r="R336" s="21" t="s">
        <v>14187</v>
      </c>
      <c r="S336" s="21"/>
      <c r="T336" s="21"/>
      <c r="U336" s="21"/>
      <c r="V336" s="22"/>
      <c r="W336" s="21"/>
      <c r="X336" s="21"/>
      <c r="Y336" s="21"/>
      <c r="Z336" s="21"/>
      <c r="AA336" s="21"/>
      <c r="AB336" s="21"/>
      <c r="AC336" s="133"/>
      <c r="AJ336" s="133"/>
      <c r="AK336" s="133"/>
      <c r="AL336" s="133"/>
      <c r="AM336" s="124"/>
      <c r="AN336" s="124"/>
      <c r="AO336" s="124"/>
      <c r="AP336" s="124"/>
      <c r="AQ336" s="124"/>
      <c r="AR336" s="124"/>
      <c r="AS336" s="124"/>
      <c r="AT336" s="124"/>
      <c r="AU336" s="124"/>
      <c r="AV336" s="124"/>
      <c r="AW336" s="124"/>
      <c r="AX336" s="133"/>
      <c r="AY336" s="133"/>
      <c r="AZ336" s="137"/>
      <c r="BA336" s="135" t="s">
        <v>8166</v>
      </c>
      <c r="BK336" s="135"/>
    </row>
    <row r="337" spans="1:176" ht="12.75" customHeight="1" x14ac:dyDescent="0.2">
      <c r="A337" s="132" t="s">
        <v>173</v>
      </c>
      <c r="B337" s="124" t="s">
        <v>211</v>
      </c>
      <c r="C337" s="133"/>
      <c r="D337" s="133" t="s">
        <v>6642</v>
      </c>
      <c r="E337" s="133" t="s">
        <v>6642</v>
      </c>
      <c r="F337" s="36">
        <v>76.838999999999999</v>
      </c>
      <c r="G337" s="36"/>
      <c r="H337" s="7" t="s">
        <v>177</v>
      </c>
      <c r="I337" s="132" t="s">
        <v>253</v>
      </c>
      <c r="J337" s="133" t="s">
        <v>179</v>
      </c>
      <c r="K337" s="134" t="s">
        <v>162</v>
      </c>
      <c r="L337" s="133" t="s">
        <v>6646</v>
      </c>
      <c r="M337" s="133" t="s">
        <v>6643</v>
      </c>
      <c r="N337" s="17"/>
      <c r="O337" s="17"/>
      <c r="P337" s="134"/>
      <c r="Q337" s="134"/>
      <c r="R337" s="136" t="s">
        <v>6646</v>
      </c>
      <c r="S337" s="136"/>
      <c r="T337" s="136"/>
      <c r="U337" s="136"/>
      <c r="V337" s="138"/>
      <c r="W337" s="136"/>
      <c r="X337" s="136"/>
      <c r="Y337" s="136"/>
      <c r="Z337" s="136"/>
      <c r="AA337" s="136"/>
      <c r="AB337" s="136"/>
      <c r="AC337" s="136"/>
      <c r="AD337" s="135"/>
      <c r="AE337" s="135"/>
      <c r="AF337" s="135"/>
      <c r="AI337" s="135"/>
      <c r="AJ337" s="136"/>
      <c r="AK337" s="136"/>
      <c r="AL337" s="136"/>
      <c r="AM337" s="134"/>
      <c r="AN337" s="134"/>
      <c r="AO337" s="134"/>
      <c r="AP337" s="134"/>
      <c r="AQ337" s="134"/>
      <c r="AR337" s="134"/>
      <c r="AS337" s="134"/>
      <c r="AT337" s="134"/>
      <c r="AU337" s="134"/>
      <c r="AV337" s="134"/>
      <c r="AW337" s="135" t="s">
        <v>168</v>
      </c>
      <c r="AX337" s="136" t="s">
        <v>6644</v>
      </c>
      <c r="AY337" s="136" t="s">
        <v>678</v>
      </c>
      <c r="AZ337" s="133" t="s">
        <v>319</v>
      </c>
      <c r="BA337" s="135" t="s">
        <v>6645</v>
      </c>
    </row>
    <row r="338" spans="1:176" ht="12.75" customHeight="1" x14ac:dyDescent="0.2">
      <c r="A338" s="16" t="s">
        <v>173</v>
      </c>
      <c r="B338" s="124" t="s">
        <v>215</v>
      </c>
      <c r="C338" s="133"/>
      <c r="D338" s="133" t="s">
        <v>7410</v>
      </c>
      <c r="E338" s="133" t="s">
        <v>7410</v>
      </c>
      <c r="F338" s="36">
        <v>76.584000000000003</v>
      </c>
      <c r="G338" s="36"/>
      <c r="H338" s="134" t="s">
        <v>177</v>
      </c>
      <c r="I338" s="132" t="s">
        <v>595</v>
      </c>
      <c r="J338" s="133" t="s">
        <v>179</v>
      </c>
      <c r="K338" s="134" t="s">
        <v>162</v>
      </c>
      <c r="L338" s="133"/>
      <c r="M338" s="133" t="s">
        <v>7411</v>
      </c>
      <c r="N338" s="17"/>
      <c r="O338" s="17"/>
      <c r="P338" s="134"/>
      <c r="Q338" s="134"/>
      <c r="R338" s="136" t="s">
        <v>7412</v>
      </c>
      <c r="S338" s="136"/>
      <c r="T338" s="136"/>
      <c r="U338" s="136"/>
      <c r="V338" s="138"/>
      <c r="W338" s="136"/>
      <c r="X338" s="136"/>
      <c r="Y338" s="136"/>
      <c r="Z338" s="136"/>
      <c r="AA338" s="136"/>
      <c r="AB338" s="136"/>
      <c r="AC338" s="136"/>
      <c r="AI338" s="135"/>
      <c r="AJ338" s="136"/>
      <c r="AK338" s="136"/>
      <c r="AL338" s="136"/>
      <c r="AM338" s="134"/>
      <c r="AN338" s="134"/>
      <c r="AO338" s="134"/>
      <c r="AP338" s="134"/>
      <c r="AQ338" s="134"/>
      <c r="AR338" s="134"/>
      <c r="AS338" s="134"/>
      <c r="AT338" s="134"/>
      <c r="AU338" s="134"/>
      <c r="AV338" s="134"/>
      <c r="AW338" s="134"/>
      <c r="AX338" s="136"/>
      <c r="AY338" s="136"/>
      <c r="AZ338" s="133"/>
      <c r="BA338" s="135" t="s">
        <v>7413</v>
      </c>
    </row>
    <row r="339" spans="1:176" ht="12.75" customHeight="1" x14ac:dyDescent="0.2">
      <c r="A339" s="16" t="s">
        <v>173</v>
      </c>
      <c r="B339" s="124" t="s">
        <v>215</v>
      </c>
      <c r="C339" s="133"/>
      <c r="D339" s="133" t="s">
        <v>8759</v>
      </c>
      <c r="E339" s="133" t="s">
        <v>8759</v>
      </c>
      <c r="F339" s="36">
        <v>75</v>
      </c>
      <c r="G339" s="36"/>
      <c r="H339" s="7" t="s">
        <v>177</v>
      </c>
      <c r="I339" s="16" t="s">
        <v>253</v>
      </c>
      <c r="J339" s="133" t="s">
        <v>179</v>
      </c>
      <c r="K339" s="7" t="s">
        <v>162</v>
      </c>
      <c r="L339" s="133" t="s">
        <v>8761</v>
      </c>
      <c r="M339" s="136"/>
      <c r="N339" s="17"/>
      <c r="O339" s="17"/>
      <c r="P339" s="7"/>
      <c r="Q339" s="7"/>
      <c r="R339" s="133" t="s">
        <v>13073</v>
      </c>
      <c r="S339" s="136"/>
      <c r="T339" s="136"/>
      <c r="U339" s="136"/>
      <c r="V339" s="138"/>
      <c r="W339" s="136"/>
      <c r="X339" s="136"/>
      <c r="Y339" s="136"/>
      <c r="Z339" s="136"/>
      <c r="AA339" s="136"/>
      <c r="AB339" s="136"/>
      <c r="AC339" s="135" t="s">
        <v>168</v>
      </c>
      <c r="AD339" s="3" t="s">
        <v>1723</v>
      </c>
      <c r="AE339" s="3" t="s">
        <v>1724</v>
      </c>
      <c r="AF339" s="3" t="s">
        <v>319</v>
      </c>
      <c r="AG339" s="3" t="s">
        <v>1725</v>
      </c>
      <c r="AI339" s="135"/>
      <c r="AJ339" s="138" t="s">
        <v>12594</v>
      </c>
      <c r="AK339" s="136"/>
      <c r="AL339" s="136"/>
      <c r="AM339" s="7"/>
      <c r="AN339" s="7"/>
      <c r="AO339" s="7"/>
      <c r="AP339" s="7"/>
      <c r="AQ339" s="7"/>
      <c r="AR339" s="7"/>
      <c r="AS339" s="7"/>
      <c r="AT339" s="7"/>
      <c r="AU339" s="7"/>
      <c r="AV339" s="7"/>
      <c r="AW339" s="135" t="s">
        <v>168</v>
      </c>
      <c r="AX339" s="136" t="s">
        <v>1723</v>
      </c>
      <c r="AY339" s="136" t="s">
        <v>1724</v>
      </c>
      <c r="AZ339" s="133" t="s">
        <v>319</v>
      </c>
      <c r="BA339" s="135" t="s">
        <v>1725</v>
      </c>
      <c r="BH339" s="135" t="s">
        <v>1729</v>
      </c>
      <c r="BI339" s="135" t="s">
        <v>1730</v>
      </c>
      <c r="BJ339" s="3" t="s">
        <v>1731</v>
      </c>
      <c r="BK339" s="135" t="s">
        <v>1732</v>
      </c>
    </row>
    <row r="340" spans="1:176" ht="12.75" customHeight="1" x14ac:dyDescent="0.2">
      <c r="A340" s="16" t="s">
        <v>173</v>
      </c>
      <c r="B340" s="17" t="s">
        <v>215</v>
      </c>
      <c r="C340" s="132" t="s">
        <v>11138</v>
      </c>
      <c r="D340" s="3" t="s">
        <v>11124</v>
      </c>
      <c r="E340" s="132" t="s">
        <v>9920</v>
      </c>
      <c r="F340" s="134">
        <v>75</v>
      </c>
      <c r="G340" s="134"/>
      <c r="H340" s="134" t="s">
        <v>177</v>
      </c>
      <c r="I340" s="132" t="s">
        <v>919</v>
      </c>
      <c r="J340" s="132" t="s">
        <v>444</v>
      </c>
      <c r="K340" s="20" t="s">
        <v>180</v>
      </c>
      <c r="L340" s="132"/>
      <c r="M340" s="135" t="s">
        <v>11125</v>
      </c>
      <c r="N340" s="17"/>
      <c r="O340" s="17"/>
      <c r="P340" s="134"/>
      <c r="Q340" s="134"/>
      <c r="R340" s="136" t="s">
        <v>11129</v>
      </c>
      <c r="S340" s="136"/>
      <c r="T340" s="136" t="s">
        <v>11128</v>
      </c>
      <c r="U340" s="136" t="s">
        <v>11130</v>
      </c>
      <c r="V340" s="141" t="s">
        <v>11127</v>
      </c>
      <c r="W340" s="136" t="s">
        <v>11139</v>
      </c>
      <c r="X340" s="136" t="s">
        <v>11140</v>
      </c>
      <c r="Y340" s="136" t="s">
        <v>174</v>
      </c>
      <c r="Z340" s="136"/>
      <c r="AA340" s="136"/>
      <c r="AB340" s="136">
        <v>1957</v>
      </c>
      <c r="AC340" s="3" t="s">
        <v>168</v>
      </c>
      <c r="AD340" s="3" t="s">
        <v>8271</v>
      </c>
      <c r="AE340" s="3" t="s">
        <v>8272</v>
      </c>
      <c r="AF340" s="3" t="s">
        <v>8273</v>
      </c>
      <c r="AG340" s="3" t="s">
        <v>8274</v>
      </c>
      <c r="AH340" s="3" t="s">
        <v>163</v>
      </c>
      <c r="AI340" s="3" t="s">
        <v>8315</v>
      </c>
      <c r="AJ340" s="3" t="s">
        <v>8278</v>
      </c>
      <c r="AK340" s="3" t="s">
        <v>163</v>
      </c>
      <c r="AL340" s="3" t="s">
        <v>8316</v>
      </c>
      <c r="AM340" s="3" t="s">
        <v>194</v>
      </c>
      <c r="AN340" s="3" t="s">
        <v>8276</v>
      </c>
      <c r="AO340" s="3" t="s">
        <v>514</v>
      </c>
      <c r="AQ340" s="3" t="s">
        <v>8277</v>
      </c>
      <c r="AS340" s="134"/>
      <c r="AT340" s="134"/>
      <c r="AU340" s="134"/>
      <c r="AV340" s="134"/>
      <c r="AW340" s="3" t="s">
        <v>168</v>
      </c>
      <c r="AX340" s="3" t="s">
        <v>8304</v>
      </c>
      <c r="AY340" s="3" t="s">
        <v>8305</v>
      </c>
      <c r="AZ340" s="3" t="s">
        <v>8306</v>
      </c>
      <c r="BA340" s="3" t="s">
        <v>8307</v>
      </c>
      <c r="BB340" s="3" t="s">
        <v>163</v>
      </c>
      <c r="BC340" s="3" t="s">
        <v>8315</v>
      </c>
      <c r="BD340" s="3" t="s">
        <v>8278</v>
      </c>
      <c r="BE340" s="3" t="s">
        <v>163</v>
      </c>
      <c r="BF340" s="3" t="s">
        <v>14997</v>
      </c>
      <c r="BG340" s="3" t="s">
        <v>168</v>
      </c>
      <c r="BH340" s="3" t="s">
        <v>8308</v>
      </c>
      <c r="BI340" s="3" t="s">
        <v>8309</v>
      </c>
      <c r="BJ340" s="3" t="s">
        <v>635</v>
      </c>
      <c r="BK340" s="3" t="s">
        <v>8310</v>
      </c>
      <c r="BL340" s="3" t="s">
        <v>163</v>
      </c>
      <c r="BM340" s="3" t="s">
        <v>8311</v>
      </c>
      <c r="BN340" s="3" t="s">
        <v>163</v>
      </c>
      <c r="BO340" s="3" t="s">
        <v>8275</v>
      </c>
      <c r="BQ340" s="3" t="s">
        <v>168</v>
      </c>
      <c r="BR340" s="3" t="s">
        <v>8279</v>
      </c>
      <c r="BS340" s="3" t="s">
        <v>8280</v>
      </c>
      <c r="BT340" s="3" t="s">
        <v>163</v>
      </c>
      <c r="BU340" s="3" t="s">
        <v>8281</v>
      </c>
      <c r="BV340" s="3" t="s">
        <v>163</v>
      </c>
      <c r="BW340" s="3" t="s">
        <v>8282</v>
      </c>
      <c r="BX340" s="3" t="s">
        <v>163</v>
      </c>
      <c r="BY340" s="3" t="s">
        <v>8283</v>
      </c>
      <c r="BZ340" s="3" t="s">
        <v>8284</v>
      </c>
      <c r="CA340" s="3" t="s">
        <v>168</v>
      </c>
      <c r="CB340" s="3" t="s">
        <v>7030</v>
      </c>
      <c r="CC340" s="3" t="s">
        <v>8285</v>
      </c>
      <c r="CD340" s="3" t="s">
        <v>600</v>
      </c>
      <c r="CE340" s="3" t="s">
        <v>8286</v>
      </c>
      <c r="CF340" s="3" t="s">
        <v>163</v>
      </c>
      <c r="CG340" s="3" t="s">
        <v>8287</v>
      </c>
      <c r="CH340" s="3" t="s">
        <v>163</v>
      </c>
      <c r="CI340" s="3" t="s">
        <v>163</v>
      </c>
      <c r="CJ340" s="3" t="s">
        <v>8288</v>
      </c>
      <c r="CK340" s="3" t="s">
        <v>168</v>
      </c>
      <c r="CL340" s="3" t="s">
        <v>8289</v>
      </c>
      <c r="CM340" s="3" t="s">
        <v>8290</v>
      </c>
      <c r="CN340" s="3" t="s">
        <v>8291</v>
      </c>
      <c r="CO340" s="3" t="s">
        <v>8292</v>
      </c>
      <c r="CP340" s="3" t="s">
        <v>163</v>
      </c>
      <c r="CQ340" s="3" t="s">
        <v>163</v>
      </c>
      <c r="CR340" s="3" t="s">
        <v>163</v>
      </c>
      <c r="CS340" s="3" t="s">
        <v>163</v>
      </c>
      <c r="CT340" s="3" t="s">
        <v>8293</v>
      </c>
      <c r="CU340" s="3" t="s">
        <v>168</v>
      </c>
      <c r="CV340" s="3" t="s">
        <v>8294</v>
      </c>
      <c r="CW340" s="3" t="s">
        <v>8295</v>
      </c>
      <c r="CX340" s="3" t="s">
        <v>8296</v>
      </c>
      <c r="CY340" s="3" t="s">
        <v>8297</v>
      </c>
      <c r="CZ340" s="3" t="s">
        <v>163</v>
      </c>
      <c r="DA340" s="3" t="s">
        <v>8298</v>
      </c>
      <c r="DB340" s="3" t="s">
        <v>163</v>
      </c>
      <c r="DC340" s="3" t="s">
        <v>8299</v>
      </c>
      <c r="DE340" s="3" t="s">
        <v>168</v>
      </c>
      <c r="DF340" s="3" t="s">
        <v>8317</v>
      </c>
      <c r="DG340" s="3" t="s">
        <v>8318</v>
      </c>
      <c r="DH340" s="3" t="s">
        <v>8319</v>
      </c>
      <c r="DI340" s="3" t="s">
        <v>8320</v>
      </c>
      <c r="DJ340" s="3" t="s">
        <v>163</v>
      </c>
      <c r="DK340" s="3" t="s">
        <v>8321</v>
      </c>
      <c r="DL340" s="3" t="s">
        <v>163</v>
      </c>
      <c r="DM340" s="3" t="s">
        <v>8283</v>
      </c>
      <c r="DN340" s="3" t="s">
        <v>8322</v>
      </c>
      <c r="DO340" s="3" t="s">
        <v>168</v>
      </c>
      <c r="DP340" s="3" t="s">
        <v>8323</v>
      </c>
      <c r="DQ340" s="3" t="s">
        <v>8280</v>
      </c>
      <c r="DR340" s="3" t="s">
        <v>8324</v>
      </c>
      <c r="DS340" s="3" t="s">
        <v>8325</v>
      </c>
      <c r="DT340" s="3" t="s">
        <v>163</v>
      </c>
      <c r="DU340" s="3" t="s">
        <v>8326</v>
      </c>
      <c r="DV340" s="3" t="s">
        <v>163</v>
      </c>
      <c r="DW340" s="3" t="s">
        <v>8327</v>
      </c>
      <c r="DY340" s="3" t="s">
        <v>168</v>
      </c>
      <c r="DZ340" s="3" t="s">
        <v>1492</v>
      </c>
      <c r="EA340" s="3" t="s">
        <v>8328</v>
      </c>
      <c r="EB340" s="3" t="s">
        <v>8329</v>
      </c>
      <c r="EC340" s="3" t="s">
        <v>8330</v>
      </c>
      <c r="EI340" s="3" t="s">
        <v>1916</v>
      </c>
      <c r="EJ340" s="3" t="s">
        <v>8331</v>
      </c>
      <c r="EK340" s="3" t="s">
        <v>8332</v>
      </c>
      <c r="EL340" s="3" t="s">
        <v>1352</v>
      </c>
      <c r="EM340" s="3" t="s">
        <v>8333</v>
      </c>
      <c r="EN340" s="3" t="s">
        <v>163</v>
      </c>
      <c r="EO340" s="3" t="s">
        <v>8334</v>
      </c>
      <c r="EP340" s="3" t="s">
        <v>163</v>
      </c>
      <c r="EQ340" s="3" t="s">
        <v>163</v>
      </c>
      <c r="ER340" s="3" t="s">
        <v>8335</v>
      </c>
      <c r="ES340" s="3" t="s">
        <v>168</v>
      </c>
      <c r="ET340" s="3" t="s">
        <v>8336</v>
      </c>
      <c r="EU340" s="3" t="s">
        <v>8337</v>
      </c>
      <c r="EV340" s="3" t="s">
        <v>402</v>
      </c>
      <c r="EW340" s="3" t="s">
        <v>8338</v>
      </c>
      <c r="EX340" s="3" t="s">
        <v>163</v>
      </c>
      <c r="EY340" s="3" t="s">
        <v>8339</v>
      </c>
      <c r="EZ340" s="3" t="s">
        <v>163</v>
      </c>
      <c r="FA340" s="3" t="s">
        <v>163</v>
      </c>
      <c r="FB340" s="3" t="s">
        <v>8340</v>
      </c>
      <c r="FC340" s="3" t="s">
        <v>168</v>
      </c>
      <c r="FD340" s="3" t="s">
        <v>8341</v>
      </c>
      <c r="FE340" s="3" t="s">
        <v>8342</v>
      </c>
      <c r="FF340" s="3" t="s">
        <v>8343</v>
      </c>
      <c r="FG340" s="3" t="s">
        <v>8344</v>
      </c>
      <c r="FH340" s="3" t="s">
        <v>163</v>
      </c>
      <c r="FI340" s="3" t="s">
        <v>8345</v>
      </c>
      <c r="FJ340" s="3" t="s">
        <v>8346</v>
      </c>
      <c r="FK340" s="3" t="s">
        <v>163</v>
      </c>
      <c r="FL340" s="3" t="s">
        <v>8347</v>
      </c>
    </row>
    <row r="341" spans="1:176" ht="12.75" customHeight="1" x14ac:dyDescent="0.2">
      <c r="A341" s="132" t="s">
        <v>173</v>
      </c>
      <c r="B341" s="124" t="s">
        <v>211</v>
      </c>
      <c r="C341" s="133"/>
      <c r="D341" s="133" t="s">
        <v>8759</v>
      </c>
      <c r="E341" s="133" t="s">
        <v>8759</v>
      </c>
      <c r="F341" s="36">
        <v>75</v>
      </c>
      <c r="G341" s="36"/>
      <c r="H341" s="134" t="s">
        <v>177</v>
      </c>
      <c r="I341" s="132" t="s">
        <v>253</v>
      </c>
      <c r="J341" s="8" t="s">
        <v>179</v>
      </c>
      <c r="K341" s="134" t="s">
        <v>162</v>
      </c>
      <c r="L341" s="133" t="s">
        <v>8761</v>
      </c>
      <c r="M341" s="136"/>
      <c r="N341" s="17"/>
      <c r="O341" s="17"/>
      <c r="P341" s="134"/>
      <c r="Q341" s="134"/>
      <c r="R341" s="133" t="s">
        <v>13073</v>
      </c>
      <c r="S341" s="136"/>
      <c r="T341" s="136"/>
      <c r="U341" s="136"/>
      <c r="V341" s="138"/>
      <c r="W341" s="136"/>
      <c r="X341" s="136"/>
      <c r="Y341" s="136"/>
      <c r="Z341" s="136"/>
      <c r="AA341" s="136"/>
      <c r="AB341" s="136"/>
      <c r="AC341" s="3" t="s">
        <v>168</v>
      </c>
      <c r="AD341" s="3" t="s">
        <v>1723</v>
      </c>
      <c r="AE341" s="3" t="s">
        <v>1724</v>
      </c>
      <c r="AF341" s="3" t="s">
        <v>319</v>
      </c>
      <c r="AG341" s="3" t="s">
        <v>1725</v>
      </c>
      <c r="AJ341" s="138" t="s">
        <v>12594</v>
      </c>
      <c r="AK341" s="136"/>
      <c r="AL341" s="136"/>
      <c r="AM341" s="134"/>
      <c r="AN341" s="136" t="s">
        <v>8102</v>
      </c>
      <c r="AO341" s="136" t="s">
        <v>12589</v>
      </c>
      <c r="AP341" s="134" t="s">
        <v>12590</v>
      </c>
      <c r="AQ341" s="42" t="s">
        <v>12591</v>
      </c>
      <c r="AR341" s="134"/>
      <c r="AS341" s="43" t="s">
        <v>12592</v>
      </c>
      <c r="AT341" s="43" t="s">
        <v>12593</v>
      </c>
      <c r="AU341" s="134"/>
      <c r="AV341" s="134"/>
      <c r="AW341" s="3" t="s">
        <v>168</v>
      </c>
      <c r="AX341" s="136" t="s">
        <v>1723</v>
      </c>
      <c r="AY341" s="136" t="s">
        <v>1724</v>
      </c>
      <c r="AZ341" s="133" t="s">
        <v>319</v>
      </c>
      <c r="BA341" s="3" t="s">
        <v>1725</v>
      </c>
      <c r="BD341" s="135"/>
      <c r="BE341" s="135"/>
      <c r="BH341" s="3" t="s">
        <v>1729</v>
      </c>
      <c r="BI341" s="3" t="s">
        <v>1730</v>
      </c>
      <c r="BJ341" s="3" t="s">
        <v>1731</v>
      </c>
      <c r="BK341" s="3" t="s">
        <v>1732</v>
      </c>
    </row>
    <row r="342" spans="1:176" ht="12.75" customHeight="1" x14ac:dyDescent="0.2">
      <c r="A342" s="16" t="s">
        <v>173</v>
      </c>
      <c r="B342" s="17" t="s">
        <v>472</v>
      </c>
      <c r="C342" s="132" t="s">
        <v>13918</v>
      </c>
      <c r="D342" s="132" t="s">
        <v>474</v>
      </c>
      <c r="E342" s="135" t="s">
        <v>13757</v>
      </c>
      <c r="F342" s="134">
        <v>75</v>
      </c>
      <c r="G342" s="134"/>
      <c r="H342" s="134" t="s">
        <v>177</v>
      </c>
      <c r="I342" s="16" t="s">
        <v>475</v>
      </c>
      <c r="J342" s="132" t="s">
        <v>179</v>
      </c>
      <c r="K342" s="7" t="s">
        <v>162</v>
      </c>
      <c r="L342" s="132" t="s">
        <v>476</v>
      </c>
      <c r="M342" s="136"/>
      <c r="N342" s="17"/>
      <c r="O342" s="17"/>
      <c r="P342" s="7"/>
      <c r="Q342" s="7"/>
      <c r="R342" s="136" t="s">
        <v>477</v>
      </c>
      <c r="S342" s="136"/>
      <c r="T342" s="136"/>
      <c r="U342" s="136"/>
      <c r="V342" s="19"/>
      <c r="W342" s="136"/>
      <c r="X342" s="136"/>
      <c r="Y342" s="136"/>
      <c r="Z342" s="136"/>
      <c r="AA342" s="136"/>
      <c r="AB342" s="136"/>
      <c r="AC342" s="133" t="s">
        <v>168</v>
      </c>
      <c r="AD342" s="135" t="s">
        <v>11407</v>
      </c>
      <c r="AE342" s="135" t="s">
        <v>1025</v>
      </c>
      <c r="AF342" s="135" t="s">
        <v>11319</v>
      </c>
      <c r="AG342" s="3" t="s">
        <v>11408</v>
      </c>
      <c r="AH342" s="3" t="s">
        <v>478</v>
      </c>
      <c r="AI342" s="135"/>
      <c r="AJ342" s="136"/>
      <c r="AK342" s="136"/>
      <c r="AL342" s="136"/>
      <c r="AM342" s="134"/>
      <c r="AN342" s="134"/>
      <c r="AO342" s="134"/>
      <c r="AP342" s="134"/>
      <c r="AQ342" s="134"/>
      <c r="AR342" s="134"/>
      <c r="AS342" s="134"/>
      <c r="AT342" s="134"/>
      <c r="AU342" s="134"/>
      <c r="AV342" s="134"/>
      <c r="AW342" s="134"/>
      <c r="AX342" s="136"/>
      <c r="AY342" s="136"/>
      <c r="AZ342" s="137"/>
      <c r="BA342" s="135"/>
    </row>
    <row r="343" spans="1:176" ht="12.75" customHeight="1" x14ac:dyDescent="0.2">
      <c r="A343" s="16" t="s">
        <v>240</v>
      </c>
      <c r="B343" s="17" t="s">
        <v>886</v>
      </c>
      <c r="C343" s="133"/>
      <c r="D343" s="135" t="s">
        <v>6535</v>
      </c>
      <c r="E343" s="133" t="s">
        <v>6603</v>
      </c>
      <c r="F343" s="12">
        <v>75</v>
      </c>
      <c r="G343" s="12"/>
      <c r="H343" s="124">
        <v>2022</v>
      </c>
      <c r="I343" s="133" t="s">
        <v>200</v>
      </c>
      <c r="J343" s="133" t="s">
        <v>179</v>
      </c>
      <c r="K343" s="124" t="s">
        <v>180</v>
      </c>
      <c r="L343" s="133" t="s">
        <v>6604</v>
      </c>
      <c r="M343" s="136"/>
      <c r="N343" s="124" t="s">
        <v>676</v>
      </c>
      <c r="O343" s="124" t="s">
        <v>694</v>
      </c>
      <c r="P343" s="124"/>
      <c r="Q343" s="124"/>
      <c r="R343" s="133"/>
      <c r="S343" s="133"/>
      <c r="T343" s="133"/>
      <c r="U343" s="133"/>
      <c r="V343" s="24"/>
      <c r="W343" s="133"/>
      <c r="X343" s="133"/>
      <c r="Y343" s="133"/>
      <c r="Z343" s="133"/>
      <c r="AA343" s="135" t="s">
        <v>163</v>
      </c>
      <c r="AB343" s="133">
        <v>7500</v>
      </c>
      <c r="AC343" s="135" t="s">
        <v>168</v>
      </c>
      <c r="AD343" s="135" t="s">
        <v>6539</v>
      </c>
      <c r="AE343" s="135" t="s">
        <v>6540</v>
      </c>
      <c r="AF343" s="135" t="s">
        <v>6541</v>
      </c>
      <c r="AG343" s="3" t="s">
        <v>6542</v>
      </c>
      <c r="AH343" s="3" t="s">
        <v>6543</v>
      </c>
      <c r="AI343" s="135" t="s">
        <v>6544</v>
      </c>
      <c r="AJ343" s="135" t="s">
        <v>163</v>
      </c>
      <c r="AK343" s="135"/>
      <c r="AL343" s="135" t="s">
        <v>6545</v>
      </c>
      <c r="AM343" s="135" t="s">
        <v>168</v>
      </c>
      <c r="AN343" s="135" t="s">
        <v>6548</v>
      </c>
      <c r="AO343" s="135" t="s">
        <v>6549</v>
      </c>
      <c r="AP343" s="135" t="s">
        <v>6550</v>
      </c>
      <c r="AQ343" s="135" t="s">
        <v>6551</v>
      </c>
      <c r="AR343" s="135"/>
      <c r="AS343" s="135"/>
      <c r="AT343" s="135"/>
      <c r="AU343" s="135"/>
      <c r="AV343" s="135"/>
      <c r="AW343" s="135" t="s">
        <v>168</v>
      </c>
      <c r="AX343" s="135" t="s">
        <v>6552</v>
      </c>
      <c r="AY343" s="135" t="s">
        <v>6553</v>
      </c>
      <c r="AZ343" s="135" t="s">
        <v>6554</v>
      </c>
      <c r="BA343" s="135" t="s">
        <v>6555</v>
      </c>
      <c r="BB343" s="3" t="s">
        <v>163</v>
      </c>
      <c r="BC343" s="3" t="s">
        <v>6556</v>
      </c>
      <c r="BD343" s="3" t="s">
        <v>163</v>
      </c>
      <c r="BE343" s="3" t="s">
        <v>6557</v>
      </c>
    </row>
    <row r="344" spans="1:176" ht="12.75" customHeight="1" x14ac:dyDescent="0.2">
      <c r="A344" s="16" t="s">
        <v>240</v>
      </c>
      <c r="B344" s="124" t="s">
        <v>215</v>
      </c>
      <c r="C344" s="133"/>
      <c r="D344" s="135" t="s">
        <v>13407</v>
      </c>
      <c r="E344" s="132" t="s">
        <v>13408</v>
      </c>
      <c r="F344" s="12">
        <v>75</v>
      </c>
      <c r="G344" s="12"/>
      <c r="H344" s="124" t="s">
        <v>243</v>
      </c>
      <c r="I344" s="133" t="s">
        <v>595</v>
      </c>
      <c r="J344" s="133" t="s">
        <v>179</v>
      </c>
      <c r="K344" s="124" t="s">
        <v>180</v>
      </c>
      <c r="L344" s="133" t="s">
        <v>8185</v>
      </c>
      <c r="M344" s="136"/>
      <c r="N344" s="124" t="s">
        <v>247</v>
      </c>
      <c r="O344" s="124"/>
      <c r="P344" s="124"/>
      <c r="Q344" s="124"/>
      <c r="R344" s="133"/>
      <c r="S344" s="133"/>
      <c r="T344" s="133"/>
      <c r="U344" s="133"/>
      <c r="V344" s="24"/>
      <c r="W344" s="133"/>
      <c r="X344" s="133"/>
      <c r="Y344" s="133"/>
      <c r="Z344" s="133"/>
      <c r="AA344" s="135" t="s">
        <v>163</v>
      </c>
      <c r="AB344" s="133">
        <v>7500</v>
      </c>
      <c r="AC344" s="135" t="s">
        <v>168</v>
      </c>
      <c r="AD344" s="3" t="s">
        <v>6539</v>
      </c>
      <c r="AE344" s="3" t="s">
        <v>6540</v>
      </c>
      <c r="AF344" s="3" t="s">
        <v>6541</v>
      </c>
      <c r="AG344" s="3" t="s">
        <v>6542</v>
      </c>
      <c r="AH344" s="3" t="s">
        <v>6543</v>
      </c>
      <c r="AI344" s="135" t="s">
        <v>6544</v>
      </c>
      <c r="AJ344" s="135" t="s">
        <v>163</v>
      </c>
      <c r="AK344" s="135"/>
      <c r="AL344" s="135" t="s">
        <v>6545</v>
      </c>
      <c r="AM344" s="135" t="s">
        <v>168</v>
      </c>
      <c r="AN344" s="135" t="s">
        <v>6548</v>
      </c>
      <c r="AO344" s="135" t="s">
        <v>6549</v>
      </c>
      <c r="AP344" s="135" t="s">
        <v>6550</v>
      </c>
      <c r="AQ344" s="135" t="s">
        <v>6551</v>
      </c>
      <c r="AR344" s="135"/>
      <c r="AS344" s="135"/>
      <c r="AT344" s="135"/>
      <c r="AU344" s="135"/>
      <c r="AV344" s="135"/>
      <c r="AW344" s="135" t="s">
        <v>168</v>
      </c>
      <c r="AX344" s="135" t="s">
        <v>6552</v>
      </c>
      <c r="AY344" s="135" t="s">
        <v>6553</v>
      </c>
      <c r="AZ344" s="135" t="s">
        <v>6554</v>
      </c>
      <c r="BA344" s="135" t="s">
        <v>6555</v>
      </c>
      <c r="BB344" s="3" t="s">
        <v>163</v>
      </c>
      <c r="BC344" s="3" t="s">
        <v>6556</v>
      </c>
      <c r="BD344" s="3" t="s">
        <v>163</v>
      </c>
      <c r="BE344" s="3" t="s">
        <v>6557</v>
      </c>
    </row>
    <row r="345" spans="1:176" ht="12.75" customHeight="1" x14ac:dyDescent="0.2">
      <c r="A345" s="16" t="s">
        <v>173</v>
      </c>
      <c r="B345" s="17" t="s">
        <v>215</v>
      </c>
      <c r="C345" s="16"/>
      <c r="D345" s="132" t="s">
        <v>986</v>
      </c>
      <c r="E345" s="16" t="s">
        <v>986</v>
      </c>
      <c r="F345" s="7">
        <v>72</v>
      </c>
      <c r="G345" s="7"/>
      <c r="H345" s="134" t="s">
        <v>177</v>
      </c>
      <c r="I345" s="16" t="s">
        <v>979</v>
      </c>
      <c r="J345" s="16" t="s">
        <v>179</v>
      </c>
      <c r="K345" s="134" t="s">
        <v>162</v>
      </c>
      <c r="L345" s="16"/>
      <c r="M345" s="135" t="s">
        <v>13486</v>
      </c>
      <c r="N345" s="17"/>
      <c r="O345" s="17"/>
      <c r="P345" s="7"/>
      <c r="Q345" s="7"/>
      <c r="R345" s="21" t="s">
        <v>981</v>
      </c>
      <c r="S345" s="21"/>
      <c r="T345" s="21"/>
      <c r="U345" s="21"/>
      <c r="V345" s="22"/>
      <c r="W345" s="21"/>
      <c r="X345" s="21"/>
      <c r="Y345" s="21"/>
      <c r="Z345" s="21"/>
      <c r="AA345" s="21"/>
      <c r="AB345" s="21"/>
      <c r="AC345" s="136" t="s">
        <v>168</v>
      </c>
      <c r="AD345" s="136" t="s">
        <v>982</v>
      </c>
      <c r="AE345" s="136" t="s">
        <v>983</v>
      </c>
      <c r="AF345" s="133"/>
      <c r="AG345" s="3" t="s">
        <v>984</v>
      </c>
      <c r="AH345" s="3" t="s">
        <v>985</v>
      </c>
      <c r="AI345" s="132"/>
      <c r="AJ345" s="136"/>
      <c r="AK345" s="136"/>
      <c r="AL345" s="136"/>
      <c r="AM345" s="134"/>
      <c r="AN345" s="134"/>
      <c r="AO345" s="134"/>
      <c r="AP345" s="134"/>
      <c r="AQ345" s="134"/>
      <c r="AR345" s="134"/>
      <c r="AS345" s="134"/>
      <c r="AT345" s="134"/>
      <c r="AU345" s="134"/>
      <c r="AV345" s="134"/>
      <c r="AW345" s="134"/>
      <c r="AX345" s="136"/>
      <c r="AY345" s="136"/>
      <c r="AZ345" s="133"/>
      <c r="BA345" s="132"/>
    </row>
    <row r="346" spans="1:176" ht="12.75" customHeight="1" x14ac:dyDescent="0.2">
      <c r="A346" s="132" t="s">
        <v>173</v>
      </c>
      <c r="B346" s="124" t="s">
        <v>215</v>
      </c>
      <c r="C346" s="133"/>
      <c r="D346" s="133" t="s">
        <v>14197</v>
      </c>
      <c r="E346" s="133" t="s">
        <v>14196</v>
      </c>
      <c r="F346" s="27">
        <v>72</v>
      </c>
      <c r="G346" s="27"/>
      <c r="H346" s="124" t="s">
        <v>177</v>
      </c>
      <c r="I346" s="133" t="s">
        <v>9695</v>
      </c>
      <c r="J346" s="133" t="s">
        <v>482</v>
      </c>
      <c r="K346" s="124" t="s">
        <v>162</v>
      </c>
      <c r="L346" s="133" t="s">
        <v>14198</v>
      </c>
      <c r="M346" s="133"/>
      <c r="N346" s="124"/>
      <c r="O346" s="124"/>
      <c r="P346" s="124"/>
      <c r="Q346" s="124"/>
      <c r="R346" s="133" t="s">
        <v>9696</v>
      </c>
      <c r="S346" s="133"/>
      <c r="T346" s="133"/>
      <c r="U346" s="133"/>
      <c r="V346" s="24"/>
      <c r="W346" s="133"/>
      <c r="X346" s="133"/>
      <c r="Y346" s="133"/>
      <c r="Z346" s="133"/>
      <c r="AA346" s="133"/>
      <c r="AB346" s="133"/>
      <c r="AC346" s="133"/>
      <c r="AD346" s="135"/>
      <c r="AE346" s="135"/>
      <c r="AF346" s="135"/>
      <c r="AG346" s="135"/>
      <c r="AH346" s="135"/>
      <c r="AI346" s="133"/>
      <c r="AJ346" s="133"/>
      <c r="AK346" s="133"/>
      <c r="AL346" s="133"/>
      <c r="AM346" s="124"/>
      <c r="AN346" s="124"/>
      <c r="AO346" s="124"/>
      <c r="AP346" s="124"/>
      <c r="AQ346" s="124"/>
      <c r="AR346" s="124"/>
      <c r="AS346" s="124"/>
      <c r="AT346" s="124"/>
      <c r="AU346" s="124"/>
      <c r="AV346" s="124"/>
      <c r="AW346" s="124"/>
      <c r="AX346" s="133"/>
      <c r="AY346" s="133"/>
      <c r="AZ346" s="133"/>
      <c r="BA346" s="133"/>
      <c r="BB346" s="135"/>
      <c r="BC346" s="135"/>
      <c r="BD346" s="135"/>
      <c r="BE346" s="135"/>
      <c r="BF346" s="135"/>
      <c r="BG346" s="135"/>
      <c r="BH346" s="135"/>
      <c r="BI346" s="135"/>
      <c r="BJ346" s="135"/>
      <c r="BK346" s="135"/>
      <c r="BL346" s="135"/>
      <c r="BM346" s="135"/>
      <c r="BN346" s="135"/>
      <c r="BO346" s="135"/>
      <c r="BP346" s="135"/>
      <c r="BQ346" s="135"/>
      <c r="BR346" s="135"/>
      <c r="BS346" s="135"/>
      <c r="BT346" s="135"/>
      <c r="BU346" s="135"/>
      <c r="BV346" s="135"/>
      <c r="BW346" s="135"/>
      <c r="BX346" s="135"/>
      <c r="BY346" s="135"/>
      <c r="BZ346" s="135"/>
      <c r="CA346" s="135"/>
      <c r="CB346" s="135"/>
      <c r="CC346" s="135"/>
      <c r="CD346" s="135"/>
      <c r="CE346" s="135"/>
      <c r="CF346" s="135"/>
      <c r="CG346" s="135"/>
      <c r="CH346" s="135"/>
      <c r="CI346" s="135"/>
      <c r="CJ346" s="135"/>
      <c r="CK346" s="135"/>
      <c r="CL346" s="135"/>
      <c r="CM346" s="135"/>
      <c r="CN346" s="135"/>
      <c r="CO346" s="135"/>
      <c r="CP346" s="135"/>
      <c r="CQ346" s="135"/>
      <c r="CR346" s="135"/>
      <c r="CS346" s="135"/>
      <c r="CT346" s="135"/>
      <c r="CU346" s="135"/>
      <c r="CV346" s="135"/>
      <c r="CW346" s="135"/>
      <c r="CX346" s="135"/>
      <c r="CY346" s="135"/>
      <c r="CZ346" s="135"/>
      <c r="DA346" s="135"/>
      <c r="DB346" s="135"/>
      <c r="DC346" s="135"/>
      <c r="DD346" s="135"/>
      <c r="DE346" s="135"/>
      <c r="DF346" s="135"/>
      <c r="DG346" s="135"/>
      <c r="DH346" s="135"/>
      <c r="DI346" s="135"/>
      <c r="DJ346" s="135"/>
      <c r="DK346" s="135"/>
      <c r="DL346" s="135"/>
      <c r="DM346" s="135"/>
      <c r="DN346" s="135"/>
      <c r="DO346" s="135"/>
      <c r="DP346" s="135"/>
      <c r="DQ346" s="135"/>
      <c r="DR346" s="135"/>
      <c r="DS346" s="135"/>
      <c r="DT346" s="135"/>
      <c r="DU346" s="135"/>
      <c r="DV346" s="135"/>
      <c r="DW346" s="135"/>
      <c r="DX346" s="135"/>
      <c r="DY346" s="135"/>
      <c r="DZ346" s="135"/>
      <c r="EA346" s="135"/>
      <c r="EB346" s="135"/>
      <c r="EC346" s="135"/>
      <c r="ED346" s="135"/>
      <c r="EE346" s="135"/>
      <c r="EF346" s="135"/>
      <c r="EG346" s="135"/>
      <c r="EH346" s="135"/>
      <c r="EI346" s="135"/>
      <c r="EJ346" s="135"/>
      <c r="EK346" s="135"/>
      <c r="EL346" s="135"/>
      <c r="EM346" s="135"/>
      <c r="EN346" s="135"/>
      <c r="EO346" s="135"/>
      <c r="EP346" s="135"/>
      <c r="EQ346" s="135"/>
      <c r="ER346" s="135"/>
      <c r="ES346" s="135"/>
      <c r="ET346" s="135"/>
      <c r="EU346" s="135"/>
      <c r="EV346" s="135"/>
      <c r="EW346" s="135"/>
      <c r="EX346" s="135"/>
      <c r="EY346" s="135"/>
      <c r="EZ346" s="135"/>
      <c r="FA346" s="135"/>
      <c r="FB346" s="135"/>
      <c r="FC346" s="135"/>
      <c r="FD346" s="135"/>
      <c r="FE346" s="135"/>
      <c r="FF346" s="135"/>
      <c r="FG346" s="135"/>
      <c r="FH346" s="135"/>
      <c r="FI346" s="135"/>
      <c r="FJ346" s="135"/>
      <c r="FK346" s="135"/>
      <c r="FL346" s="135"/>
      <c r="FM346" s="135"/>
      <c r="FN346" s="135"/>
    </row>
    <row r="347" spans="1:176" ht="12.75" customHeight="1" x14ac:dyDescent="0.2">
      <c r="A347" s="132" t="s">
        <v>173</v>
      </c>
      <c r="B347" s="17" t="s">
        <v>215</v>
      </c>
      <c r="C347" s="132"/>
      <c r="D347" s="132" t="s">
        <v>1018</v>
      </c>
      <c r="E347" s="132" t="s">
        <v>1018</v>
      </c>
      <c r="F347" s="134">
        <v>72</v>
      </c>
      <c r="G347" s="134"/>
      <c r="H347" s="30" t="s">
        <v>177</v>
      </c>
      <c r="I347" s="132" t="s">
        <v>528</v>
      </c>
      <c r="J347" s="132" t="s">
        <v>179</v>
      </c>
      <c r="K347" s="134" t="s">
        <v>162</v>
      </c>
      <c r="L347" s="132"/>
      <c r="M347" s="133"/>
      <c r="N347" s="17"/>
      <c r="O347" s="17"/>
      <c r="P347" s="134"/>
      <c r="Q347" s="134"/>
      <c r="R347" s="136" t="s">
        <v>1019</v>
      </c>
      <c r="S347" s="136"/>
      <c r="T347" s="136"/>
      <c r="U347" s="136"/>
      <c r="V347" s="138"/>
      <c r="W347" s="136"/>
      <c r="X347" s="136"/>
      <c r="Y347" s="136"/>
      <c r="Z347" s="136"/>
      <c r="AA347" s="136"/>
      <c r="AB347" s="136"/>
      <c r="AC347" s="136"/>
      <c r="AD347" s="135"/>
      <c r="AE347" s="135"/>
      <c r="AF347" s="135"/>
      <c r="AG347" s="135"/>
      <c r="AH347" s="135"/>
      <c r="AI347" s="132"/>
      <c r="AJ347" s="136"/>
      <c r="AK347" s="136"/>
      <c r="AL347" s="136"/>
      <c r="AM347" s="134"/>
      <c r="AN347" s="134"/>
      <c r="AO347" s="134"/>
      <c r="AP347" s="134"/>
      <c r="AQ347" s="134"/>
      <c r="AR347" s="134"/>
      <c r="AS347" s="134"/>
      <c r="AT347" s="134"/>
      <c r="AU347" s="134"/>
      <c r="AV347" s="134"/>
      <c r="AW347" s="134"/>
      <c r="AX347" s="136"/>
      <c r="AY347" s="136"/>
      <c r="AZ347" s="133"/>
      <c r="BA347" s="132"/>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FI347" s="135"/>
      <c r="FJ347" s="135"/>
      <c r="FK347" s="135"/>
      <c r="FL347" s="135"/>
      <c r="FM347" s="135"/>
      <c r="FN347" s="135"/>
    </row>
    <row r="348" spans="1:176" ht="12.75" customHeight="1" x14ac:dyDescent="0.2">
      <c r="A348" s="16" t="s">
        <v>173</v>
      </c>
      <c r="B348" s="17" t="s">
        <v>215</v>
      </c>
      <c r="C348" s="16"/>
      <c r="D348" s="16" t="s">
        <v>1075</v>
      </c>
      <c r="E348" s="16" t="s">
        <v>1075</v>
      </c>
      <c r="F348" s="7">
        <v>72</v>
      </c>
      <c r="G348" s="7"/>
      <c r="H348" s="30" t="s">
        <v>177</v>
      </c>
      <c r="I348" s="16" t="s">
        <v>528</v>
      </c>
      <c r="J348" s="16" t="s">
        <v>179</v>
      </c>
      <c r="K348" s="7" t="s">
        <v>162</v>
      </c>
      <c r="L348" s="16"/>
      <c r="M348" s="133"/>
      <c r="N348" s="17"/>
      <c r="O348" s="17"/>
      <c r="P348" s="7"/>
      <c r="Q348" s="7"/>
      <c r="R348" s="18" t="s">
        <v>1019</v>
      </c>
      <c r="S348" s="18"/>
      <c r="T348" s="18"/>
      <c r="U348" s="18"/>
      <c r="V348" s="19"/>
      <c r="W348" s="18"/>
      <c r="X348" s="18"/>
      <c r="Y348" s="18"/>
      <c r="Z348" s="18"/>
      <c r="AA348" s="18"/>
      <c r="AB348" s="18"/>
      <c r="AC348" s="18"/>
      <c r="AI348" s="16"/>
      <c r="AJ348" s="18"/>
      <c r="AK348" s="18"/>
      <c r="AL348" s="18"/>
      <c r="AM348" s="7"/>
      <c r="AN348" s="7"/>
      <c r="AO348" s="7"/>
      <c r="AP348" s="7"/>
      <c r="AQ348" s="7"/>
      <c r="AR348" s="7"/>
      <c r="AS348" s="7"/>
      <c r="AT348" s="7"/>
      <c r="AU348" s="7"/>
      <c r="AV348" s="7"/>
      <c r="AW348" s="7"/>
      <c r="AX348" s="18"/>
      <c r="AY348" s="18"/>
      <c r="AZ348" s="133"/>
      <c r="BA348" s="16"/>
    </row>
    <row r="349" spans="1:176" ht="12.75" customHeight="1" x14ac:dyDescent="0.2">
      <c r="A349" s="81" t="s">
        <v>173</v>
      </c>
      <c r="B349" s="86" t="s">
        <v>215</v>
      </c>
      <c r="C349" s="81"/>
      <c r="D349" s="81" t="s">
        <v>1949</v>
      </c>
      <c r="E349" s="81" t="s">
        <v>7051</v>
      </c>
      <c r="F349" s="85">
        <v>72</v>
      </c>
      <c r="G349" s="7"/>
      <c r="H349" s="30" t="s">
        <v>177</v>
      </c>
      <c r="I349" s="81" t="s">
        <v>979</v>
      </c>
      <c r="J349" s="81" t="s">
        <v>179</v>
      </c>
      <c r="K349" s="89" t="s">
        <v>180</v>
      </c>
      <c r="L349" s="81"/>
      <c r="M349" s="87" t="s">
        <v>11167</v>
      </c>
      <c r="N349" s="86"/>
      <c r="O349" s="86"/>
      <c r="P349" s="85"/>
      <c r="Q349" s="85"/>
      <c r="R349" s="90" t="s">
        <v>7581</v>
      </c>
      <c r="S349" s="90"/>
      <c r="T349" s="90"/>
      <c r="U349" s="90"/>
      <c r="V349" s="91"/>
      <c r="W349" s="90" t="s">
        <v>11168</v>
      </c>
      <c r="X349" s="90" t="s">
        <v>11169</v>
      </c>
      <c r="Y349" s="90" t="s">
        <v>11170</v>
      </c>
      <c r="Z349" s="90" t="s">
        <v>11171</v>
      </c>
      <c r="AA349" s="90"/>
      <c r="AB349" s="90">
        <v>8000</v>
      </c>
      <c r="AC349" s="130" t="s">
        <v>168</v>
      </c>
      <c r="AD349" s="130" t="s">
        <v>856</v>
      </c>
      <c r="AE349" s="130" t="s">
        <v>1952</v>
      </c>
      <c r="AF349" s="130" t="s">
        <v>1953</v>
      </c>
      <c r="AG349" s="130" t="s">
        <v>1954</v>
      </c>
      <c r="AH349" s="130" t="s">
        <v>163</v>
      </c>
      <c r="AI349" s="130" t="s">
        <v>1955</v>
      </c>
      <c r="AJ349" s="130" t="s">
        <v>163</v>
      </c>
      <c r="AK349" s="130" t="s">
        <v>1956</v>
      </c>
      <c r="AL349" s="130" t="s">
        <v>1957</v>
      </c>
      <c r="AM349" s="130" t="s">
        <v>194</v>
      </c>
      <c r="AN349" s="130" t="s">
        <v>1958</v>
      </c>
      <c r="AO349" s="130" t="s">
        <v>1959</v>
      </c>
      <c r="AP349" s="130" t="s">
        <v>1240</v>
      </c>
      <c r="AQ349" s="149" t="s">
        <v>1987</v>
      </c>
      <c r="AR349" s="130"/>
      <c r="AS349" s="130"/>
      <c r="AT349" s="130"/>
      <c r="AU349" s="130"/>
      <c r="AV349" s="130"/>
      <c r="AW349" s="130" t="s">
        <v>168</v>
      </c>
      <c r="AX349" s="130" t="s">
        <v>856</v>
      </c>
      <c r="AY349" s="130" t="s">
        <v>1960</v>
      </c>
      <c r="AZ349" s="130" t="s">
        <v>1961</v>
      </c>
      <c r="BA349" s="130" t="s">
        <v>1962</v>
      </c>
      <c r="BB349" s="130" t="s">
        <v>163</v>
      </c>
      <c r="BC349" s="131" t="s">
        <v>1963</v>
      </c>
      <c r="BD349" s="131" t="s">
        <v>163</v>
      </c>
      <c r="BE349" s="131" t="s">
        <v>1964</v>
      </c>
      <c r="BF349" s="130" t="s">
        <v>1965</v>
      </c>
      <c r="BG349" s="130" t="s">
        <v>168</v>
      </c>
      <c r="BH349" s="130" t="s">
        <v>1966</v>
      </c>
      <c r="BI349" s="130" t="s">
        <v>1967</v>
      </c>
      <c r="BJ349" s="130" t="s">
        <v>1045</v>
      </c>
      <c r="BK349" s="130" t="s">
        <v>1968</v>
      </c>
      <c r="BL349" s="130" t="s">
        <v>1969</v>
      </c>
      <c r="BM349" s="130" t="s">
        <v>1970</v>
      </c>
      <c r="BN349" s="130" t="s">
        <v>1971</v>
      </c>
      <c r="BO349" s="130" t="s">
        <v>1972</v>
      </c>
      <c r="BP349" s="130"/>
      <c r="BQ349" s="130" t="s">
        <v>1916</v>
      </c>
      <c r="BR349" s="130" t="s">
        <v>1973</v>
      </c>
      <c r="BS349" s="130" t="s">
        <v>1974</v>
      </c>
      <c r="BT349" s="130" t="s">
        <v>1975</v>
      </c>
      <c r="BU349" s="130" t="s">
        <v>1976</v>
      </c>
      <c r="BV349" s="130" t="s">
        <v>1977</v>
      </c>
      <c r="BW349" s="130" t="s">
        <v>1978</v>
      </c>
      <c r="BX349" s="130" t="s">
        <v>163</v>
      </c>
      <c r="BY349" s="130" t="s">
        <v>1979</v>
      </c>
      <c r="BZ349" s="130" t="s">
        <v>1956</v>
      </c>
      <c r="CA349" s="130" t="s">
        <v>168</v>
      </c>
      <c r="CB349" s="130" t="s">
        <v>1980</v>
      </c>
      <c r="CC349" s="130" t="s">
        <v>1981</v>
      </c>
      <c r="CD349" s="130" t="s">
        <v>843</v>
      </c>
      <c r="CE349" s="130" t="s">
        <v>1982</v>
      </c>
      <c r="CF349" s="130" t="s">
        <v>163</v>
      </c>
      <c r="CG349" s="130" t="s">
        <v>1963</v>
      </c>
      <c r="CH349" s="130" t="s">
        <v>163</v>
      </c>
      <c r="CI349" s="130" t="s">
        <v>1964</v>
      </c>
      <c r="CJ349" s="130" t="s">
        <v>1983</v>
      </c>
      <c r="CK349" s="130" t="s">
        <v>168</v>
      </c>
      <c r="CL349" s="130" t="s">
        <v>1984</v>
      </c>
      <c r="CM349" s="130" t="s">
        <v>1985</v>
      </c>
      <c r="CN349" s="130" t="s">
        <v>1986</v>
      </c>
      <c r="CO349" s="130" t="s">
        <v>1987</v>
      </c>
      <c r="CP349" s="130" t="s">
        <v>163</v>
      </c>
      <c r="CQ349" s="130" t="s">
        <v>1988</v>
      </c>
      <c r="CR349" s="130" t="s">
        <v>163</v>
      </c>
      <c r="CS349" s="130" t="s">
        <v>1989</v>
      </c>
      <c r="CT349" s="130" t="s">
        <v>1990</v>
      </c>
      <c r="CU349" s="130" t="s">
        <v>168</v>
      </c>
      <c r="CV349" s="130" t="s">
        <v>1778</v>
      </c>
      <c r="CW349" s="130" t="s">
        <v>1991</v>
      </c>
      <c r="CX349" s="130" t="s">
        <v>1992</v>
      </c>
      <c r="CY349" s="130" t="s">
        <v>1993</v>
      </c>
      <c r="CZ349" s="130" t="s">
        <v>163</v>
      </c>
      <c r="DA349" s="130" t="s">
        <v>1994</v>
      </c>
      <c r="DB349" s="130" t="s">
        <v>163</v>
      </c>
      <c r="DC349" s="130" t="s">
        <v>1971</v>
      </c>
      <c r="DD349" s="130" t="s">
        <v>1995</v>
      </c>
      <c r="DE349" s="130" t="s">
        <v>168</v>
      </c>
      <c r="DF349" s="130" t="s">
        <v>1996</v>
      </c>
      <c r="DG349" s="130" t="s">
        <v>1997</v>
      </c>
      <c r="DH349" s="130" t="s">
        <v>1998</v>
      </c>
      <c r="DI349" s="130" t="s">
        <v>1999</v>
      </c>
      <c r="DJ349" s="130" t="s">
        <v>163</v>
      </c>
      <c r="DK349" s="130" t="s">
        <v>2000</v>
      </c>
      <c r="DL349" s="130" t="s">
        <v>163</v>
      </c>
      <c r="DM349" s="130" t="s">
        <v>1979</v>
      </c>
      <c r="DN349" s="130" t="s">
        <v>2001</v>
      </c>
      <c r="DO349" s="130" t="s">
        <v>168</v>
      </c>
      <c r="DP349" s="130" t="s">
        <v>2002</v>
      </c>
      <c r="DQ349" s="130" t="s">
        <v>2003</v>
      </c>
      <c r="DR349" s="130" t="s">
        <v>2004</v>
      </c>
      <c r="DS349" s="130" t="s">
        <v>1982</v>
      </c>
      <c r="DT349" s="130" t="s">
        <v>163</v>
      </c>
      <c r="DU349" s="130" t="s">
        <v>1988</v>
      </c>
      <c r="DV349" s="130" t="s">
        <v>163</v>
      </c>
      <c r="DW349" s="130" t="s">
        <v>2005</v>
      </c>
      <c r="DX349" s="130" t="s">
        <v>2006</v>
      </c>
      <c r="DY349" s="130" t="s">
        <v>168</v>
      </c>
      <c r="DZ349" s="130" t="s">
        <v>2007</v>
      </c>
      <c r="EA349" s="130" t="s">
        <v>2008</v>
      </c>
      <c r="EB349" s="130" t="s">
        <v>2009</v>
      </c>
      <c r="EC349" s="130" t="s">
        <v>2010</v>
      </c>
      <c r="ED349" s="130" t="s">
        <v>163</v>
      </c>
      <c r="EE349" s="130" t="s">
        <v>2011</v>
      </c>
      <c r="EF349" s="130" t="s">
        <v>163</v>
      </c>
      <c r="EG349" s="130" t="s">
        <v>163</v>
      </c>
      <c r="EH349" s="130" t="s">
        <v>2012</v>
      </c>
      <c r="EI349" s="130"/>
      <c r="EJ349" s="130"/>
      <c r="EK349" s="130"/>
      <c r="EL349" s="130"/>
      <c r="EM349" s="130" t="s">
        <v>2013</v>
      </c>
      <c r="EN349" s="130"/>
      <c r="EO349" s="130"/>
      <c r="EP349" s="130"/>
      <c r="EQ349" s="130"/>
      <c r="ER349" s="130"/>
      <c r="ES349" s="130"/>
      <c r="ET349" s="130"/>
      <c r="EU349" s="130"/>
      <c r="EV349" s="130"/>
      <c r="EW349" s="130"/>
      <c r="EX349" s="130"/>
      <c r="EY349" s="130"/>
      <c r="EZ349" s="130"/>
      <c r="FA349" s="130"/>
      <c r="FB349" s="130"/>
      <c r="FC349" s="130"/>
      <c r="FD349" s="130"/>
      <c r="FE349" s="130"/>
      <c r="FF349" s="130"/>
      <c r="FG349" s="130"/>
      <c r="FH349" s="130"/>
      <c r="FI349" s="130"/>
      <c r="FJ349" s="130"/>
      <c r="FK349" s="130"/>
      <c r="FL349" s="130"/>
      <c r="FM349" s="130"/>
      <c r="FN349" s="130"/>
    </row>
    <row r="350" spans="1:176" s="130" customFormat="1" ht="12.75" customHeight="1" x14ac:dyDescent="0.2">
      <c r="A350" s="132" t="s">
        <v>173</v>
      </c>
      <c r="B350" s="17" t="s">
        <v>215</v>
      </c>
      <c r="C350" s="132"/>
      <c r="D350" s="132" t="s">
        <v>6175</v>
      </c>
      <c r="E350" s="132" t="s">
        <v>6175</v>
      </c>
      <c r="F350" s="134">
        <v>72</v>
      </c>
      <c r="G350" s="7"/>
      <c r="H350" s="30" t="s">
        <v>177</v>
      </c>
      <c r="I350" s="132" t="s">
        <v>4418</v>
      </c>
      <c r="J350" s="132" t="s">
        <v>179</v>
      </c>
      <c r="K350" s="134" t="s">
        <v>162</v>
      </c>
      <c r="L350" s="132"/>
      <c r="M350" s="136"/>
      <c r="N350" s="17"/>
      <c r="O350" s="17"/>
      <c r="P350" s="134"/>
      <c r="Q350" s="134"/>
      <c r="R350" s="136" t="s">
        <v>4976</v>
      </c>
      <c r="S350" s="136"/>
      <c r="T350" s="136"/>
      <c r="U350" s="136"/>
      <c r="V350" s="138"/>
      <c r="W350" s="136"/>
      <c r="X350" s="136"/>
      <c r="Y350" s="136"/>
      <c r="Z350" s="136"/>
      <c r="AA350" s="136"/>
      <c r="AB350" s="136"/>
      <c r="AC350" s="136"/>
      <c r="AD350" s="135"/>
      <c r="AE350" s="135"/>
      <c r="AF350" s="135"/>
      <c r="AG350" s="135"/>
      <c r="AH350" s="135"/>
      <c r="AI350" s="132"/>
      <c r="AJ350" s="136"/>
      <c r="AK350" s="136"/>
      <c r="AL350" s="136"/>
      <c r="AM350" s="134"/>
      <c r="AN350" s="134"/>
      <c r="AO350" s="134"/>
      <c r="AP350" s="134"/>
      <c r="AQ350" s="134"/>
      <c r="AR350" s="134"/>
      <c r="AS350" s="134"/>
      <c r="AT350" s="134"/>
      <c r="AU350" s="134"/>
      <c r="AV350" s="134"/>
      <c r="AW350" s="134"/>
      <c r="AX350" s="136"/>
      <c r="AY350" s="136"/>
      <c r="AZ350" s="132"/>
      <c r="BA350" s="132"/>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c r="BZ350" s="135"/>
      <c r="CA350" s="135"/>
      <c r="CB350" s="135"/>
      <c r="CC350" s="135"/>
      <c r="CD350" s="135"/>
      <c r="CE350" s="135"/>
      <c r="CF350" s="135"/>
      <c r="CG350" s="135"/>
      <c r="CH350" s="135"/>
      <c r="CI350" s="135"/>
      <c r="CJ350" s="135"/>
      <c r="CK350" s="135"/>
      <c r="CL350" s="135"/>
      <c r="CM350" s="135"/>
      <c r="CN350" s="135"/>
      <c r="CO350" s="135"/>
      <c r="CP350" s="135"/>
      <c r="CQ350" s="135"/>
      <c r="CR350" s="135"/>
      <c r="CS350" s="135"/>
      <c r="CT350" s="135"/>
      <c r="CU350" s="135"/>
      <c r="CV350" s="135"/>
      <c r="CW350" s="135"/>
      <c r="CX350" s="135"/>
      <c r="CY350" s="135"/>
      <c r="CZ350" s="135"/>
      <c r="DA350" s="135"/>
      <c r="DB350" s="135"/>
      <c r="DC350" s="135"/>
      <c r="DD350" s="135"/>
      <c r="DE350" s="135"/>
      <c r="DF350" s="135"/>
      <c r="DG350" s="135"/>
      <c r="DH350" s="135"/>
      <c r="DI350" s="135"/>
      <c r="DJ350" s="135"/>
      <c r="DK350" s="135"/>
      <c r="DL350" s="135"/>
      <c r="DM350" s="135"/>
      <c r="DN350" s="135"/>
      <c r="DO350" s="135"/>
      <c r="DP350" s="135"/>
      <c r="DQ350" s="135"/>
      <c r="DR350" s="135"/>
      <c r="DS350" s="135"/>
      <c r="DT350" s="135"/>
      <c r="DU350" s="135"/>
      <c r="DV350" s="135"/>
      <c r="DW350" s="135"/>
      <c r="DX350" s="135"/>
      <c r="DY350" s="135"/>
      <c r="DZ350" s="135"/>
      <c r="EA350" s="135"/>
      <c r="EB350" s="135"/>
      <c r="EC350" s="135"/>
      <c r="ED350" s="135"/>
      <c r="EE350" s="135"/>
      <c r="EF350" s="135"/>
      <c r="EG350" s="135"/>
      <c r="EH350" s="135"/>
      <c r="EI350" s="135"/>
      <c r="EJ350" s="135"/>
      <c r="EK350" s="135"/>
      <c r="EL350" s="135"/>
      <c r="EM350" s="135"/>
      <c r="EN350" s="135"/>
      <c r="EO350" s="135"/>
      <c r="EP350" s="135"/>
      <c r="EQ350" s="135"/>
      <c r="ER350" s="135"/>
      <c r="ES350" s="135"/>
      <c r="ET350" s="135"/>
      <c r="EU350" s="135"/>
      <c r="EV350" s="135"/>
      <c r="EW350" s="135"/>
      <c r="EX350" s="135"/>
      <c r="EY350" s="135"/>
      <c r="EZ350" s="135"/>
      <c r="FA350" s="135"/>
      <c r="FB350" s="135"/>
      <c r="FC350" s="135"/>
      <c r="FD350" s="135"/>
      <c r="FE350" s="135"/>
      <c r="FF350" s="135"/>
      <c r="FG350" s="135"/>
      <c r="FH350" s="135"/>
      <c r="FI350" s="135"/>
      <c r="FJ350" s="135"/>
      <c r="FK350" s="135"/>
      <c r="FL350" s="135"/>
      <c r="FM350" s="135"/>
      <c r="FN350" s="135"/>
      <c r="FO350" s="135"/>
      <c r="FP350" s="135"/>
      <c r="FQ350" s="135"/>
      <c r="FR350" s="135"/>
      <c r="FS350" s="135"/>
      <c r="FT350" s="135"/>
    </row>
    <row r="351" spans="1:176" ht="12.75" customHeight="1" x14ac:dyDescent="0.2">
      <c r="A351" s="16" t="s">
        <v>173</v>
      </c>
      <c r="B351" s="17" t="s">
        <v>215</v>
      </c>
      <c r="C351" s="16"/>
      <c r="D351" s="16" t="s">
        <v>9877</v>
      </c>
      <c r="E351" s="16" t="s">
        <v>9877</v>
      </c>
      <c r="F351" s="7">
        <v>72</v>
      </c>
      <c r="G351" s="7"/>
      <c r="H351" s="30" t="s">
        <v>177</v>
      </c>
      <c r="I351" s="16" t="s">
        <v>2722</v>
      </c>
      <c r="J351" s="16" t="s">
        <v>179</v>
      </c>
      <c r="K351" s="7" t="s">
        <v>162</v>
      </c>
      <c r="L351" s="16"/>
      <c r="M351" s="18"/>
      <c r="N351" s="17"/>
      <c r="O351" s="17"/>
      <c r="P351" s="7"/>
      <c r="Q351" s="7"/>
      <c r="R351" s="18" t="s">
        <v>9878</v>
      </c>
      <c r="S351" s="18"/>
      <c r="T351" s="18"/>
      <c r="U351" s="18"/>
      <c r="V351" s="19"/>
      <c r="W351" s="18"/>
      <c r="X351" s="18"/>
      <c r="Y351" s="18"/>
      <c r="Z351" s="18"/>
      <c r="AA351" s="18"/>
      <c r="AB351" s="18"/>
      <c r="AC351" s="18"/>
      <c r="AI351" s="132"/>
      <c r="AJ351" s="18"/>
      <c r="AK351" s="18"/>
      <c r="AL351" s="18"/>
      <c r="AM351" s="7"/>
      <c r="AN351" s="7"/>
      <c r="AO351" s="7"/>
      <c r="AP351" s="7"/>
      <c r="AQ351" s="7"/>
      <c r="AR351" s="7"/>
      <c r="AS351" s="7"/>
      <c r="AT351" s="7"/>
      <c r="AU351" s="7"/>
      <c r="AV351" s="7"/>
      <c r="AW351" s="7"/>
      <c r="AX351" s="18"/>
      <c r="AY351" s="18"/>
      <c r="AZ351" s="132"/>
      <c r="BA351" s="132"/>
    </row>
    <row r="352" spans="1:176" ht="12.75" customHeight="1" x14ac:dyDescent="0.2">
      <c r="A352" s="16" t="s">
        <v>173</v>
      </c>
      <c r="B352" s="17" t="s">
        <v>215</v>
      </c>
      <c r="C352" s="16"/>
      <c r="D352" s="132" t="s">
        <v>10985</v>
      </c>
      <c r="E352" s="16" t="s">
        <v>10985</v>
      </c>
      <c r="F352" s="7">
        <v>72</v>
      </c>
      <c r="G352" s="7"/>
      <c r="H352" s="30" t="s">
        <v>177</v>
      </c>
      <c r="I352" s="16" t="s">
        <v>2722</v>
      </c>
      <c r="J352" s="16" t="s">
        <v>179</v>
      </c>
      <c r="K352" s="134" t="s">
        <v>162</v>
      </c>
      <c r="L352" s="16"/>
      <c r="M352" s="136"/>
      <c r="N352" s="17"/>
      <c r="O352" s="17"/>
      <c r="P352" s="7"/>
      <c r="Q352" s="7"/>
      <c r="R352" s="136" t="s">
        <v>5101</v>
      </c>
      <c r="S352" s="18"/>
      <c r="T352" s="18"/>
      <c r="U352" s="18"/>
      <c r="V352" s="138"/>
      <c r="W352" s="136"/>
      <c r="X352" s="136"/>
      <c r="Y352" s="136"/>
      <c r="Z352" s="136"/>
      <c r="AA352" s="136"/>
      <c r="AB352" s="136"/>
      <c r="AC352" s="136"/>
      <c r="AD352" s="135"/>
      <c r="AE352" s="135"/>
      <c r="AF352" s="135"/>
      <c r="AG352" s="135"/>
      <c r="AI352" s="132"/>
      <c r="AJ352" s="136"/>
      <c r="AK352" s="136"/>
      <c r="AL352" s="136"/>
      <c r="AM352" s="134"/>
      <c r="AN352" s="134"/>
      <c r="AO352" s="134"/>
      <c r="AP352" s="134"/>
      <c r="AQ352" s="134"/>
      <c r="AR352" s="134"/>
      <c r="AS352" s="134"/>
      <c r="AT352" s="134"/>
      <c r="AU352" s="134"/>
      <c r="AV352" s="134"/>
      <c r="AW352" s="134"/>
      <c r="AX352" s="136"/>
      <c r="AY352" s="136"/>
      <c r="AZ352" s="132"/>
      <c r="BA352" s="132"/>
      <c r="BF352" s="135"/>
      <c r="FO352" s="135"/>
      <c r="FP352" s="135"/>
      <c r="FQ352" s="135"/>
      <c r="FR352" s="135"/>
      <c r="FS352" s="135"/>
      <c r="FT352" s="135"/>
    </row>
    <row r="353" spans="1:176" ht="12.75" customHeight="1" x14ac:dyDescent="0.2">
      <c r="A353" s="16" t="s">
        <v>173</v>
      </c>
      <c r="B353" s="17" t="s">
        <v>211</v>
      </c>
      <c r="C353" s="16"/>
      <c r="D353" s="132" t="s">
        <v>10992</v>
      </c>
      <c r="E353" s="132" t="s">
        <v>10992</v>
      </c>
      <c r="F353" s="7">
        <v>72</v>
      </c>
      <c r="G353" s="7"/>
      <c r="H353" s="134" t="s">
        <v>177</v>
      </c>
      <c r="I353" s="16" t="s">
        <v>2092</v>
      </c>
      <c r="J353" s="16" t="s">
        <v>179</v>
      </c>
      <c r="K353" s="134" t="s">
        <v>162</v>
      </c>
      <c r="L353" s="16"/>
      <c r="M353" s="136"/>
      <c r="N353" s="17"/>
      <c r="O353" s="17"/>
      <c r="P353" s="7"/>
      <c r="Q353" s="7"/>
      <c r="R353" s="18" t="s">
        <v>10993</v>
      </c>
      <c r="S353" s="18"/>
      <c r="T353" s="18"/>
      <c r="U353" s="18"/>
      <c r="V353" s="19"/>
      <c r="W353" s="136"/>
      <c r="X353" s="136"/>
      <c r="Y353" s="136"/>
      <c r="Z353" s="18"/>
      <c r="AA353" s="136"/>
      <c r="AB353" s="136"/>
      <c r="AC353" s="136"/>
      <c r="AI353" s="136"/>
      <c r="AJ353" s="136"/>
      <c r="AK353" s="136"/>
      <c r="AL353" s="136"/>
      <c r="AM353" s="134"/>
      <c r="AN353" s="134"/>
      <c r="AO353" s="134"/>
      <c r="AP353" s="134"/>
      <c r="AQ353" s="134"/>
      <c r="AR353" s="134"/>
      <c r="AS353" s="134"/>
      <c r="AT353" s="134"/>
      <c r="AU353" s="134"/>
      <c r="AV353" s="134"/>
      <c r="AW353" s="134"/>
      <c r="AX353" s="136"/>
      <c r="AY353" s="136"/>
      <c r="AZ353" s="136"/>
      <c r="BA353" s="136"/>
    </row>
    <row r="354" spans="1:176" ht="12.75" customHeight="1" x14ac:dyDescent="0.2">
      <c r="A354" s="16" t="s">
        <v>173</v>
      </c>
      <c r="B354" s="17" t="s">
        <v>215</v>
      </c>
      <c r="C354" s="16"/>
      <c r="D354" s="135" t="s">
        <v>2202</v>
      </c>
      <c r="E354" s="16" t="s">
        <v>7372</v>
      </c>
      <c r="F354" s="7">
        <v>70</v>
      </c>
      <c r="G354" s="7"/>
      <c r="H354" s="7" t="s">
        <v>177</v>
      </c>
      <c r="I354" s="16" t="s">
        <v>2858</v>
      </c>
      <c r="J354" s="16" t="s">
        <v>431</v>
      </c>
      <c r="K354" s="20" t="s">
        <v>180</v>
      </c>
      <c r="L354" s="16"/>
      <c r="M354" s="135" t="s">
        <v>11187</v>
      </c>
      <c r="N354" s="17"/>
      <c r="O354" s="17"/>
      <c r="P354" s="7"/>
      <c r="Q354" s="7"/>
      <c r="R354" s="21" t="s">
        <v>11194</v>
      </c>
      <c r="S354" s="136"/>
      <c r="T354" s="136">
        <v>3901</v>
      </c>
      <c r="U354" s="136" t="s">
        <v>11195</v>
      </c>
      <c r="V354" s="22"/>
      <c r="W354" s="21"/>
      <c r="X354" s="21"/>
      <c r="Y354" s="21"/>
      <c r="Z354" s="21"/>
      <c r="AA354" s="21"/>
      <c r="AB354" s="21"/>
      <c r="AC354" s="135" t="s">
        <v>168</v>
      </c>
      <c r="AD354" s="135" t="s">
        <v>2206</v>
      </c>
      <c r="AE354" s="135" t="s">
        <v>2207</v>
      </c>
      <c r="AF354" s="135" t="s">
        <v>2208</v>
      </c>
      <c r="AG354" s="135" t="s">
        <v>2209</v>
      </c>
      <c r="AI354" s="135" t="s">
        <v>163</v>
      </c>
      <c r="AJ354" s="135" t="s">
        <v>2210</v>
      </c>
      <c r="AK354" s="135" t="s">
        <v>2211</v>
      </c>
      <c r="AL354" s="135" t="s">
        <v>2212</v>
      </c>
      <c r="AM354" s="135" t="s">
        <v>168</v>
      </c>
      <c r="AN354" s="135" t="s">
        <v>3446</v>
      </c>
      <c r="AO354" s="135" t="s">
        <v>8368</v>
      </c>
      <c r="AP354" s="135" t="s">
        <v>8369</v>
      </c>
      <c r="AQ354" s="135" t="s">
        <v>8370</v>
      </c>
      <c r="AR354" s="135" t="s">
        <v>163</v>
      </c>
      <c r="AS354" s="135" t="s">
        <v>8371</v>
      </c>
      <c r="AT354" s="135"/>
      <c r="AU354" s="135"/>
      <c r="AV354" s="135"/>
      <c r="AW354" s="135" t="s">
        <v>168</v>
      </c>
      <c r="AX354" s="135" t="s">
        <v>11197</v>
      </c>
      <c r="AY354" s="135" t="s">
        <v>11198</v>
      </c>
      <c r="AZ354" s="135" t="s">
        <v>319</v>
      </c>
      <c r="BA354" s="135" t="s">
        <v>11196</v>
      </c>
      <c r="BB354" s="3" t="s">
        <v>163</v>
      </c>
      <c r="BC354" s="3" t="s">
        <v>11199</v>
      </c>
      <c r="BD354" s="3" t="s">
        <v>163</v>
      </c>
      <c r="BF354" s="135" t="s">
        <v>163</v>
      </c>
      <c r="BQ354" s="3" t="s">
        <v>194</v>
      </c>
      <c r="BR354" s="3" t="s">
        <v>2910</v>
      </c>
      <c r="BS354" s="3" t="s">
        <v>8372</v>
      </c>
      <c r="BT354" s="3" t="s">
        <v>402</v>
      </c>
      <c r="BU354" s="3" t="s">
        <v>8373</v>
      </c>
      <c r="BV354" s="3" t="s">
        <v>163</v>
      </c>
      <c r="BW354" s="3" t="s">
        <v>8374</v>
      </c>
      <c r="BX354" s="3" t="s">
        <v>163</v>
      </c>
      <c r="BY354" s="3" t="s">
        <v>3014</v>
      </c>
      <c r="BZ354" s="3" t="s">
        <v>8375</v>
      </c>
      <c r="CA354" s="3" t="s">
        <v>194</v>
      </c>
      <c r="CB354" s="3" t="s">
        <v>8376</v>
      </c>
      <c r="CC354" s="3" t="s">
        <v>8377</v>
      </c>
      <c r="CD354" s="3" t="s">
        <v>8378</v>
      </c>
      <c r="CE354" s="3" t="s">
        <v>8379</v>
      </c>
      <c r="CF354" s="3" t="s">
        <v>163</v>
      </c>
      <c r="CG354" s="3" t="s">
        <v>8380</v>
      </c>
      <c r="CH354" s="3" t="s">
        <v>163</v>
      </c>
      <c r="CI354" s="3" t="s">
        <v>163</v>
      </c>
      <c r="CJ354" s="3" t="s">
        <v>8381</v>
      </c>
      <c r="CK354" s="3" t="s">
        <v>168</v>
      </c>
      <c r="CL354" s="3" t="s">
        <v>8382</v>
      </c>
      <c r="CM354" s="3" t="s">
        <v>8383</v>
      </c>
      <c r="CN354" s="3" t="s">
        <v>8384</v>
      </c>
      <c r="CO354" s="3" t="s">
        <v>8385</v>
      </c>
      <c r="CP354" s="3" t="s">
        <v>163</v>
      </c>
      <c r="CQ354" s="3" t="s">
        <v>8386</v>
      </c>
      <c r="CR354" s="3" t="s">
        <v>163</v>
      </c>
      <c r="CS354" s="3" t="s">
        <v>8387</v>
      </c>
      <c r="CT354" s="3" t="s">
        <v>8388</v>
      </c>
      <c r="CU354" s="3" t="s">
        <v>168</v>
      </c>
      <c r="CV354" s="3" t="s">
        <v>7109</v>
      </c>
      <c r="CW354" s="3" t="s">
        <v>8389</v>
      </c>
      <c r="CX354" s="3" t="s">
        <v>8390</v>
      </c>
      <c r="CY354" s="3" t="s">
        <v>8391</v>
      </c>
      <c r="CZ354" s="3" t="s">
        <v>163</v>
      </c>
      <c r="DA354" s="3" t="s">
        <v>8392</v>
      </c>
      <c r="DB354" s="3" t="s">
        <v>163</v>
      </c>
      <c r="DC354" s="3" t="s">
        <v>8393</v>
      </c>
      <c r="DD354" s="3" t="s">
        <v>8394</v>
      </c>
      <c r="DE354" s="3" t="s">
        <v>168</v>
      </c>
      <c r="DF354" s="3" t="s">
        <v>8395</v>
      </c>
      <c r="DG354" s="3" t="s">
        <v>8396</v>
      </c>
      <c r="DH354" s="3" t="s">
        <v>3778</v>
      </c>
      <c r="DI354" s="3" t="s">
        <v>8397</v>
      </c>
      <c r="DJ354" s="3" t="s">
        <v>163</v>
      </c>
      <c r="DK354" s="3" t="s">
        <v>8398</v>
      </c>
      <c r="DL354" s="3" t="s">
        <v>163</v>
      </c>
      <c r="DM354" s="3" t="s">
        <v>8399</v>
      </c>
      <c r="DN354" s="3" t="s">
        <v>8400</v>
      </c>
      <c r="DO354" s="3" t="s">
        <v>168</v>
      </c>
      <c r="DP354" s="3" t="s">
        <v>8401</v>
      </c>
      <c r="DQ354" s="3" t="s">
        <v>8402</v>
      </c>
      <c r="DR354" s="3" t="s">
        <v>8403</v>
      </c>
      <c r="DS354" s="3" t="s">
        <v>8404</v>
      </c>
      <c r="DT354" s="3" t="s">
        <v>163</v>
      </c>
      <c r="DU354" s="3" t="s">
        <v>8405</v>
      </c>
      <c r="DV354" s="3" t="s">
        <v>163</v>
      </c>
      <c r="DW354" s="3" t="s">
        <v>8406</v>
      </c>
      <c r="DY354" s="3" t="s">
        <v>168</v>
      </c>
      <c r="DZ354" s="3" t="s">
        <v>8407</v>
      </c>
      <c r="EA354" s="3" t="s">
        <v>8408</v>
      </c>
      <c r="EB354" s="3" t="s">
        <v>8409</v>
      </c>
      <c r="EC354" s="3" t="s">
        <v>8410</v>
      </c>
      <c r="ED354" s="3" t="s">
        <v>163</v>
      </c>
      <c r="EE354" s="3" t="s">
        <v>8411</v>
      </c>
      <c r="EI354" s="3" t="s">
        <v>168</v>
      </c>
      <c r="EJ354" s="3" t="s">
        <v>5162</v>
      </c>
      <c r="EK354" s="3" t="s">
        <v>8412</v>
      </c>
      <c r="EL354" s="3" t="s">
        <v>163</v>
      </c>
      <c r="EM354" s="3" t="s">
        <v>8413</v>
      </c>
      <c r="FO354" s="130"/>
      <c r="FP354" s="130"/>
      <c r="FQ354" s="130"/>
      <c r="FR354" s="130"/>
      <c r="FS354" s="130"/>
      <c r="FT354" s="130"/>
    </row>
    <row r="355" spans="1:176" ht="12.75" customHeight="1" x14ac:dyDescent="0.2">
      <c r="A355" s="132" t="s">
        <v>173</v>
      </c>
      <c r="B355" s="17" t="s">
        <v>215</v>
      </c>
      <c r="C355" s="132"/>
      <c r="D355" s="132" t="s">
        <v>3333</v>
      </c>
      <c r="E355" s="132" t="s">
        <v>3333</v>
      </c>
      <c r="F355" s="7">
        <v>70</v>
      </c>
      <c r="G355" s="134"/>
      <c r="H355" s="30" t="s">
        <v>177</v>
      </c>
      <c r="I355" s="132" t="s">
        <v>528</v>
      </c>
      <c r="J355" s="132" t="s">
        <v>179</v>
      </c>
      <c r="K355" s="134" t="s">
        <v>162</v>
      </c>
      <c r="L355" s="132"/>
      <c r="M355" s="136"/>
      <c r="N355" s="17"/>
      <c r="O355" s="17"/>
      <c r="P355" s="134"/>
      <c r="Q355" s="134"/>
      <c r="R355" s="136" t="s">
        <v>3332</v>
      </c>
      <c r="S355" s="136"/>
      <c r="T355" s="136"/>
      <c r="U355" s="136"/>
      <c r="V355" s="138"/>
      <c r="W355" s="136"/>
      <c r="X355" s="136"/>
      <c r="Y355" s="136"/>
      <c r="Z355" s="136"/>
      <c r="AA355" s="136"/>
      <c r="AB355" s="136"/>
      <c r="AC355" s="136"/>
      <c r="AI355" s="132"/>
      <c r="AJ355" s="136"/>
      <c r="AK355" s="136"/>
      <c r="AL355" s="136"/>
      <c r="AM355" s="134"/>
      <c r="AN355" s="134"/>
      <c r="AO355" s="134"/>
      <c r="AP355" s="134"/>
      <c r="AQ355" s="134"/>
      <c r="AR355" s="134"/>
      <c r="AS355" s="134"/>
      <c r="AT355" s="134"/>
      <c r="AU355" s="134"/>
      <c r="AV355" s="134"/>
      <c r="AW355" s="134"/>
      <c r="AX355" s="136"/>
      <c r="AY355" s="136"/>
      <c r="AZ355" s="133"/>
      <c r="BA355" s="132"/>
    </row>
    <row r="356" spans="1:176" ht="12.75" customHeight="1" x14ac:dyDescent="0.2">
      <c r="A356" s="16" t="s">
        <v>173</v>
      </c>
      <c r="B356" s="17" t="s">
        <v>215</v>
      </c>
      <c r="C356" s="16"/>
      <c r="D356" s="16" t="s">
        <v>11923</v>
      </c>
      <c r="E356" s="16" t="s">
        <v>11936</v>
      </c>
      <c r="F356" s="7">
        <v>70</v>
      </c>
      <c r="G356" s="7"/>
      <c r="H356" s="7" t="s">
        <v>177</v>
      </c>
      <c r="I356" s="16" t="s">
        <v>4418</v>
      </c>
      <c r="J356" s="16" t="s">
        <v>179</v>
      </c>
      <c r="K356" s="7" t="s">
        <v>180</v>
      </c>
      <c r="L356" s="16" t="s">
        <v>11934</v>
      </c>
      <c r="M356" s="18"/>
      <c r="N356" s="17"/>
      <c r="O356" s="17"/>
      <c r="P356" s="7"/>
      <c r="Q356" s="7"/>
      <c r="R356" s="18" t="s">
        <v>11924</v>
      </c>
      <c r="S356" s="18" t="s">
        <v>13500</v>
      </c>
      <c r="T356" s="18"/>
      <c r="U356" s="18" t="s">
        <v>13501</v>
      </c>
      <c r="V356" s="34" t="s">
        <v>11928</v>
      </c>
      <c r="W356" s="18"/>
      <c r="X356" s="18"/>
      <c r="Y356" s="18"/>
      <c r="Z356" s="18"/>
      <c r="AA356" s="18"/>
      <c r="AB356" s="18"/>
      <c r="AC356" s="18" t="s">
        <v>1916</v>
      </c>
      <c r="AD356" s="136" t="s">
        <v>11927</v>
      </c>
      <c r="AE356" s="136" t="s">
        <v>5409</v>
      </c>
      <c r="AF356" s="132" t="s">
        <v>12458</v>
      </c>
      <c r="AG356" s="82" t="s">
        <v>11949</v>
      </c>
      <c r="AI356" s="15" t="s">
        <v>11931</v>
      </c>
      <c r="AJ356" s="135"/>
      <c r="AK356" s="135"/>
      <c r="AL356" s="135"/>
      <c r="AM356" s="7"/>
      <c r="AN356" s="7"/>
      <c r="AO356" s="7"/>
      <c r="AP356" s="7"/>
      <c r="AQ356" s="7"/>
      <c r="AR356" s="7"/>
      <c r="AS356" s="7"/>
      <c r="AT356" s="7"/>
      <c r="AU356" s="7"/>
      <c r="AV356" s="7"/>
      <c r="AW356" s="3" t="s">
        <v>168</v>
      </c>
      <c r="AX356" s="135" t="s">
        <v>12457</v>
      </c>
      <c r="AY356" s="135" t="s">
        <v>3142</v>
      </c>
      <c r="AZ356" s="135" t="s">
        <v>319</v>
      </c>
      <c r="BA356" s="132" t="s">
        <v>11926</v>
      </c>
      <c r="BF356" s="15" t="s">
        <v>12460</v>
      </c>
    </row>
    <row r="357" spans="1:176" ht="12.75" customHeight="1" x14ac:dyDescent="0.2">
      <c r="A357" s="16" t="s">
        <v>173</v>
      </c>
      <c r="B357" s="17" t="s">
        <v>472</v>
      </c>
      <c r="C357" s="16" t="s">
        <v>13918</v>
      </c>
      <c r="D357" s="16" t="s">
        <v>11994</v>
      </c>
      <c r="E357" s="16" t="s">
        <v>2718</v>
      </c>
      <c r="F357" s="134">
        <v>70</v>
      </c>
      <c r="G357" s="134"/>
      <c r="H357" s="134" t="s">
        <v>177</v>
      </c>
      <c r="I357" s="16" t="s">
        <v>671</v>
      </c>
      <c r="J357" s="16" t="s">
        <v>179</v>
      </c>
      <c r="K357" s="134" t="s">
        <v>162</v>
      </c>
      <c r="L357" s="16" t="s">
        <v>2719</v>
      </c>
      <c r="M357" s="18"/>
      <c r="N357" s="17"/>
      <c r="O357" s="17"/>
      <c r="P357" s="7"/>
      <c r="Q357" s="7"/>
      <c r="R357" s="18" t="s">
        <v>11861</v>
      </c>
      <c r="S357" s="18"/>
      <c r="T357" s="18"/>
      <c r="U357" s="18" t="s">
        <v>11862</v>
      </c>
      <c r="V357" s="138"/>
      <c r="W357" s="18"/>
      <c r="X357" s="18"/>
      <c r="Y357" s="18"/>
      <c r="Z357" s="18"/>
      <c r="AA357" s="18"/>
      <c r="AB357" s="18"/>
      <c r="AC357" s="18" t="s">
        <v>168</v>
      </c>
      <c r="AD357" s="135" t="s">
        <v>856</v>
      </c>
      <c r="AE357" s="135" t="s">
        <v>2720</v>
      </c>
      <c r="AF357" s="135"/>
      <c r="AG357" s="135"/>
      <c r="AI357" s="139"/>
      <c r="AJ357" s="136">
        <v>8613637432098</v>
      </c>
      <c r="AK357" s="136"/>
      <c r="AL357" s="136"/>
      <c r="AM357" s="134"/>
      <c r="AN357" s="134"/>
      <c r="AO357" s="134"/>
      <c r="AP357" s="134"/>
      <c r="AQ357" s="134"/>
      <c r="AR357" s="134"/>
      <c r="AS357" s="134"/>
      <c r="AT357" s="134"/>
      <c r="AU357" s="134"/>
      <c r="AV357" s="134"/>
      <c r="AW357" s="135" t="s">
        <v>168</v>
      </c>
      <c r="AX357" s="136" t="s">
        <v>856</v>
      </c>
      <c r="AY357" s="136" t="s">
        <v>2720</v>
      </c>
      <c r="AZ357" s="133"/>
      <c r="BA357" s="139"/>
      <c r="BF357" s="135"/>
    </row>
    <row r="358" spans="1:176" ht="12.75" customHeight="1" x14ac:dyDescent="0.2">
      <c r="A358" s="16" t="s">
        <v>173</v>
      </c>
      <c r="B358" s="17" t="s">
        <v>211</v>
      </c>
      <c r="C358" s="132"/>
      <c r="D358" s="132" t="s">
        <v>7582</v>
      </c>
      <c r="E358" s="132" t="s">
        <v>7582</v>
      </c>
      <c r="F358" s="134">
        <v>70</v>
      </c>
      <c r="G358" s="134"/>
      <c r="H358" s="134" t="s">
        <v>177</v>
      </c>
      <c r="I358" s="16" t="s">
        <v>979</v>
      </c>
      <c r="J358" s="132" t="s">
        <v>179</v>
      </c>
      <c r="K358" s="134" t="s">
        <v>162</v>
      </c>
      <c r="L358" s="132"/>
      <c r="M358" s="136"/>
      <c r="N358" s="17"/>
      <c r="O358" s="17"/>
      <c r="P358" s="7"/>
      <c r="Q358" s="7"/>
      <c r="R358" s="136" t="s">
        <v>7581</v>
      </c>
      <c r="S358" s="136"/>
      <c r="T358" s="136"/>
      <c r="U358" s="136"/>
      <c r="V358" s="138"/>
      <c r="W358" s="136"/>
      <c r="X358" s="136"/>
      <c r="Y358" s="136"/>
      <c r="Z358" s="136"/>
      <c r="AA358" s="136"/>
      <c r="AB358" s="136"/>
      <c r="AC358" s="136" t="s">
        <v>168</v>
      </c>
      <c r="AD358" s="3" t="s">
        <v>7583</v>
      </c>
      <c r="AE358" s="3" t="s">
        <v>7584</v>
      </c>
      <c r="AG358" s="135" t="s">
        <v>7585</v>
      </c>
      <c r="AI358" s="135"/>
      <c r="AJ358" s="136"/>
      <c r="AK358" s="136"/>
      <c r="AL358" s="136"/>
      <c r="AM358" s="134"/>
      <c r="AN358" s="134"/>
      <c r="AO358" s="134"/>
      <c r="AP358" s="134"/>
      <c r="AQ358" s="134"/>
      <c r="AR358" s="134"/>
      <c r="AS358" s="134"/>
      <c r="AT358" s="134"/>
      <c r="AU358" s="134"/>
      <c r="AV358" s="134"/>
      <c r="AW358" s="135" t="s">
        <v>168</v>
      </c>
      <c r="AX358" s="136" t="s">
        <v>7583</v>
      </c>
      <c r="AY358" s="136" t="s">
        <v>7584</v>
      </c>
      <c r="AZ358" s="133"/>
      <c r="BA358" s="135" t="s">
        <v>7585</v>
      </c>
      <c r="BC358" s="135"/>
      <c r="BF358" s="135"/>
      <c r="BK358" s="135"/>
      <c r="DS358" s="135"/>
      <c r="FM358" s="135"/>
      <c r="FN358" s="135"/>
      <c r="FO358" s="135"/>
      <c r="FP358" s="135"/>
      <c r="FQ358" s="135"/>
      <c r="FR358" s="135"/>
      <c r="FS358" s="135"/>
      <c r="FT358" s="135"/>
    </row>
    <row r="359" spans="1:176" ht="12.75" customHeight="1" x14ac:dyDescent="0.2">
      <c r="A359" s="16" t="s">
        <v>173</v>
      </c>
      <c r="B359" s="17" t="s">
        <v>12429</v>
      </c>
      <c r="C359" s="16" t="s">
        <v>13783</v>
      </c>
      <c r="D359" s="132" t="s">
        <v>13800</v>
      </c>
      <c r="E359" s="132" t="s">
        <v>13800</v>
      </c>
      <c r="F359" s="85">
        <v>70</v>
      </c>
      <c r="G359" s="85"/>
      <c r="H359" s="7" t="s">
        <v>177</v>
      </c>
      <c r="I359" s="16" t="s">
        <v>979</v>
      </c>
      <c r="J359" s="16" t="s">
        <v>179</v>
      </c>
      <c r="K359" s="17" t="s">
        <v>162</v>
      </c>
      <c r="L359" s="132" t="s">
        <v>327</v>
      </c>
      <c r="M359" s="136"/>
      <c r="N359" s="17"/>
      <c r="O359" s="17"/>
      <c r="P359" s="134"/>
      <c r="Q359" s="7"/>
      <c r="R359" s="136" t="s">
        <v>13801</v>
      </c>
      <c r="S359" s="136"/>
      <c r="T359" s="136"/>
      <c r="U359" s="136" t="s">
        <v>12720</v>
      </c>
      <c r="V359" s="138"/>
      <c r="W359" s="136"/>
      <c r="X359" s="136"/>
      <c r="Y359" s="136"/>
      <c r="Z359" s="136"/>
      <c r="AA359" s="136"/>
      <c r="AB359" s="136"/>
      <c r="AC359" s="136"/>
      <c r="AD359" s="136"/>
      <c r="AE359" s="136"/>
      <c r="AF359" s="137"/>
      <c r="AG359" s="135"/>
      <c r="AI359" s="136"/>
      <c r="AJ359" s="136"/>
      <c r="AK359" s="136"/>
      <c r="AL359" s="136"/>
      <c r="AM359" s="135"/>
      <c r="AN359" s="135"/>
      <c r="AO359" s="135"/>
      <c r="AP359" s="135"/>
      <c r="AQ359" s="135"/>
      <c r="AR359" s="135"/>
      <c r="AS359" s="135"/>
      <c r="AT359" s="135"/>
      <c r="AU359" s="135"/>
      <c r="AV359" s="135"/>
      <c r="AW359" s="134"/>
      <c r="AX359" s="135"/>
      <c r="AY359" s="135"/>
      <c r="AZ359" s="135"/>
      <c r="BK359" s="135"/>
      <c r="BQ359" s="135"/>
    </row>
    <row r="360" spans="1:176" ht="12.75" customHeight="1" x14ac:dyDescent="0.2">
      <c r="A360" s="132" t="s">
        <v>173</v>
      </c>
      <c r="B360" s="17" t="s">
        <v>211</v>
      </c>
      <c r="C360" s="132"/>
      <c r="D360" s="135" t="s">
        <v>1076</v>
      </c>
      <c r="E360" s="132" t="s">
        <v>9252</v>
      </c>
      <c r="F360" s="134">
        <v>70</v>
      </c>
      <c r="G360" s="134"/>
      <c r="H360" s="134" t="s">
        <v>177</v>
      </c>
      <c r="I360" s="132" t="s">
        <v>244</v>
      </c>
      <c r="J360" s="132" t="s">
        <v>245</v>
      </c>
      <c r="K360" s="20" t="s">
        <v>180</v>
      </c>
      <c r="L360" s="132" t="s">
        <v>9253</v>
      </c>
      <c r="M360" s="136"/>
      <c r="N360" s="17"/>
      <c r="O360" s="17"/>
      <c r="P360" s="134"/>
      <c r="Q360" s="134"/>
      <c r="R360" s="132" t="s">
        <v>9254</v>
      </c>
      <c r="S360" s="132"/>
      <c r="T360" s="132"/>
      <c r="U360" s="132"/>
      <c r="V360" s="138"/>
      <c r="W360" s="132"/>
      <c r="X360" s="132"/>
      <c r="Y360" s="132"/>
      <c r="Z360" s="132"/>
      <c r="AA360" s="132"/>
      <c r="AB360" s="132"/>
      <c r="AC360" s="135" t="s">
        <v>194</v>
      </c>
      <c r="AD360" s="135" t="s">
        <v>1080</v>
      </c>
      <c r="AE360" s="135" t="s">
        <v>1081</v>
      </c>
      <c r="AF360" s="135" t="s">
        <v>1082</v>
      </c>
      <c r="AG360" s="82" t="s">
        <v>1083</v>
      </c>
      <c r="AH360" s="135"/>
      <c r="AI360" s="135"/>
      <c r="AJ360" s="135"/>
      <c r="AK360" s="135"/>
      <c r="AL360" s="135"/>
      <c r="AM360" s="134"/>
      <c r="AN360" s="134"/>
      <c r="AO360" s="134"/>
      <c r="AP360" s="134"/>
      <c r="AQ360" s="134"/>
      <c r="AR360" s="134"/>
      <c r="AS360" s="134"/>
      <c r="AT360" s="134"/>
      <c r="AU360" s="134"/>
      <c r="AV360" s="134"/>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c r="BZ360" s="135"/>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O360" s="130"/>
      <c r="FP360" s="130"/>
      <c r="FQ360" s="130"/>
      <c r="FR360" s="130"/>
      <c r="FS360" s="130"/>
      <c r="FT360" s="130"/>
    </row>
    <row r="361" spans="1:176" ht="12.75" customHeight="1" x14ac:dyDescent="0.2">
      <c r="A361" s="16" t="s">
        <v>173</v>
      </c>
      <c r="B361" s="17" t="s">
        <v>12429</v>
      </c>
      <c r="C361" s="132" t="s">
        <v>13782</v>
      </c>
      <c r="D361" s="132" t="s">
        <v>11866</v>
      </c>
      <c r="E361" s="135" t="s">
        <v>14708</v>
      </c>
      <c r="F361" s="85">
        <v>70</v>
      </c>
      <c r="G361" s="85"/>
      <c r="H361" s="7" t="s">
        <v>177</v>
      </c>
      <c r="I361" s="16" t="s">
        <v>671</v>
      </c>
      <c r="J361" s="132" t="s">
        <v>179</v>
      </c>
      <c r="K361" s="17" t="s">
        <v>162</v>
      </c>
      <c r="L361" s="135" t="s">
        <v>12716</v>
      </c>
      <c r="M361" s="138" t="s">
        <v>12736</v>
      </c>
      <c r="N361" s="17"/>
      <c r="O361" s="17"/>
      <c r="P361" s="7"/>
      <c r="Q361" s="7"/>
      <c r="R361" s="135" t="s">
        <v>12557</v>
      </c>
      <c r="S361" s="135"/>
      <c r="T361" s="135"/>
      <c r="U361" s="135" t="s">
        <v>12558</v>
      </c>
      <c r="V361" s="135" t="s">
        <v>12559</v>
      </c>
      <c r="W361" s="135" t="s">
        <v>12717</v>
      </c>
      <c r="X361" s="18"/>
      <c r="Y361" s="18"/>
      <c r="Z361" s="18"/>
      <c r="AA361" s="18"/>
      <c r="AB361" s="18"/>
      <c r="AC361" s="135" t="s">
        <v>168</v>
      </c>
      <c r="AD361" s="135" t="s">
        <v>12568</v>
      </c>
      <c r="AE361" s="135" t="s">
        <v>1830</v>
      </c>
      <c r="AF361" s="135" t="s">
        <v>12569</v>
      </c>
      <c r="AG361" s="3" t="s">
        <v>13746</v>
      </c>
      <c r="AI361" s="15" t="s">
        <v>13747</v>
      </c>
      <c r="AJ361" s="135" t="s">
        <v>12559</v>
      </c>
      <c r="AK361" s="135" t="s">
        <v>12570</v>
      </c>
      <c r="AL361" s="18"/>
      <c r="AM361" s="134"/>
      <c r="AN361" s="134"/>
      <c r="AO361" s="134"/>
      <c r="AP361" s="134"/>
      <c r="AQ361" s="134"/>
      <c r="AR361" s="134"/>
      <c r="AS361" s="134"/>
      <c r="AT361" s="134"/>
      <c r="AU361" s="134"/>
      <c r="AV361" s="134"/>
      <c r="AW361" s="135"/>
      <c r="AX361" s="135"/>
      <c r="AY361" s="135"/>
      <c r="AZ361" s="135"/>
    </row>
    <row r="362" spans="1:176" s="1" customFormat="1" ht="12.75" customHeight="1" x14ac:dyDescent="0.2">
      <c r="A362" s="132" t="s">
        <v>173</v>
      </c>
      <c r="B362" s="124" t="s">
        <v>211</v>
      </c>
      <c r="C362" s="133"/>
      <c r="D362" s="133" t="s">
        <v>5399</v>
      </c>
      <c r="E362" s="133" t="s">
        <v>5399</v>
      </c>
      <c r="F362" s="36">
        <v>69.284999999999997</v>
      </c>
      <c r="G362" s="36"/>
      <c r="H362" s="134" t="s">
        <v>177</v>
      </c>
      <c r="I362" s="132" t="s">
        <v>261</v>
      </c>
      <c r="J362" s="133" t="s">
        <v>179</v>
      </c>
      <c r="K362" s="134" t="s">
        <v>162</v>
      </c>
      <c r="L362" s="135"/>
      <c r="M362" s="133" t="s">
        <v>5400</v>
      </c>
      <c r="N362" s="17"/>
      <c r="O362" s="17"/>
      <c r="P362" s="134"/>
      <c r="Q362" s="134"/>
      <c r="R362" s="136" t="s">
        <v>1010</v>
      </c>
      <c r="S362" s="136"/>
      <c r="T362" s="136"/>
      <c r="U362" s="136"/>
      <c r="V362" s="138"/>
      <c r="W362" s="136"/>
      <c r="X362" s="136"/>
      <c r="Y362" s="136"/>
      <c r="Z362" s="136"/>
      <c r="AA362" s="136"/>
      <c r="AB362" s="136"/>
      <c r="AC362" s="136" t="s">
        <v>168</v>
      </c>
      <c r="AD362" s="135" t="s">
        <v>5401</v>
      </c>
      <c r="AE362" s="135" t="s">
        <v>2232</v>
      </c>
      <c r="AF362" s="135" t="s">
        <v>368</v>
      </c>
      <c r="AG362" s="135" t="s">
        <v>5402</v>
      </c>
      <c r="AH362" s="135"/>
      <c r="AI362" s="82" t="s">
        <v>5403</v>
      </c>
      <c r="AJ362" s="136"/>
      <c r="AK362" s="136"/>
      <c r="AL362" s="136"/>
      <c r="AM362" s="134"/>
      <c r="AN362" s="134"/>
      <c r="AO362" s="134"/>
      <c r="AP362" s="134"/>
      <c r="AQ362" s="134"/>
      <c r="AR362" s="134"/>
      <c r="AS362" s="134"/>
      <c r="AT362" s="134"/>
      <c r="AU362" s="134"/>
      <c r="AV362" s="134"/>
      <c r="AW362" s="135" t="s">
        <v>168</v>
      </c>
      <c r="AX362" s="136" t="s">
        <v>5401</v>
      </c>
      <c r="AY362" s="136" t="s">
        <v>2232</v>
      </c>
      <c r="AZ362" s="133" t="s">
        <v>368</v>
      </c>
      <c r="BA362" s="135" t="s">
        <v>5402</v>
      </c>
      <c r="BB362" s="135"/>
      <c r="BC362" s="135"/>
      <c r="BD362" s="135"/>
      <c r="BE362" s="135"/>
      <c r="BF362" s="135"/>
      <c r="BG362" s="135"/>
      <c r="BH362" s="135"/>
      <c r="BI362" s="135"/>
      <c r="BJ362" s="135"/>
      <c r="BK362" s="135"/>
      <c r="BL362" s="135"/>
      <c r="BM362" s="135"/>
      <c r="BN362" s="135"/>
      <c r="BO362" s="135"/>
      <c r="BP362" s="135"/>
      <c r="BQ362" s="135"/>
      <c r="BR362" s="135"/>
      <c r="BS362" s="135"/>
      <c r="BT362" s="135"/>
      <c r="BU362" s="135"/>
      <c r="BV362" s="135"/>
      <c r="BW362" s="135"/>
      <c r="BX362" s="135"/>
      <c r="BY362" s="135"/>
      <c r="BZ362" s="135"/>
      <c r="CA362" s="135"/>
      <c r="CB362" s="135"/>
      <c r="CC362" s="135"/>
      <c r="CD362" s="135"/>
      <c r="CE362" s="135"/>
      <c r="CF362" s="135"/>
      <c r="CG362" s="135"/>
      <c r="CH362" s="135"/>
      <c r="CI362" s="135"/>
      <c r="CJ362" s="135"/>
      <c r="CK362" s="135"/>
      <c r="CL362" s="135"/>
      <c r="CM362" s="135"/>
      <c r="CN362" s="135"/>
      <c r="CO362" s="135"/>
      <c r="CP362" s="135"/>
      <c r="CQ362" s="135"/>
      <c r="CR362" s="135"/>
      <c r="CS362" s="135"/>
      <c r="CT362" s="135"/>
      <c r="CU362" s="135"/>
      <c r="CV362" s="135"/>
      <c r="CW362" s="135"/>
      <c r="CX362" s="135"/>
      <c r="CY362" s="135"/>
      <c r="CZ362" s="135"/>
      <c r="DA362" s="135"/>
      <c r="DB362" s="135"/>
      <c r="DC362" s="135"/>
      <c r="DD362" s="135"/>
      <c r="DE362" s="135"/>
      <c r="DF362" s="135"/>
      <c r="DG362" s="135"/>
      <c r="DH362" s="135"/>
      <c r="DI362" s="135"/>
      <c r="DJ362" s="135"/>
      <c r="DK362" s="135"/>
      <c r="DL362" s="135"/>
      <c r="DM362" s="135"/>
      <c r="DN362" s="135"/>
      <c r="DO362" s="135"/>
      <c r="DP362" s="135"/>
      <c r="DQ362" s="135"/>
      <c r="DR362" s="135"/>
      <c r="DS362" s="135"/>
      <c r="DT362" s="135"/>
      <c r="DU362" s="135"/>
      <c r="DV362" s="135"/>
      <c r="DW362" s="135"/>
      <c r="DX362" s="135"/>
      <c r="DY362" s="135"/>
      <c r="DZ362" s="135"/>
      <c r="EA362" s="135"/>
      <c r="EB362" s="135"/>
      <c r="EC362" s="135"/>
      <c r="ED362" s="135"/>
      <c r="EE362" s="135"/>
      <c r="EF362" s="135"/>
      <c r="EG362" s="135"/>
      <c r="EH362" s="135"/>
      <c r="EI362" s="135"/>
      <c r="EJ362" s="135"/>
      <c r="EK362" s="135"/>
      <c r="EL362" s="135"/>
      <c r="EM362" s="135"/>
      <c r="EN362" s="135"/>
      <c r="EO362" s="135"/>
      <c r="EP362" s="135"/>
      <c r="EQ362" s="135"/>
      <c r="ER362" s="135"/>
      <c r="ES362" s="135"/>
      <c r="ET362" s="135"/>
      <c r="EU362" s="135"/>
      <c r="EV362" s="135"/>
      <c r="EW362" s="135"/>
      <c r="EX362" s="135"/>
      <c r="EY362" s="135"/>
      <c r="EZ362" s="135"/>
      <c r="FA362" s="135"/>
      <c r="FB362" s="135"/>
      <c r="FC362" s="135"/>
      <c r="FD362" s="135"/>
      <c r="FE362" s="135"/>
      <c r="FF362" s="135"/>
      <c r="FG362" s="135"/>
      <c r="FH362" s="135"/>
      <c r="FI362" s="135"/>
      <c r="FJ362" s="135"/>
      <c r="FK362" s="135"/>
      <c r="FL362" s="135"/>
      <c r="FM362" s="135"/>
      <c r="FN362" s="135"/>
      <c r="FO362" s="135"/>
      <c r="FP362" s="135"/>
      <c r="FQ362" s="135"/>
      <c r="FR362" s="135"/>
      <c r="FS362" s="135"/>
      <c r="FT362" s="135"/>
    </row>
    <row r="363" spans="1:176" ht="12.75" customHeight="1" x14ac:dyDescent="0.2">
      <c r="A363" s="135" t="s">
        <v>173</v>
      </c>
      <c r="B363" s="17" t="s">
        <v>215</v>
      </c>
      <c r="C363" s="128"/>
      <c r="D363" s="135" t="s">
        <v>14627</v>
      </c>
      <c r="E363" s="135" t="s">
        <v>14627</v>
      </c>
      <c r="F363" s="134">
        <v>67</v>
      </c>
      <c r="G363" s="135"/>
      <c r="H363" s="127" t="s">
        <v>177</v>
      </c>
      <c r="I363" s="135" t="s">
        <v>253</v>
      </c>
      <c r="J363" s="135" t="s">
        <v>179</v>
      </c>
      <c r="K363" s="79" t="s">
        <v>162</v>
      </c>
      <c r="L363" s="135"/>
      <c r="M363" s="135"/>
      <c r="N363" s="135"/>
      <c r="O363" s="135"/>
      <c r="P363" s="135"/>
      <c r="Q363" s="135"/>
      <c r="R363" s="135"/>
      <c r="S363" s="135"/>
      <c r="T363" s="135"/>
      <c r="U363" s="135"/>
      <c r="V363" s="135"/>
      <c r="W363" s="135"/>
      <c r="X363" s="135"/>
      <c r="Y363" s="135"/>
      <c r="Z363" s="135"/>
      <c r="AA363" s="135"/>
      <c r="AB363" s="135"/>
      <c r="AC363" s="135"/>
      <c r="AI363" s="135"/>
      <c r="AJ363" s="135"/>
      <c r="AK363" s="135"/>
      <c r="AL363" s="135"/>
      <c r="AS363" s="135"/>
      <c r="AT363" s="135"/>
      <c r="AU363" s="135"/>
      <c r="AW363" s="135"/>
      <c r="AX363" s="135"/>
      <c r="AY363" s="135"/>
      <c r="AZ363" s="135"/>
      <c r="BA363" s="135"/>
    </row>
    <row r="364" spans="1:176" ht="12.75" customHeight="1" x14ac:dyDescent="0.2">
      <c r="A364" s="132" t="s">
        <v>173</v>
      </c>
      <c r="B364" s="17" t="s">
        <v>215</v>
      </c>
      <c r="C364" s="132"/>
      <c r="D364" s="132" t="s">
        <v>4388</v>
      </c>
      <c r="E364" s="132" t="s">
        <v>4388</v>
      </c>
      <c r="F364" s="134">
        <v>66</v>
      </c>
      <c r="G364" s="134"/>
      <c r="H364" s="30" t="s">
        <v>177</v>
      </c>
      <c r="I364" s="132" t="s">
        <v>1710</v>
      </c>
      <c r="J364" s="132" t="s">
        <v>179</v>
      </c>
      <c r="K364" s="134" t="s">
        <v>162</v>
      </c>
      <c r="L364" s="132"/>
      <c r="M364" s="136"/>
      <c r="N364" s="17"/>
      <c r="O364" s="17"/>
      <c r="P364" s="134"/>
      <c r="Q364" s="134"/>
      <c r="R364" s="136"/>
      <c r="S364" s="136"/>
      <c r="T364" s="136"/>
      <c r="U364" s="136"/>
      <c r="V364" s="138"/>
      <c r="W364" s="136"/>
      <c r="X364" s="136"/>
      <c r="Y364" s="136"/>
      <c r="Z364" s="136"/>
      <c r="AA364" s="136"/>
      <c r="AB364" s="136"/>
      <c r="AC364" s="136"/>
      <c r="AI364" s="132"/>
      <c r="AJ364" s="136"/>
      <c r="AK364" s="136"/>
      <c r="AL364" s="136"/>
      <c r="AM364" s="135"/>
      <c r="AN364" s="135"/>
      <c r="AO364" s="135"/>
      <c r="AP364" s="135"/>
      <c r="AQ364" s="135"/>
      <c r="AR364" s="135"/>
      <c r="AS364" s="135"/>
      <c r="AT364" s="135"/>
      <c r="AU364" s="135"/>
      <c r="AV364" s="135"/>
      <c r="AW364" s="134"/>
      <c r="AX364" s="136"/>
      <c r="AY364" s="136"/>
      <c r="AZ364" s="132"/>
      <c r="BA364" s="132"/>
    </row>
    <row r="365" spans="1:176" ht="12.75" customHeight="1" x14ac:dyDescent="0.2">
      <c r="A365" s="16" t="s">
        <v>173</v>
      </c>
      <c r="B365" s="17" t="s">
        <v>215</v>
      </c>
      <c r="C365" s="132" t="s">
        <v>1716</v>
      </c>
      <c r="D365" s="132" t="s">
        <v>10931</v>
      </c>
      <c r="E365" s="132" t="s">
        <v>10931</v>
      </c>
      <c r="F365" s="134">
        <v>66</v>
      </c>
      <c r="G365" s="134"/>
      <c r="H365" s="30" t="s">
        <v>177</v>
      </c>
      <c r="I365" s="16" t="s">
        <v>979</v>
      </c>
      <c r="J365" s="132" t="s">
        <v>179</v>
      </c>
      <c r="K365" s="134" t="s">
        <v>162</v>
      </c>
      <c r="L365" s="132"/>
      <c r="M365" s="136"/>
      <c r="N365" s="17"/>
      <c r="O365" s="17"/>
      <c r="P365" s="7"/>
      <c r="Q365" s="7"/>
      <c r="R365" s="18" t="s">
        <v>10932</v>
      </c>
      <c r="S365" s="136"/>
      <c r="T365" s="136"/>
      <c r="U365" s="136"/>
      <c r="V365" s="138"/>
      <c r="W365" s="136"/>
      <c r="X365" s="136"/>
      <c r="Y365" s="136"/>
      <c r="Z365" s="136"/>
      <c r="AA365" s="136"/>
      <c r="AB365" s="136"/>
      <c r="AC365" s="136"/>
      <c r="AD365" s="135"/>
      <c r="AE365" s="135"/>
      <c r="AF365" s="135"/>
      <c r="AG365" s="135"/>
      <c r="AI365" s="132"/>
      <c r="AJ365" s="136"/>
      <c r="AK365" s="136"/>
      <c r="AL365" s="136"/>
      <c r="AM365" s="135"/>
      <c r="AN365" s="135"/>
      <c r="AO365" s="135"/>
      <c r="AP365" s="135"/>
      <c r="AQ365" s="135"/>
      <c r="AR365" s="135"/>
      <c r="AS365" s="135"/>
      <c r="AT365" s="135"/>
      <c r="AU365" s="135"/>
      <c r="AV365" s="135"/>
      <c r="AW365" s="134"/>
      <c r="AX365" s="136"/>
      <c r="AY365" s="136"/>
      <c r="AZ365" s="132"/>
      <c r="BA365" s="132"/>
      <c r="BC365" s="135"/>
      <c r="BD365" s="135"/>
      <c r="BE365" s="135"/>
      <c r="BU365" s="135"/>
      <c r="CE365" s="135"/>
    </row>
    <row r="366" spans="1:176" ht="12.75" customHeight="1" x14ac:dyDescent="0.25">
      <c r="A366" s="16" t="s">
        <v>173</v>
      </c>
      <c r="B366" s="17" t="s">
        <v>211</v>
      </c>
      <c r="C366" s="132"/>
      <c r="D366" s="132" t="s">
        <v>1743</v>
      </c>
      <c r="E366" s="132" t="s">
        <v>1743</v>
      </c>
      <c r="F366" s="134">
        <v>66</v>
      </c>
      <c r="G366" s="134"/>
      <c r="H366" s="134" t="s">
        <v>1311</v>
      </c>
      <c r="I366" s="132" t="s">
        <v>528</v>
      </c>
      <c r="J366" s="132" t="s">
        <v>179</v>
      </c>
      <c r="K366" s="134" t="s">
        <v>162</v>
      </c>
      <c r="L366" s="132" t="s">
        <v>1744</v>
      </c>
      <c r="M366" s="136"/>
      <c r="N366" s="17"/>
      <c r="O366" s="17"/>
      <c r="P366" s="17">
        <v>2016</v>
      </c>
      <c r="Q366" s="134">
        <v>18</v>
      </c>
      <c r="R366" s="136" t="s">
        <v>1745</v>
      </c>
      <c r="S366" s="136"/>
      <c r="T366" s="136"/>
      <c r="U366" s="136"/>
      <c r="V366" s="138"/>
      <c r="W366" s="136"/>
      <c r="X366" s="136"/>
      <c r="Y366" s="136"/>
      <c r="Z366" s="136"/>
      <c r="AA366" s="136"/>
      <c r="AB366" s="136"/>
      <c r="AC366" s="136"/>
      <c r="AD366" s="135"/>
      <c r="AE366" s="135"/>
      <c r="AF366" s="135"/>
      <c r="AG366" s="135"/>
      <c r="AI366" s="136"/>
      <c r="AJ366" s="136"/>
      <c r="AK366" s="136"/>
      <c r="AL366" s="136"/>
      <c r="AM366" s="135"/>
      <c r="AN366" s="135"/>
      <c r="AO366" s="135"/>
      <c r="AP366" s="135"/>
      <c r="AQ366" s="135"/>
      <c r="AR366" s="135"/>
      <c r="AS366" s="135"/>
      <c r="AT366" s="135"/>
      <c r="AU366" s="135"/>
      <c r="AV366" s="135"/>
      <c r="AW366" s="135" t="s">
        <v>194</v>
      </c>
      <c r="AX366" s="135" t="s">
        <v>3463</v>
      </c>
      <c r="AY366" s="135" t="s">
        <v>3464</v>
      </c>
      <c r="AZ366" s="135" t="s">
        <v>3465</v>
      </c>
      <c r="BA366" s="135" t="s">
        <v>3466</v>
      </c>
      <c r="BC366" s="3" t="s">
        <v>3467</v>
      </c>
      <c r="BE366" s="3" t="s">
        <v>3436</v>
      </c>
      <c r="BG366" s="3" t="s">
        <v>168</v>
      </c>
      <c r="BH366" s="3" t="s">
        <v>11224</v>
      </c>
      <c r="BI366" s="3" t="s">
        <v>11225</v>
      </c>
      <c r="BJ366" s="3" t="s">
        <v>8998</v>
      </c>
      <c r="BK366" s="82" t="s">
        <v>11226</v>
      </c>
      <c r="BL366" s="3" t="s">
        <v>163</v>
      </c>
      <c r="BM366" s="3" t="s">
        <v>3402</v>
      </c>
      <c r="BN366" s="3" t="s">
        <v>163</v>
      </c>
      <c r="BO366" s="3" t="s">
        <v>3403</v>
      </c>
      <c r="BP366" s="3" t="s">
        <v>3404</v>
      </c>
      <c r="BQ366" s="129"/>
    </row>
    <row r="367" spans="1:176" ht="12.75" customHeight="1" x14ac:dyDescent="0.25">
      <c r="A367" s="132" t="s">
        <v>173</v>
      </c>
      <c r="B367" s="17" t="s">
        <v>886</v>
      </c>
      <c r="C367" s="78"/>
      <c r="D367" s="130" t="s">
        <v>14117</v>
      </c>
      <c r="E367" s="130" t="s">
        <v>14117</v>
      </c>
      <c r="F367" s="79">
        <v>66</v>
      </c>
      <c r="G367" s="130"/>
      <c r="H367" s="124" t="s">
        <v>177</v>
      </c>
      <c r="I367" s="130" t="s">
        <v>160</v>
      </c>
      <c r="J367" s="130" t="s">
        <v>161</v>
      </c>
      <c r="K367" s="79" t="s">
        <v>162</v>
      </c>
      <c r="L367" s="135" t="s">
        <v>14116</v>
      </c>
      <c r="M367" s="130"/>
      <c r="N367" s="130"/>
      <c r="O367" s="130"/>
      <c r="P367" s="130"/>
      <c r="Q367" s="130"/>
      <c r="R367" s="130" t="s">
        <v>14115</v>
      </c>
      <c r="S367" s="130"/>
      <c r="T367" s="130"/>
      <c r="U367" s="130"/>
      <c r="V367" s="130"/>
      <c r="W367" s="130"/>
      <c r="Y367" s="135"/>
      <c r="AA367" s="135"/>
      <c r="AC367" s="130" t="s">
        <v>194</v>
      </c>
      <c r="AD367" s="130" t="s">
        <v>14111</v>
      </c>
      <c r="AE367" s="130" t="s">
        <v>14110</v>
      </c>
      <c r="AF367" s="78"/>
      <c r="AG367" s="177" t="s">
        <v>14109</v>
      </c>
      <c r="AH367" s="130"/>
      <c r="AI367" s="130">
        <v>834024064</v>
      </c>
      <c r="AJ367" s="130"/>
      <c r="AK367" s="130"/>
      <c r="AL367" s="130"/>
      <c r="AM367" s="130"/>
      <c r="AN367" s="130"/>
      <c r="AO367" s="130"/>
      <c r="AP367" s="130"/>
      <c r="AQ367" s="130"/>
      <c r="AR367" s="130"/>
      <c r="AS367" s="130"/>
      <c r="AT367" s="130"/>
      <c r="AU367" s="130"/>
      <c r="AV367" s="130"/>
      <c r="AW367" s="130"/>
      <c r="AX367" s="130"/>
      <c r="AY367" s="130"/>
      <c r="AZ367" s="130"/>
      <c r="BA367" s="130"/>
      <c r="BB367" s="130"/>
      <c r="BC367" s="130"/>
      <c r="BD367" s="130"/>
      <c r="BE367" s="130"/>
      <c r="BF367" s="130"/>
      <c r="BQ367" s="130"/>
      <c r="BR367" s="130"/>
      <c r="BS367" s="130"/>
      <c r="BT367" s="130"/>
      <c r="BU367" s="130"/>
      <c r="BV367" s="130"/>
      <c r="BW367" s="130"/>
      <c r="BX367" s="130"/>
      <c r="BY367" s="130"/>
      <c r="BZ367" s="130"/>
      <c r="CA367" s="130"/>
      <c r="CB367" s="130"/>
      <c r="CC367" s="130"/>
      <c r="CD367" s="130"/>
      <c r="CE367" s="130"/>
      <c r="CF367" s="130"/>
      <c r="CG367" s="130"/>
      <c r="CH367" s="130"/>
      <c r="CI367" s="130"/>
      <c r="CJ367" s="130"/>
      <c r="CK367" s="130"/>
      <c r="CL367" s="130"/>
      <c r="CM367" s="130"/>
      <c r="CN367" s="130"/>
      <c r="CO367" s="130"/>
      <c r="CP367" s="130"/>
    </row>
    <row r="368" spans="1:176" ht="12.75" customHeight="1" x14ac:dyDescent="0.2">
      <c r="A368" s="16" t="s">
        <v>173</v>
      </c>
      <c r="B368" s="17" t="s">
        <v>215</v>
      </c>
      <c r="C368" s="16"/>
      <c r="D368" s="135" t="s">
        <v>2202</v>
      </c>
      <c r="E368" s="16" t="s">
        <v>2218</v>
      </c>
      <c r="F368" s="7">
        <v>65</v>
      </c>
      <c r="G368" s="7"/>
      <c r="H368" s="134" t="s">
        <v>177</v>
      </c>
      <c r="I368" s="16" t="s">
        <v>1219</v>
      </c>
      <c r="J368" s="16" t="s">
        <v>161</v>
      </c>
      <c r="K368" s="20" t="s">
        <v>180</v>
      </c>
      <c r="L368" s="16" t="s">
        <v>6491</v>
      </c>
      <c r="M368" s="135" t="s">
        <v>11187</v>
      </c>
      <c r="N368" s="17"/>
      <c r="O368" s="17"/>
      <c r="P368" s="7"/>
      <c r="Q368" s="7"/>
      <c r="R368" s="18" t="s">
        <v>11205</v>
      </c>
      <c r="S368" s="133"/>
      <c r="T368" s="133" t="s">
        <v>11206</v>
      </c>
      <c r="U368" s="133" t="s">
        <v>2218</v>
      </c>
      <c r="V368" s="19"/>
      <c r="W368" s="18"/>
      <c r="X368" s="18"/>
      <c r="Y368" s="18"/>
      <c r="Z368" s="18"/>
      <c r="AA368" s="18"/>
      <c r="AB368" s="18"/>
      <c r="AC368" s="135" t="s">
        <v>168</v>
      </c>
      <c r="AD368" s="3" t="s">
        <v>2206</v>
      </c>
      <c r="AE368" s="3" t="s">
        <v>2207</v>
      </c>
      <c r="AF368" s="3" t="s">
        <v>2208</v>
      </c>
      <c r="AG368" s="3" t="s">
        <v>2209</v>
      </c>
      <c r="AI368" s="135" t="s">
        <v>163</v>
      </c>
      <c r="AJ368" s="135" t="s">
        <v>2210</v>
      </c>
      <c r="AK368" s="135" t="s">
        <v>2211</v>
      </c>
      <c r="AL368" s="135" t="s">
        <v>2212</v>
      </c>
      <c r="AW368" s="135" t="s">
        <v>168</v>
      </c>
      <c r="AX368" s="135" t="s">
        <v>1091</v>
      </c>
      <c r="AY368" s="135" t="s">
        <v>3009</v>
      </c>
      <c r="AZ368" s="135" t="s">
        <v>3010</v>
      </c>
      <c r="BA368" s="135" t="s">
        <v>3011</v>
      </c>
      <c r="BB368" s="3" t="s">
        <v>163</v>
      </c>
      <c r="BC368" s="3" t="s">
        <v>3012</v>
      </c>
      <c r="BD368" s="3" t="s">
        <v>163</v>
      </c>
      <c r="BE368" s="3" t="s">
        <v>3013</v>
      </c>
      <c r="BF368" s="3" t="s">
        <v>163</v>
      </c>
      <c r="BG368" s="3" t="s">
        <v>168</v>
      </c>
      <c r="BH368" s="3" t="s">
        <v>3446</v>
      </c>
      <c r="BI368" s="3" t="s">
        <v>8368</v>
      </c>
      <c r="BJ368" s="3" t="s">
        <v>8369</v>
      </c>
      <c r="BK368" s="3" t="s">
        <v>8370</v>
      </c>
      <c r="BL368" s="3" t="s">
        <v>163</v>
      </c>
      <c r="BM368" s="3" t="s">
        <v>8371</v>
      </c>
      <c r="BQ368" s="3" t="s">
        <v>194</v>
      </c>
      <c r="BR368" s="3" t="s">
        <v>2910</v>
      </c>
      <c r="BS368" s="3" t="s">
        <v>8372</v>
      </c>
      <c r="BT368" s="3" t="s">
        <v>402</v>
      </c>
      <c r="BU368" s="3" t="s">
        <v>8373</v>
      </c>
      <c r="BV368" s="3" t="s">
        <v>163</v>
      </c>
      <c r="BW368" s="3" t="s">
        <v>8374</v>
      </c>
      <c r="BX368" s="3" t="s">
        <v>163</v>
      </c>
      <c r="BY368" s="3" t="s">
        <v>3014</v>
      </c>
      <c r="BZ368" s="3" t="s">
        <v>8375</v>
      </c>
      <c r="CA368" s="3" t="s">
        <v>194</v>
      </c>
      <c r="CB368" s="3" t="s">
        <v>8376</v>
      </c>
      <c r="CC368" s="3" t="s">
        <v>8377</v>
      </c>
      <c r="CD368" s="3" t="s">
        <v>8378</v>
      </c>
      <c r="CE368" s="3" t="s">
        <v>8379</v>
      </c>
      <c r="CF368" s="3" t="s">
        <v>163</v>
      </c>
      <c r="CG368" s="3" t="s">
        <v>8380</v>
      </c>
      <c r="CH368" s="3" t="s">
        <v>163</v>
      </c>
      <c r="CI368" s="3" t="s">
        <v>163</v>
      </c>
      <c r="CJ368" s="3" t="s">
        <v>8381</v>
      </c>
      <c r="CK368" s="3" t="s">
        <v>168</v>
      </c>
      <c r="CL368" s="3" t="s">
        <v>8382</v>
      </c>
      <c r="CM368" s="3" t="s">
        <v>8383</v>
      </c>
      <c r="CN368" s="3" t="s">
        <v>8384</v>
      </c>
      <c r="CO368" s="3" t="s">
        <v>8385</v>
      </c>
      <c r="CP368" s="3" t="s">
        <v>163</v>
      </c>
      <c r="CQ368" s="3" t="s">
        <v>8386</v>
      </c>
      <c r="CR368" s="3" t="s">
        <v>163</v>
      </c>
      <c r="CS368" s="3" t="s">
        <v>8387</v>
      </c>
      <c r="CT368" s="3" t="s">
        <v>8388</v>
      </c>
      <c r="CU368" s="3" t="s">
        <v>168</v>
      </c>
      <c r="CV368" s="3" t="s">
        <v>7109</v>
      </c>
      <c r="CW368" s="3" t="s">
        <v>8389</v>
      </c>
      <c r="CX368" s="3" t="s">
        <v>8390</v>
      </c>
      <c r="CY368" s="3" t="s">
        <v>8391</v>
      </c>
      <c r="CZ368" s="3" t="s">
        <v>163</v>
      </c>
      <c r="DA368" s="3" t="s">
        <v>8392</v>
      </c>
      <c r="DB368" s="3" t="s">
        <v>163</v>
      </c>
      <c r="DC368" s="3" t="s">
        <v>8393</v>
      </c>
      <c r="DD368" s="3" t="s">
        <v>8394</v>
      </c>
      <c r="DE368" s="3" t="s">
        <v>168</v>
      </c>
      <c r="DF368" s="3" t="s">
        <v>8395</v>
      </c>
      <c r="DG368" s="3" t="s">
        <v>8396</v>
      </c>
      <c r="DH368" s="3" t="s">
        <v>3778</v>
      </c>
      <c r="DI368" s="3" t="s">
        <v>8397</v>
      </c>
      <c r="DJ368" s="3" t="s">
        <v>163</v>
      </c>
      <c r="DK368" s="3" t="s">
        <v>8398</v>
      </c>
      <c r="DL368" s="3" t="s">
        <v>163</v>
      </c>
      <c r="DM368" s="3" t="s">
        <v>8399</v>
      </c>
      <c r="DN368" s="3" t="s">
        <v>8400</v>
      </c>
      <c r="DO368" s="3" t="s">
        <v>168</v>
      </c>
      <c r="DP368" s="3" t="s">
        <v>8401</v>
      </c>
      <c r="DQ368" s="3" t="s">
        <v>8402</v>
      </c>
      <c r="DR368" s="3" t="s">
        <v>8403</v>
      </c>
      <c r="DS368" s="3" t="s">
        <v>8404</v>
      </c>
      <c r="DT368" s="3" t="s">
        <v>163</v>
      </c>
      <c r="DU368" s="3" t="s">
        <v>8405</v>
      </c>
      <c r="DV368" s="3" t="s">
        <v>163</v>
      </c>
      <c r="DW368" s="3" t="s">
        <v>8406</v>
      </c>
      <c r="DY368" s="3" t="s">
        <v>168</v>
      </c>
      <c r="DZ368" s="3" t="s">
        <v>8407</v>
      </c>
      <c r="EA368" s="3" t="s">
        <v>8408</v>
      </c>
      <c r="EB368" s="3" t="s">
        <v>8409</v>
      </c>
      <c r="EC368" s="3" t="s">
        <v>8410</v>
      </c>
      <c r="ED368" s="3" t="s">
        <v>163</v>
      </c>
      <c r="EE368" s="3" t="s">
        <v>8411</v>
      </c>
      <c r="EI368" s="3" t="s">
        <v>168</v>
      </c>
      <c r="EJ368" s="3" t="s">
        <v>5162</v>
      </c>
      <c r="EK368" s="3" t="s">
        <v>8412</v>
      </c>
      <c r="EL368" s="3" t="s">
        <v>163</v>
      </c>
      <c r="EM368" s="3" t="s">
        <v>8413</v>
      </c>
    </row>
    <row r="369" spans="1:176" ht="12.75" customHeight="1" x14ac:dyDescent="0.2">
      <c r="A369" s="16" t="s">
        <v>173</v>
      </c>
      <c r="B369" s="124" t="s">
        <v>215</v>
      </c>
      <c r="C369" s="133"/>
      <c r="D369" s="135" t="s">
        <v>8717</v>
      </c>
      <c r="E369" s="135" t="s">
        <v>8717</v>
      </c>
      <c r="F369" s="36">
        <v>65</v>
      </c>
      <c r="G369" s="36"/>
      <c r="H369" s="134" t="s">
        <v>177</v>
      </c>
      <c r="I369" s="16" t="s">
        <v>595</v>
      </c>
      <c r="J369" s="133" t="s">
        <v>179</v>
      </c>
      <c r="K369" s="7" t="s">
        <v>162</v>
      </c>
      <c r="L369" s="133"/>
      <c r="M369" s="136"/>
      <c r="N369" s="17"/>
      <c r="O369" s="17"/>
      <c r="P369" s="7"/>
      <c r="Q369" s="7"/>
      <c r="R369" s="136" t="s">
        <v>11805</v>
      </c>
      <c r="S369" s="136"/>
      <c r="T369" s="136">
        <v>493111</v>
      </c>
      <c r="U369" s="136" t="s">
        <v>586</v>
      </c>
      <c r="V369" s="141" t="s">
        <v>8721</v>
      </c>
      <c r="W369" s="136"/>
      <c r="X369" s="136"/>
      <c r="Y369" s="136"/>
      <c r="Z369" s="136"/>
      <c r="AA369" s="135" t="s">
        <v>163</v>
      </c>
      <c r="AB369" s="136"/>
      <c r="AC369" s="135" t="s">
        <v>168</v>
      </c>
      <c r="AD369" s="3" t="s">
        <v>1215</v>
      </c>
      <c r="AE369" s="3" t="s">
        <v>1727</v>
      </c>
      <c r="AF369" s="3" t="s">
        <v>8722</v>
      </c>
      <c r="AG369" s="3" t="s">
        <v>8713</v>
      </c>
      <c r="AI369" s="135" t="s">
        <v>8723</v>
      </c>
      <c r="AJ369" s="135" t="s">
        <v>8724</v>
      </c>
      <c r="AK369" s="135" t="s">
        <v>8726</v>
      </c>
      <c r="AL369" s="135" t="s">
        <v>8727</v>
      </c>
      <c r="AM369" s="3" t="s">
        <v>168</v>
      </c>
      <c r="AN369" s="3" t="s">
        <v>8739</v>
      </c>
      <c r="AO369" s="3" t="s">
        <v>1727</v>
      </c>
      <c r="AP369" s="3" t="s">
        <v>8740</v>
      </c>
      <c r="AQ369" s="3" t="s">
        <v>8741</v>
      </c>
      <c r="AR369" s="3" t="s">
        <v>163</v>
      </c>
      <c r="AS369" s="141" t="s">
        <v>14745</v>
      </c>
      <c r="AT369" s="141" t="s">
        <v>14746</v>
      </c>
      <c r="AU369" s="141" t="s">
        <v>14747</v>
      </c>
      <c r="AV369" s="3" t="s">
        <v>8745</v>
      </c>
      <c r="AW369" s="135" t="s">
        <v>168</v>
      </c>
      <c r="AX369" s="135" t="s">
        <v>1215</v>
      </c>
      <c r="AY369" s="135" t="s">
        <v>1727</v>
      </c>
      <c r="AZ369" s="135" t="s">
        <v>8722</v>
      </c>
      <c r="BA369" s="133" t="s">
        <v>8713</v>
      </c>
      <c r="BQ369" s="3" t="s">
        <v>168</v>
      </c>
      <c r="BR369" s="3" t="s">
        <v>8734</v>
      </c>
      <c r="BS369" s="3" t="s">
        <v>8735</v>
      </c>
      <c r="BT369" s="3" t="s">
        <v>8736</v>
      </c>
      <c r="BU369" s="3" t="s">
        <v>8716</v>
      </c>
      <c r="BV369" s="3" t="s">
        <v>1732</v>
      </c>
      <c r="BW369" s="3" t="s">
        <v>8721</v>
      </c>
      <c r="BX369" s="3" t="s">
        <v>163</v>
      </c>
      <c r="BY369" s="3" t="s">
        <v>8737</v>
      </c>
      <c r="BZ369" s="3" t="s">
        <v>8738</v>
      </c>
      <c r="CA369" s="3" t="s">
        <v>168</v>
      </c>
      <c r="CB369" s="3" t="s">
        <v>8746</v>
      </c>
      <c r="CC369" s="3" t="s">
        <v>8747</v>
      </c>
      <c r="CD369" s="3" t="s">
        <v>8748</v>
      </c>
      <c r="CE369" s="3" t="s">
        <v>8749</v>
      </c>
      <c r="CF369" s="3" t="s">
        <v>163</v>
      </c>
      <c r="CG369" s="3" t="s">
        <v>8750</v>
      </c>
      <c r="CH369" s="3" t="s">
        <v>163</v>
      </c>
      <c r="CI369" s="3" t="s">
        <v>163</v>
      </c>
      <c r="CJ369" s="3" t="s">
        <v>8751</v>
      </c>
      <c r="CK369" s="3" t="s">
        <v>168</v>
      </c>
      <c r="CL369" s="3" t="s">
        <v>8752</v>
      </c>
      <c r="CM369" s="3" t="s">
        <v>8753</v>
      </c>
      <c r="CN369" s="3" t="s">
        <v>8754</v>
      </c>
      <c r="CO369" s="3" t="s">
        <v>8755</v>
      </c>
      <c r="CP369" s="3" t="s">
        <v>163</v>
      </c>
      <c r="CQ369" s="3" t="s">
        <v>8756</v>
      </c>
      <c r="CR369" s="3" t="s">
        <v>163</v>
      </c>
      <c r="CS369" s="3" t="s">
        <v>8757</v>
      </c>
      <c r="CT369" s="3" t="s">
        <v>8758</v>
      </c>
      <c r="CV369" s="3" t="s">
        <v>1729</v>
      </c>
      <c r="CW369" s="3" t="s">
        <v>1730</v>
      </c>
      <c r="CX369" s="3" t="s">
        <v>1731</v>
      </c>
      <c r="CY369" s="3" t="s">
        <v>1732</v>
      </c>
    </row>
    <row r="370" spans="1:176" ht="12.75" customHeight="1" x14ac:dyDescent="0.2">
      <c r="A370" s="16" t="s">
        <v>173</v>
      </c>
      <c r="B370" s="17" t="s">
        <v>215</v>
      </c>
      <c r="C370" s="132"/>
      <c r="D370" s="132" t="s">
        <v>4412</v>
      </c>
      <c r="E370" s="132" t="s">
        <v>4412</v>
      </c>
      <c r="F370" s="134">
        <v>65</v>
      </c>
      <c r="G370" s="134"/>
      <c r="H370" s="30" t="s">
        <v>177</v>
      </c>
      <c r="I370" s="16" t="s">
        <v>2722</v>
      </c>
      <c r="J370" s="132" t="s">
        <v>179</v>
      </c>
      <c r="K370" s="134" t="s">
        <v>162</v>
      </c>
      <c r="L370" s="132"/>
      <c r="M370" s="136"/>
      <c r="N370" s="17"/>
      <c r="O370" s="17"/>
      <c r="P370" s="7"/>
      <c r="Q370" s="7"/>
      <c r="R370" s="136" t="s">
        <v>4411</v>
      </c>
      <c r="S370" s="136"/>
      <c r="T370" s="136"/>
      <c r="U370" s="136"/>
      <c r="V370" s="19"/>
      <c r="W370" s="136"/>
      <c r="X370" s="136"/>
      <c r="Y370" s="136"/>
      <c r="Z370" s="136"/>
      <c r="AA370" s="136"/>
      <c r="AB370" s="136"/>
      <c r="AC370" s="136"/>
      <c r="AD370" s="135"/>
      <c r="AE370" s="135"/>
      <c r="AF370" s="135"/>
      <c r="AI370" s="132"/>
      <c r="AJ370" s="136"/>
      <c r="AK370" s="136"/>
      <c r="AL370" s="136"/>
      <c r="AW370" s="134"/>
      <c r="AX370" s="136"/>
      <c r="AY370" s="136"/>
      <c r="AZ370" s="132"/>
      <c r="BA370" s="132"/>
    </row>
    <row r="371" spans="1:176" ht="12.75" customHeight="1" x14ac:dyDescent="0.2">
      <c r="A371" s="132" t="s">
        <v>173</v>
      </c>
      <c r="B371" s="17" t="s">
        <v>215</v>
      </c>
      <c r="C371" s="132"/>
      <c r="D371" s="132" t="s">
        <v>11029</v>
      </c>
      <c r="E371" s="132" t="s">
        <v>11029</v>
      </c>
      <c r="F371" s="134">
        <v>65</v>
      </c>
      <c r="G371" s="134"/>
      <c r="H371" s="30" t="s">
        <v>177</v>
      </c>
      <c r="I371" s="132" t="s">
        <v>528</v>
      </c>
      <c r="J371" s="132" t="s">
        <v>179</v>
      </c>
      <c r="K371" s="134" t="s">
        <v>162</v>
      </c>
      <c r="L371" s="132"/>
      <c r="M371" s="136"/>
      <c r="N371" s="17"/>
      <c r="O371" s="17"/>
      <c r="P371" s="134"/>
      <c r="Q371" s="134"/>
      <c r="R371" s="136" t="s">
        <v>4594</v>
      </c>
      <c r="S371" s="136"/>
      <c r="T371" s="136"/>
      <c r="U371" s="136"/>
      <c r="V371" s="138"/>
      <c r="W371" s="136"/>
      <c r="X371" s="136"/>
      <c r="Y371" s="136"/>
      <c r="Z371" s="136"/>
      <c r="AA371" s="136"/>
      <c r="AB371" s="136"/>
      <c r="AC371" s="136"/>
      <c r="AD371" s="135"/>
      <c r="AE371" s="135"/>
      <c r="AF371" s="135"/>
      <c r="AG371" s="135"/>
      <c r="AH371" s="135"/>
      <c r="AI371" s="132"/>
      <c r="AJ371" s="136"/>
      <c r="AK371" s="136"/>
      <c r="AL371" s="136"/>
      <c r="AM371" s="135"/>
      <c r="AN371" s="135"/>
      <c r="AO371" s="135"/>
      <c r="AP371" s="135"/>
      <c r="AQ371" s="135"/>
      <c r="AR371" s="135"/>
      <c r="AS371" s="135"/>
      <c r="AT371" s="135"/>
      <c r="AU371" s="135"/>
      <c r="AV371" s="135"/>
      <c r="AW371" s="134"/>
      <c r="AX371" s="136"/>
      <c r="AY371" s="136"/>
      <c r="AZ371" s="132"/>
      <c r="BA371" s="132"/>
      <c r="BB371" s="135"/>
      <c r="BC371" s="135"/>
      <c r="BD371" s="135"/>
      <c r="BE371" s="135"/>
      <c r="BF371" s="135"/>
      <c r="BG371" s="135"/>
      <c r="BH371" s="135"/>
      <c r="BI371" s="135"/>
      <c r="BJ371" s="135"/>
      <c r="BK371" s="135"/>
      <c r="BL371" s="135"/>
      <c r="BM371" s="135"/>
      <c r="BN371" s="135"/>
      <c r="BO371" s="135"/>
      <c r="BP371" s="135"/>
      <c r="BQ371" s="135"/>
      <c r="BR371" s="135"/>
      <c r="BS371" s="135"/>
      <c r="BT371" s="135"/>
      <c r="BU371" s="135"/>
      <c r="BV371" s="135"/>
      <c r="BW371" s="135"/>
      <c r="BX371" s="135"/>
      <c r="BY371" s="135"/>
      <c r="BZ371" s="135"/>
      <c r="CA371" s="135"/>
      <c r="CB371" s="135"/>
      <c r="CC371" s="135"/>
      <c r="CD371" s="135"/>
      <c r="CE371" s="135"/>
      <c r="CF371" s="135"/>
      <c r="CG371" s="135"/>
      <c r="CH371" s="135"/>
      <c r="CI371" s="135"/>
      <c r="CJ371" s="135"/>
      <c r="CK371" s="135"/>
      <c r="CL371" s="135"/>
      <c r="CM371" s="135"/>
      <c r="CN371" s="135"/>
      <c r="CO371" s="135"/>
      <c r="CP371" s="135"/>
      <c r="CQ371" s="135"/>
      <c r="CR371" s="135"/>
      <c r="CS371" s="135"/>
      <c r="CT371" s="135"/>
      <c r="CU371" s="135"/>
      <c r="CV371" s="135"/>
      <c r="CW371" s="135"/>
      <c r="CX371" s="135"/>
      <c r="CY371" s="135"/>
      <c r="CZ371" s="135"/>
      <c r="DA371" s="135"/>
      <c r="DB371" s="135"/>
      <c r="DC371" s="135"/>
      <c r="DD371" s="135"/>
      <c r="DE371" s="135"/>
      <c r="DF371" s="135"/>
      <c r="DG371" s="135"/>
      <c r="DH371" s="135"/>
      <c r="DI371" s="135"/>
      <c r="DJ371" s="135"/>
      <c r="DK371" s="135"/>
      <c r="DL371" s="135"/>
      <c r="DM371" s="135"/>
      <c r="DN371" s="135"/>
      <c r="DO371" s="135"/>
      <c r="DP371" s="135"/>
      <c r="DQ371" s="135"/>
      <c r="DR371" s="135"/>
      <c r="DS371" s="135"/>
      <c r="DT371" s="135"/>
      <c r="DU371" s="135"/>
      <c r="DV371" s="135"/>
      <c r="DW371" s="135"/>
      <c r="DX371" s="135"/>
      <c r="DY371" s="135"/>
      <c r="DZ371" s="135"/>
      <c r="EA371" s="135"/>
      <c r="EB371" s="135"/>
      <c r="EC371" s="135"/>
      <c r="ED371" s="135"/>
      <c r="EE371" s="135"/>
      <c r="EF371" s="135"/>
      <c r="EG371" s="135"/>
      <c r="EH371" s="135"/>
      <c r="EI371" s="135"/>
      <c r="EJ371" s="135"/>
      <c r="EK371" s="135"/>
      <c r="EL371" s="135"/>
      <c r="EM371" s="135"/>
      <c r="EN371" s="135"/>
      <c r="EO371" s="135"/>
      <c r="EP371" s="135"/>
      <c r="EQ371" s="135"/>
      <c r="ER371" s="135"/>
      <c r="ES371" s="135"/>
      <c r="ET371" s="135"/>
      <c r="EU371" s="135"/>
      <c r="EV371" s="135"/>
      <c r="EW371" s="135"/>
      <c r="EX371" s="135"/>
      <c r="EY371" s="135"/>
      <c r="EZ371" s="135"/>
      <c r="FA371" s="135"/>
      <c r="FB371" s="135"/>
      <c r="FC371" s="135"/>
      <c r="FD371" s="135"/>
      <c r="FE371" s="135"/>
      <c r="FF371" s="135"/>
      <c r="FG371" s="135"/>
      <c r="FH371" s="135"/>
      <c r="FI371" s="135"/>
      <c r="FJ371" s="135"/>
      <c r="FK371" s="135"/>
      <c r="FL371" s="135"/>
    </row>
    <row r="372" spans="1:176" ht="12.75" customHeight="1" x14ac:dyDescent="0.2">
      <c r="A372" s="81" t="s">
        <v>173</v>
      </c>
      <c r="B372" s="86" t="s">
        <v>211</v>
      </c>
      <c r="C372" s="81"/>
      <c r="D372" s="81" t="s">
        <v>1302</v>
      </c>
      <c r="E372" s="81" t="s">
        <v>1303</v>
      </c>
      <c r="F372" s="85">
        <v>65</v>
      </c>
      <c r="G372" s="85"/>
      <c r="H372" s="85" t="s">
        <v>177</v>
      </c>
      <c r="I372" s="81" t="s">
        <v>1110</v>
      </c>
      <c r="J372" s="75" t="s">
        <v>203</v>
      </c>
      <c r="K372" s="89" t="s">
        <v>180</v>
      </c>
      <c r="L372" s="81"/>
      <c r="M372" s="130" t="s">
        <v>11208</v>
      </c>
      <c r="N372" s="86"/>
      <c r="O372" s="86"/>
      <c r="P372" s="85"/>
      <c r="Q372" s="85"/>
      <c r="R372" s="87" t="s">
        <v>11227</v>
      </c>
      <c r="S372" s="87"/>
      <c r="T372" s="87">
        <v>39600</v>
      </c>
      <c r="U372" s="87" t="s">
        <v>11228</v>
      </c>
      <c r="V372" s="88"/>
      <c r="W372" s="87"/>
      <c r="X372" s="87"/>
      <c r="Y372" s="87"/>
      <c r="Z372" s="87"/>
      <c r="AA372" s="87"/>
      <c r="AB372" s="87"/>
      <c r="AC372" s="130" t="s">
        <v>168</v>
      </c>
      <c r="AD372" s="130" t="s">
        <v>2063</v>
      </c>
      <c r="AE372" s="130" t="s">
        <v>14481</v>
      </c>
      <c r="AF372" s="130" t="s">
        <v>600</v>
      </c>
      <c r="AG372" s="176" t="s">
        <v>14482</v>
      </c>
      <c r="AH372" s="130" t="s">
        <v>163</v>
      </c>
      <c r="AI372" s="130" t="s">
        <v>2336</v>
      </c>
      <c r="AJ372" s="130" t="s">
        <v>2336</v>
      </c>
      <c r="AK372" s="131" t="s">
        <v>14483</v>
      </c>
      <c r="AL372" s="130"/>
      <c r="AM372" s="130" t="s">
        <v>194</v>
      </c>
      <c r="AN372" s="130" t="s">
        <v>3393</v>
      </c>
      <c r="AO372" s="130" t="s">
        <v>3394</v>
      </c>
      <c r="AP372" s="130" t="s">
        <v>3395</v>
      </c>
      <c r="AQ372" s="130" t="s">
        <v>3396</v>
      </c>
      <c r="AR372" s="130" t="s">
        <v>163</v>
      </c>
      <c r="AS372" s="130" t="s">
        <v>3397</v>
      </c>
      <c r="AT372" s="130" t="s">
        <v>163</v>
      </c>
      <c r="AU372" s="130" t="s">
        <v>3398</v>
      </c>
      <c r="AV372" s="130"/>
      <c r="AW372" s="130" t="s">
        <v>168</v>
      </c>
      <c r="AX372" s="130" t="s">
        <v>11224</v>
      </c>
      <c r="AY372" s="130" t="s">
        <v>11225</v>
      </c>
      <c r="AZ372" s="130" t="s">
        <v>8998</v>
      </c>
      <c r="BA372" s="176" t="s">
        <v>11226</v>
      </c>
      <c r="BB372" s="130" t="s">
        <v>163</v>
      </c>
      <c r="BC372" s="130" t="s">
        <v>3402</v>
      </c>
      <c r="BD372" s="130" t="s">
        <v>163</v>
      </c>
      <c r="BE372" s="130" t="s">
        <v>3403</v>
      </c>
      <c r="BF372" s="130" t="s">
        <v>3404</v>
      </c>
      <c r="BG372" s="130"/>
      <c r="BH372" s="130"/>
      <c r="BI372" s="130"/>
      <c r="BJ372" s="130"/>
      <c r="BK372" s="130"/>
      <c r="BL372" s="130"/>
      <c r="BM372" s="130"/>
      <c r="BN372" s="130"/>
      <c r="BO372" s="130"/>
      <c r="BP372" s="130"/>
      <c r="BQ372" s="130" t="s">
        <v>168</v>
      </c>
      <c r="BR372" s="130" t="s">
        <v>2716</v>
      </c>
      <c r="BS372" s="130" t="s">
        <v>3399</v>
      </c>
      <c r="BT372" s="130" t="s">
        <v>3400</v>
      </c>
      <c r="BU372" s="130" t="s">
        <v>3401</v>
      </c>
      <c r="BV372" s="130" t="s">
        <v>163</v>
      </c>
      <c r="BW372" s="130" t="s">
        <v>3402</v>
      </c>
      <c r="BX372" s="130" t="s">
        <v>163</v>
      </c>
      <c r="BY372" s="130" t="s">
        <v>3403</v>
      </c>
      <c r="BZ372" s="130" t="s">
        <v>3404</v>
      </c>
      <c r="CA372" s="130" t="s">
        <v>168</v>
      </c>
      <c r="CB372" s="130" t="s">
        <v>3405</v>
      </c>
      <c r="CC372" s="130" t="s">
        <v>3406</v>
      </c>
      <c r="CD372" s="130" t="s">
        <v>3407</v>
      </c>
      <c r="CE372" s="130" t="s">
        <v>3408</v>
      </c>
      <c r="CF372" s="130" t="s">
        <v>163</v>
      </c>
      <c r="CG372" s="130" t="s">
        <v>3409</v>
      </c>
      <c r="CH372" s="130" t="s">
        <v>163</v>
      </c>
      <c r="CI372" s="130" t="s">
        <v>3391</v>
      </c>
      <c r="CJ372" s="130" t="s">
        <v>3410</v>
      </c>
      <c r="CK372" s="130" t="s">
        <v>168</v>
      </c>
      <c r="CL372" s="130" t="s">
        <v>3411</v>
      </c>
      <c r="CM372" s="130" t="s">
        <v>3412</v>
      </c>
      <c r="CN372" s="130" t="s">
        <v>3413</v>
      </c>
      <c r="CO372" s="130" t="s">
        <v>3414</v>
      </c>
      <c r="CP372" s="130" t="s">
        <v>163</v>
      </c>
      <c r="CQ372" s="130" t="s">
        <v>3415</v>
      </c>
      <c r="CR372" s="130" t="s">
        <v>163</v>
      </c>
      <c r="CS372" s="130" t="s">
        <v>3416</v>
      </c>
      <c r="CT372" s="130" t="s">
        <v>3417</v>
      </c>
      <c r="CU372" s="130" t="s">
        <v>168</v>
      </c>
      <c r="CV372" s="130" t="s">
        <v>3418</v>
      </c>
      <c r="CW372" s="130" t="s">
        <v>3419</v>
      </c>
      <c r="CX372" s="130" t="s">
        <v>3420</v>
      </c>
      <c r="CY372" s="130" t="s">
        <v>3421</v>
      </c>
      <c r="CZ372" s="130" t="s">
        <v>163</v>
      </c>
      <c r="DA372" s="130" t="s">
        <v>3422</v>
      </c>
      <c r="DB372" s="130" t="s">
        <v>163</v>
      </c>
      <c r="DC372" s="130" t="s">
        <v>163</v>
      </c>
      <c r="DD372" s="130" t="s">
        <v>3423</v>
      </c>
      <c r="DE372" s="130" t="s">
        <v>168</v>
      </c>
      <c r="DF372" s="130" t="s">
        <v>3424</v>
      </c>
      <c r="DG372" s="130" t="s">
        <v>3425</v>
      </c>
      <c r="DH372" s="130" t="s">
        <v>3426</v>
      </c>
      <c r="DI372" s="130" t="s">
        <v>3427</v>
      </c>
      <c r="DJ372" s="130" t="s">
        <v>163</v>
      </c>
      <c r="DK372" s="130" t="s">
        <v>3428</v>
      </c>
      <c r="DL372" s="130" t="s">
        <v>163</v>
      </c>
      <c r="DM372" s="130" t="s">
        <v>163</v>
      </c>
      <c r="DN372" s="130" t="s">
        <v>3429</v>
      </c>
      <c r="DO372" s="130" t="s">
        <v>168</v>
      </c>
      <c r="DP372" s="130" t="s">
        <v>2716</v>
      </c>
      <c r="DQ372" s="130" t="s">
        <v>3399</v>
      </c>
      <c r="DR372" s="130" t="s">
        <v>3400</v>
      </c>
      <c r="DS372" s="130" t="s">
        <v>3401</v>
      </c>
      <c r="DT372" s="130" t="s">
        <v>163</v>
      </c>
      <c r="DU372" s="130" t="s">
        <v>3402</v>
      </c>
      <c r="DV372" s="130" t="s">
        <v>163</v>
      </c>
      <c r="DW372" s="130" t="s">
        <v>3403</v>
      </c>
      <c r="DX372" s="130" t="s">
        <v>3404</v>
      </c>
      <c r="DY372" s="130"/>
      <c r="DZ372" s="130"/>
      <c r="EA372" s="130"/>
      <c r="EB372" s="130"/>
      <c r="EC372" s="130"/>
      <c r="ED372" s="130"/>
      <c r="EE372" s="130"/>
      <c r="EF372" s="130"/>
      <c r="EG372" s="130"/>
      <c r="EH372" s="130"/>
      <c r="EI372" s="130"/>
      <c r="EJ372" s="130"/>
      <c r="EK372" s="130"/>
      <c r="EL372" s="130"/>
      <c r="EM372" s="130"/>
      <c r="EN372" s="130"/>
      <c r="EO372" s="130"/>
      <c r="EP372" s="130"/>
      <c r="EQ372" s="130"/>
      <c r="ER372" s="130"/>
      <c r="ES372" s="130"/>
      <c r="ET372" s="130"/>
      <c r="EU372" s="130"/>
      <c r="EV372" s="130"/>
      <c r="EW372" s="130"/>
      <c r="EX372" s="130"/>
      <c r="EY372" s="130"/>
      <c r="EZ372" s="130"/>
      <c r="FA372" s="130"/>
      <c r="FB372" s="130"/>
      <c r="FC372" s="130"/>
      <c r="FD372" s="130"/>
      <c r="FE372" s="130"/>
      <c r="FF372" s="130"/>
      <c r="FG372" s="130"/>
      <c r="FH372" s="130"/>
      <c r="FI372" s="130"/>
      <c r="FJ372" s="130"/>
      <c r="FK372" s="130"/>
      <c r="FL372" s="130"/>
      <c r="FM372" s="135"/>
      <c r="FN372" s="135"/>
    </row>
    <row r="373" spans="1:176" ht="12.75" customHeight="1" x14ac:dyDescent="0.25">
      <c r="A373" s="132" t="s">
        <v>173</v>
      </c>
      <c r="B373" s="124" t="s">
        <v>211</v>
      </c>
      <c r="C373" s="133"/>
      <c r="D373" s="135" t="s">
        <v>8717</v>
      </c>
      <c r="E373" s="135" t="s">
        <v>8717</v>
      </c>
      <c r="F373" s="36">
        <v>65</v>
      </c>
      <c r="G373" s="36"/>
      <c r="H373" s="134" t="s">
        <v>177</v>
      </c>
      <c r="I373" s="132" t="s">
        <v>595</v>
      </c>
      <c r="J373" s="133" t="s">
        <v>179</v>
      </c>
      <c r="K373" s="134" t="s">
        <v>162</v>
      </c>
      <c r="L373" s="133"/>
      <c r="M373" s="136"/>
      <c r="N373" s="17"/>
      <c r="O373" s="17"/>
      <c r="P373" s="134"/>
      <c r="Q373" s="134"/>
      <c r="R373" s="136" t="s">
        <v>11805</v>
      </c>
      <c r="S373" s="136"/>
      <c r="T373" s="136">
        <v>493111</v>
      </c>
      <c r="U373" s="136" t="s">
        <v>586</v>
      </c>
      <c r="V373" s="141" t="s">
        <v>8721</v>
      </c>
      <c r="W373" s="136"/>
      <c r="X373" s="136"/>
      <c r="Y373" s="136"/>
      <c r="Z373" s="136"/>
      <c r="AA373" s="135" t="s">
        <v>163</v>
      </c>
      <c r="AB373" s="136"/>
      <c r="AC373" s="135" t="s">
        <v>168</v>
      </c>
      <c r="AD373" s="135" t="s">
        <v>1215</v>
      </c>
      <c r="AE373" s="135" t="s">
        <v>1727</v>
      </c>
      <c r="AF373" s="135" t="s">
        <v>8722</v>
      </c>
      <c r="AG373" s="180" t="s">
        <v>8713</v>
      </c>
      <c r="AH373" s="135"/>
      <c r="AI373" s="135" t="s">
        <v>8723</v>
      </c>
      <c r="AJ373" s="135" t="s">
        <v>8724</v>
      </c>
      <c r="AK373" s="135" t="s">
        <v>8726</v>
      </c>
      <c r="AL373" s="135" t="s">
        <v>8727</v>
      </c>
      <c r="AM373" s="135" t="s">
        <v>168</v>
      </c>
      <c r="AN373" s="135" t="s">
        <v>8739</v>
      </c>
      <c r="AO373" s="135" t="s">
        <v>1727</v>
      </c>
      <c r="AP373" s="135" t="s">
        <v>8740</v>
      </c>
      <c r="AQ373" s="135" t="s">
        <v>8741</v>
      </c>
      <c r="AR373" s="135" t="s">
        <v>163</v>
      </c>
      <c r="AS373" s="135" t="s">
        <v>8742</v>
      </c>
      <c r="AT373" s="135" t="s">
        <v>8743</v>
      </c>
      <c r="AU373" s="135" t="s">
        <v>8744</v>
      </c>
      <c r="AV373" s="135" t="s">
        <v>8745</v>
      </c>
      <c r="AW373" s="135" t="s">
        <v>168</v>
      </c>
      <c r="AX373" s="135" t="s">
        <v>1215</v>
      </c>
      <c r="AY373" s="135" t="s">
        <v>1727</v>
      </c>
      <c r="AZ373" s="135" t="s">
        <v>8722</v>
      </c>
      <c r="BA373" s="133" t="s">
        <v>8713</v>
      </c>
      <c r="BB373" s="135"/>
      <c r="BC373" s="135"/>
      <c r="BD373" s="135"/>
      <c r="BE373" s="135"/>
      <c r="BF373" s="135"/>
      <c r="BG373" s="135"/>
      <c r="BH373" s="135"/>
      <c r="BI373" s="135"/>
      <c r="BJ373" s="135"/>
      <c r="BK373" s="135"/>
      <c r="BL373" s="135"/>
      <c r="BM373" s="135"/>
      <c r="BN373" s="135"/>
      <c r="BO373" s="135"/>
      <c r="BP373" s="135"/>
      <c r="BQ373" s="135" t="s">
        <v>168</v>
      </c>
      <c r="BR373" s="135" t="s">
        <v>8734</v>
      </c>
      <c r="BS373" s="135" t="s">
        <v>8735</v>
      </c>
      <c r="BT373" s="135" t="s">
        <v>8736</v>
      </c>
      <c r="BU373" s="135" t="s">
        <v>8716</v>
      </c>
      <c r="BV373" s="135" t="s">
        <v>1732</v>
      </c>
      <c r="BW373" s="135" t="s">
        <v>8721</v>
      </c>
      <c r="BX373" s="135" t="s">
        <v>163</v>
      </c>
      <c r="BY373" s="135" t="s">
        <v>8737</v>
      </c>
      <c r="BZ373" s="135" t="s">
        <v>8738</v>
      </c>
      <c r="CA373" s="135" t="s">
        <v>168</v>
      </c>
      <c r="CB373" s="135" t="s">
        <v>8746</v>
      </c>
      <c r="CC373" s="135" t="s">
        <v>8747</v>
      </c>
      <c r="CD373" s="135" t="s">
        <v>8748</v>
      </c>
      <c r="CE373" s="135" t="s">
        <v>8749</v>
      </c>
      <c r="CF373" s="135" t="s">
        <v>163</v>
      </c>
      <c r="CG373" s="135" t="s">
        <v>8750</v>
      </c>
      <c r="CH373" s="135" t="s">
        <v>163</v>
      </c>
      <c r="CI373" s="135" t="s">
        <v>163</v>
      </c>
      <c r="CJ373" s="135" t="s">
        <v>8751</v>
      </c>
      <c r="CK373" s="135" t="s">
        <v>168</v>
      </c>
      <c r="CL373" s="135" t="s">
        <v>8752</v>
      </c>
      <c r="CM373" s="135" t="s">
        <v>8753</v>
      </c>
      <c r="CN373" s="135" t="s">
        <v>8754</v>
      </c>
      <c r="CO373" s="135" t="s">
        <v>8755</v>
      </c>
      <c r="CP373" s="135" t="s">
        <v>163</v>
      </c>
      <c r="CQ373" s="135" t="s">
        <v>8756</v>
      </c>
      <c r="CR373" s="135" t="s">
        <v>163</v>
      </c>
      <c r="CS373" s="135" t="s">
        <v>8757</v>
      </c>
      <c r="CT373" s="135" t="s">
        <v>8758</v>
      </c>
      <c r="CU373" s="135"/>
      <c r="CV373" s="135" t="s">
        <v>1729</v>
      </c>
      <c r="CW373" s="135" t="s">
        <v>1730</v>
      </c>
      <c r="CX373" s="135" t="s">
        <v>1731</v>
      </c>
      <c r="CY373" s="135" t="s">
        <v>1732</v>
      </c>
      <c r="CZ373" s="135"/>
      <c r="DA373" s="135"/>
      <c r="DB373" s="135"/>
      <c r="DC373" s="135"/>
      <c r="DD373" s="135"/>
      <c r="DE373" s="135"/>
      <c r="DF373" s="135"/>
      <c r="DG373" s="135"/>
      <c r="DH373" s="135"/>
      <c r="DI373" s="135"/>
      <c r="DJ373" s="135"/>
      <c r="DK373" s="135"/>
      <c r="DL373" s="135"/>
      <c r="DM373" s="135"/>
      <c r="DN373" s="135"/>
      <c r="DO373" s="135"/>
      <c r="DP373" s="135"/>
      <c r="DQ373" s="135"/>
      <c r="DR373" s="135"/>
      <c r="DS373" s="135"/>
      <c r="DT373" s="135"/>
      <c r="DU373" s="135"/>
      <c r="DV373" s="135"/>
      <c r="DW373" s="135"/>
      <c r="DX373" s="135"/>
      <c r="DY373" s="135"/>
      <c r="DZ373" s="135"/>
      <c r="EA373" s="135"/>
      <c r="EB373" s="135"/>
      <c r="EC373" s="135"/>
      <c r="ED373" s="135"/>
      <c r="EE373" s="135"/>
      <c r="EF373" s="135"/>
      <c r="EG373" s="135"/>
      <c r="EH373" s="135"/>
      <c r="EI373" s="135"/>
      <c r="EJ373" s="135"/>
      <c r="EK373" s="135"/>
      <c r="EL373" s="135"/>
      <c r="EM373" s="135"/>
      <c r="EN373" s="135"/>
      <c r="EO373" s="135"/>
      <c r="EP373" s="135"/>
      <c r="EQ373" s="135"/>
      <c r="ER373" s="135"/>
      <c r="ES373" s="135"/>
      <c r="ET373" s="135"/>
      <c r="EU373" s="135"/>
      <c r="EV373" s="135"/>
      <c r="EW373" s="135"/>
      <c r="EX373" s="135"/>
      <c r="EY373" s="135"/>
      <c r="EZ373" s="135"/>
      <c r="FA373" s="135"/>
      <c r="FB373" s="135"/>
      <c r="FC373" s="135"/>
      <c r="FD373" s="135"/>
      <c r="FE373" s="135"/>
      <c r="FF373" s="135"/>
      <c r="FG373" s="135"/>
      <c r="FH373" s="135"/>
      <c r="FI373" s="135"/>
      <c r="FJ373" s="135"/>
      <c r="FK373" s="135"/>
      <c r="FL373" s="135"/>
    </row>
    <row r="374" spans="1:176" ht="12.75" customHeight="1" x14ac:dyDescent="0.2">
      <c r="A374" s="16" t="s">
        <v>173</v>
      </c>
      <c r="B374" s="124" t="s">
        <v>11732</v>
      </c>
      <c r="C374" s="8" t="s">
        <v>11734</v>
      </c>
      <c r="D374" s="132" t="s">
        <v>14145</v>
      </c>
      <c r="E374" s="132" t="s">
        <v>14145</v>
      </c>
      <c r="F374" s="134">
        <v>65</v>
      </c>
      <c r="G374" s="134"/>
      <c r="H374" s="7" t="s">
        <v>177</v>
      </c>
      <c r="I374" s="16" t="s">
        <v>671</v>
      </c>
      <c r="J374" s="132" t="s">
        <v>179</v>
      </c>
      <c r="K374" s="17" t="s">
        <v>162</v>
      </c>
      <c r="L374" s="132" t="s">
        <v>10936</v>
      </c>
      <c r="M374" s="133" t="s">
        <v>10937</v>
      </c>
      <c r="N374" s="17"/>
      <c r="O374" s="17"/>
      <c r="P374" s="7"/>
      <c r="Q374" s="7"/>
      <c r="R374" s="18" t="s">
        <v>10938</v>
      </c>
      <c r="S374" s="18"/>
      <c r="T374" s="18"/>
      <c r="U374" s="18"/>
      <c r="V374" s="138"/>
      <c r="W374" s="18"/>
      <c r="X374" s="18"/>
      <c r="Y374" s="18"/>
      <c r="Z374" s="18"/>
      <c r="AA374" s="136"/>
      <c r="AB374" s="18"/>
      <c r="AC374" s="135"/>
      <c r="AG374" s="135"/>
      <c r="AI374" s="139" t="s">
        <v>13751</v>
      </c>
      <c r="AJ374" s="135"/>
      <c r="AK374" s="135"/>
      <c r="AL374" s="135"/>
      <c r="AW374" s="134"/>
      <c r="AX374" s="135"/>
      <c r="AY374" s="135"/>
      <c r="AZ374" s="132"/>
      <c r="BA374" s="132"/>
    </row>
    <row r="375" spans="1:176" ht="12.75" customHeight="1" x14ac:dyDescent="0.2">
      <c r="A375" s="16" t="s">
        <v>240</v>
      </c>
      <c r="B375" s="124" t="s">
        <v>215</v>
      </c>
      <c r="C375" s="133"/>
      <c r="D375" s="133" t="s">
        <v>1313</v>
      </c>
      <c r="E375" s="133" t="s">
        <v>1313</v>
      </c>
      <c r="F375" s="12">
        <v>64</v>
      </c>
      <c r="G375" s="12"/>
      <c r="H375" s="124" t="s">
        <v>243</v>
      </c>
      <c r="I375" s="133" t="s">
        <v>301</v>
      </c>
      <c r="J375" s="133" t="s">
        <v>179</v>
      </c>
      <c r="K375" s="124" t="s">
        <v>162</v>
      </c>
      <c r="L375" s="133"/>
      <c r="M375" s="133"/>
      <c r="N375" s="124" t="s">
        <v>247</v>
      </c>
      <c r="O375" s="124"/>
      <c r="P375" s="124"/>
      <c r="Q375" s="124"/>
      <c r="R375" s="133"/>
      <c r="S375" s="133"/>
      <c r="T375" s="133"/>
      <c r="U375" s="133"/>
      <c r="V375" s="24"/>
      <c r="W375" s="133"/>
      <c r="X375" s="133"/>
      <c r="Y375" s="133"/>
      <c r="Z375" s="133"/>
      <c r="AA375" s="133"/>
      <c r="AB375" s="133"/>
      <c r="AC375" s="133"/>
      <c r="AD375" s="135"/>
      <c r="AE375" s="135"/>
      <c r="AF375" s="135"/>
      <c r="AG375" s="135"/>
      <c r="AI375" s="133"/>
      <c r="AJ375" s="133"/>
      <c r="AK375" s="133"/>
      <c r="AL375" s="133"/>
      <c r="AM375" s="135"/>
      <c r="AN375" s="135"/>
      <c r="AO375" s="135"/>
      <c r="AP375" s="135"/>
      <c r="AQ375" s="135"/>
      <c r="AR375" s="135"/>
      <c r="AS375" s="135"/>
      <c r="AT375" s="135"/>
      <c r="AU375" s="135"/>
      <c r="AV375" s="135"/>
      <c r="AW375" s="124"/>
      <c r="AX375" s="133"/>
      <c r="AY375" s="133"/>
      <c r="AZ375" s="133"/>
      <c r="BA375" s="133"/>
      <c r="BK375" s="135"/>
    </row>
    <row r="376" spans="1:176" ht="12.75" customHeight="1" x14ac:dyDescent="0.2">
      <c r="A376" s="16" t="s">
        <v>240</v>
      </c>
      <c r="B376" s="17" t="s">
        <v>472</v>
      </c>
      <c r="C376" s="132" t="s">
        <v>13918</v>
      </c>
      <c r="D376" s="132" t="s">
        <v>12022</v>
      </c>
      <c r="E376" s="132" t="s">
        <v>12022</v>
      </c>
      <c r="F376" s="12">
        <v>64</v>
      </c>
      <c r="G376" s="12"/>
      <c r="H376" s="124">
        <v>2021</v>
      </c>
      <c r="I376" s="133" t="s">
        <v>916</v>
      </c>
      <c r="J376" s="133" t="s">
        <v>179</v>
      </c>
      <c r="K376" s="124" t="s">
        <v>162</v>
      </c>
      <c r="L376" s="133" t="s">
        <v>12027</v>
      </c>
      <c r="M376" s="133"/>
      <c r="N376" s="124" t="s">
        <v>1269</v>
      </c>
      <c r="O376" s="124" t="s">
        <v>694</v>
      </c>
      <c r="P376" s="124"/>
      <c r="Q376" s="124"/>
      <c r="R376" s="133"/>
      <c r="S376" s="133"/>
      <c r="T376" s="133"/>
      <c r="U376" s="133" t="s">
        <v>11878</v>
      </c>
      <c r="V376" s="24"/>
      <c r="W376" s="133"/>
      <c r="X376" s="133"/>
      <c r="Y376" s="133"/>
      <c r="Z376" s="133"/>
      <c r="AA376" s="133"/>
      <c r="AB376" s="133"/>
      <c r="AC376" s="133"/>
      <c r="AJ376" s="133"/>
      <c r="AK376" s="133"/>
      <c r="AL376" s="133"/>
      <c r="AS376" s="135"/>
      <c r="AW376" s="124"/>
      <c r="AX376" s="133"/>
      <c r="AY376" s="133"/>
      <c r="AZ376" s="137"/>
      <c r="BA376" s="135" t="s">
        <v>10556</v>
      </c>
    </row>
    <row r="377" spans="1:176" ht="12.75" customHeight="1" x14ac:dyDescent="0.2">
      <c r="A377" s="16" t="s">
        <v>173</v>
      </c>
      <c r="B377" s="124" t="s">
        <v>211</v>
      </c>
      <c r="C377" s="133"/>
      <c r="D377" s="133" t="s">
        <v>6642</v>
      </c>
      <c r="E377" s="133" t="s">
        <v>6642</v>
      </c>
      <c r="F377" s="36">
        <v>62.5</v>
      </c>
      <c r="G377" s="36"/>
      <c r="H377" s="7" t="s">
        <v>177</v>
      </c>
      <c r="I377" s="132" t="s">
        <v>3948</v>
      </c>
      <c r="J377" s="133" t="s">
        <v>179</v>
      </c>
      <c r="K377" s="134" t="s">
        <v>162</v>
      </c>
      <c r="L377" s="133" t="s">
        <v>6647</v>
      </c>
      <c r="M377" s="133" t="s">
        <v>6643</v>
      </c>
      <c r="N377" s="17"/>
      <c r="O377" s="17"/>
      <c r="P377" s="7"/>
      <c r="Q377" s="7"/>
      <c r="R377" s="136" t="s">
        <v>6648</v>
      </c>
      <c r="S377" s="136"/>
      <c r="T377" s="136"/>
      <c r="U377" s="136"/>
      <c r="V377" s="138"/>
      <c r="W377" s="136"/>
      <c r="X377" s="136"/>
      <c r="Y377" s="136"/>
      <c r="Z377" s="136"/>
      <c r="AA377" s="136"/>
      <c r="AB377" s="136"/>
      <c r="AC377" s="136"/>
      <c r="AI377" s="135"/>
      <c r="AJ377" s="136"/>
      <c r="AK377" s="136"/>
      <c r="AL377" s="136"/>
      <c r="AW377" s="135" t="s">
        <v>168</v>
      </c>
      <c r="AX377" s="136" t="s">
        <v>6644</v>
      </c>
      <c r="AY377" s="136" t="s">
        <v>678</v>
      </c>
      <c r="AZ377" s="133" t="s">
        <v>319</v>
      </c>
      <c r="BA377" s="135" t="s">
        <v>6645</v>
      </c>
      <c r="BC377" s="135"/>
      <c r="BD377" s="135"/>
      <c r="BE377" s="135"/>
      <c r="FO377" s="130"/>
      <c r="FP377" s="130"/>
      <c r="FQ377" s="130"/>
      <c r="FR377" s="130"/>
      <c r="FS377" s="130"/>
      <c r="FT377" s="130"/>
    </row>
    <row r="378" spans="1:176" ht="12.75" customHeight="1" x14ac:dyDescent="0.2">
      <c r="A378" s="132" t="s">
        <v>173</v>
      </c>
      <c r="B378" s="124" t="s">
        <v>215</v>
      </c>
      <c r="C378" s="133"/>
      <c r="D378" s="133" t="s">
        <v>8202</v>
      </c>
      <c r="E378" s="133" t="s">
        <v>8202</v>
      </c>
      <c r="F378" s="36">
        <v>61.89</v>
      </c>
      <c r="G378" s="36"/>
      <c r="H378" s="134" t="s">
        <v>177</v>
      </c>
      <c r="I378" s="132" t="s">
        <v>929</v>
      </c>
      <c r="J378" s="133" t="s">
        <v>179</v>
      </c>
      <c r="K378" s="134" t="s">
        <v>162</v>
      </c>
      <c r="L378" s="133" t="s">
        <v>8203</v>
      </c>
      <c r="M378" s="133" t="s">
        <v>8204</v>
      </c>
      <c r="N378" s="17"/>
      <c r="O378" s="17"/>
      <c r="P378" s="134"/>
      <c r="Q378" s="134"/>
      <c r="R378" s="21" t="s">
        <v>8205</v>
      </c>
      <c r="S378" s="21"/>
      <c r="T378" s="21"/>
      <c r="U378" s="21"/>
      <c r="V378" s="22"/>
      <c r="W378" s="21"/>
      <c r="X378" s="21"/>
      <c r="Y378" s="21"/>
      <c r="Z378" s="21"/>
      <c r="AA378" s="21"/>
      <c r="AB378" s="21"/>
      <c r="AC378" s="136" t="s">
        <v>168</v>
      </c>
      <c r="AD378" s="135" t="s">
        <v>8206</v>
      </c>
      <c r="AE378" s="135" t="s">
        <v>2804</v>
      </c>
      <c r="AF378" s="135" t="s">
        <v>319</v>
      </c>
      <c r="AG378" s="135" t="s">
        <v>8207</v>
      </c>
      <c r="AI378" s="135"/>
      <c r="AJ378" s="136"/>
      <c r="AK378" s="136"/>
      <c r="AL378" s="136"/>
      <c r="AM378" s="135"/>
      <c r="AN378" s="135"/>
      <c r="AO378" s="135"/>
      <c r="AP378" s="135"/>
      <c r="AQ378" s="135"/>
      <c r="AR378" s="135"/>
      <c r="AS378" s="135"/>
      <c r="AT378" s="135"/>
      <c r="AU378" s="135"/>
      <c r="AV378" s="135"/>
      <c r="AW378" s="135" t="s">
        <v>168</v>
      </c>
      <c r="AX378" s="136" t="s">
        <v>8206</v>
      </c>
      <c r="AY378" s="136" t="s">
        <v>2804</v>
      </c>
      <c r="AZ378" s="133" t="s">
        <v>319</v>
      </c>
      <c r="BA378" s="135" t="s">
        <v>8207</v>
      </c>
    </row>
    <row r="379" spans="1:176" ht="12.75" customHeight="1" x14ac:dyDescent="0.2">
      <c r="A379" s="135" t="s">
        <v>173</v>
      </c>
      <c r="B379" s="127" t="s">
        <v>1084</v>
      </c>
      <c r="C379" s="128" t="s">
        <v>12829</v>
      </c>
      <c r="D379" s="132" t="s">
        <v>4573</v>
      </c>
      <c r="E379" s="135" t="s">
        <v>4569</v>
      </c>
      <c r="F379" s="127">
        <v>60</v>
      </c>
      <c r="G379" s="127"/>
      <c r="H379" s="127" t="s">
        <v>177</v>
      </c>
      <c r="I379" s="135" t="s">
        <v>528</v>
      </c>
      <c r="J379" s="135" t="s">
        <v>179</v>
      </c>
      <c r="K379" s="127" t="s">
        <v>180</v>
      </c>
      <c r="L379" s="135"/>
      <c r="M379" s="135" t="s">
        <v>163</v>
      </c>
      <c r="N379" s="127"/>
      <c r="O379" s="127"/>
      <c r="P379" s="135"/>
      <c r="Q379" s="135"/>
      <c r="R379" s="135" t="s">
        <v>4570</v>
      </c>
      <c r="S379" s="135" t="s">
        <v>1671</v>
      </c>
      <c r="T379" s="135" t="s">
        <v>4571</v>
      </c>
      <c r="U379" s="135" t="s">
        <v>4572</v>
      </c>
      <c r="V379" s="141" t="s">
        <v>163</v>
      </c>
      <c r="W379" s="135"/>
      <c r="X379" s="135"/>
      <c r="Y379" s="135"/>
      <c r="Z379" s="135"/>
      <c r="AA379" s="135" t="s">
        <v>163</v>
      </c>
      <c r="AB379" s="135"/>
      <c r="AC379" s="135" t="s">
        <v>168</v>
      </c>
      <c r="AD379" s="3" t="s">
        <v>1899</v>
      </c>
      <c r="AE379" s="3" t="s">
        <v>4573</v>
      </c>
      <c r="AF379" s="3" t="s">
        <v>581</v>
      </c>
      <c r="AG379" s="3" t="s">
        <v>4574</v>
      </c>
      <c r="AI379" s="135" t="s">
        <v>163</v>
      </c>
      <c r="AJ379" s="135" t="s">
        <v>4575</v>
      </c>
      <c r="AK379" s="135" t="s">
        <v>4576</v>
      </c>
      <c r="AL379" s="135" t="s">
        <v>4577</v>
      </c>
      <c r="AM379" s="3" t="s">
        <v>168</v>
      </c>
      <c r="AN379" s="3" t="s">
        <v>1931</v>
      </c>
      <c r="AO379" s="3" t="s">
        <v>4582</v>
      </c>
      <c r="AP379" s="3" t="s">
        <v>4583</v>
      </c>
      <c r="AQ379" s="3" t="s">
        <v>4584</v>
      </c>
      <c r="AR379" s="3" t="s">
        <v>163</v>
      </c>
      <c r="AS379" s="3" t="s">
        <v>4585</v>
      </c>
      <c r="AT379" s="3" t="s">
        <v>163</v>
      </c>
      <c r="AU379" s="3" t="s">
        <v>4586</v>
      </c>
      <c r="AW379" s="3" t="s">
        <v>194</v>
      </c>
      <c r="AX379" s="135" t="s">
        <v>1899</v>
      </c>
      <c r="AY379" s="135" t="s">
        <v>4573</v>
      </c>
      <c r="AZ379" s="135" t="s">
        <v>581</v>
      </c>
      <c r="BA379" s="3" t="s">
        <v>4574</v>
      </c>
      <c r="BB379" s="3" t="s">
        <v>163</v>
      </c>
      <c r="BC379" s="141" t="s">
        <v>163</v>
      </c>
      <c r="BD379" s="141" t="s">
        <v>163</v>
      </c>
      <c r="BE379" s="141" t="s">
        <v>163</v>
      </c>
      <c r="BF379" s="3" t="s">
        <v>4581</v>
      </c>
      <c r="BK379" s="135"/>
      <c r="BQ379" s="135" t="s">
        <v>168</v>
      </c>
      <c r="BR379" s="3" t="s">
        <v>1778</v>
      </c>
      <c r="BS379" s="3" t="s">
        <v>4587</v>
      </c>
      <c r="BT379" s="3" t="s">
        <v>163</v>
      </c>
      <c r="BU379" s="3" t="s">
        <v>4588</v>
      </c>
      <c r="BV379" s="3" t="s">
        <v>163</v>
      </c>
      <c r="BW379" s="3" t="s">
        <v>4589</v>
      </c>
      <c r="BX379" s="3" t="s">
        <v>163</v>
      </c>
      <c r="BY379" s="3" t="s">
        <v>4586</v>
      </c>
      <c r="CA379" s="3" t="s">
        <v>168</v>
      </c>
      <c r="CB379" s="3" t="s">
        <v>4590</v>
      </c>
      <c r="CC379" s="3" t="s">
        <v>1899</v>
      </c>
      <c r="CD379" s="3" t="s">
        <v>611</v>
      </c>
      <c r="CE379" s="3" t="s">
        <v>4591</v>
      </c>
      <c r="CF379" s="3" t="s">
        <v>163</v>
      </c>
      <c r="CG379" s="3" t="s">
        <v>4592</v>
      </c>
      <c r="CH379" s="3" t="s">
        <v>163</v>
      </c>
      <c r="CI379" s="3" t="s">
        <v>4592</v>
      </c>
      <c r="CJ379" s="3" t="s">
        <v>4593</v>
      </c>
    </row>
    <row r="380" spans="1:176" ht="12.75" customHeight="1" x14ac:dyDescent="0.2">
      <c r="A380" s="16" t="s">
        <v>173</v>
      </c>
      <c r="B380" s="124" t="s">
        <v>215</v>
      </c>
      <c r="C380" s="8"/>
      <c r="D380" s="135" t="s">
        <v>9941</v>
      </c>
      <c r="E380" s="8" t="s">
        <v>5048</v>
      </c>
      <c r="F380" s="36">
        <v>60</v>
      </c>
      <c r="G380" s="36"/>
      <c r="H380" s="134" t="s">
        <v>177</v>
      </c>
      <c r="I380" s="132" t="s">
        <v>212</v>
      </c>
      <c r="J380" s="8" t="s">
        <v>179</v>
      </c>
      <c r="K380" s="134" t="s">
        <v>180</v>
      </c>
      <c r="L380" s="8"/>
      <c r="M380" s="8"/>
      <c r="N380" s="17"/>
      <c r="O380" s="17"/>
      <c r="P380" s="134"/>
      <c r="Q380" s="134"/>
      <c r="R380" s="136" t="s">
        <v>5056</v>
      </c>
      <c r="S380" s="136"/>
      <c r="T380" s="136"/>
      <c r="U380" s="136"/>
      <c r="V380" s="141" t="s">
        <v>9944</v>
      </c>
      <c r="W380" s="135"/>
      <c r="X380" s="135"/>
      <c r="Y380" s="135"/>
      <c r="Z380" s="135"/>
      <c r="AA380" s="135" t="s">
        <v>163</v>
      </c>
      <c r="AB380" s="135"/>
      <c r="AC380" s="135" t="s">
        <v>168</v>
      </c>
      <c r="AD380" s="3" t="s">
        <v>9945</v>
      </c>
      <c r="AE380" s="3" t="s">
        <v>5050</v>
      </c>
      <c r="AF380" s="3" t="s">
        <v>9946</v>
      </c>
      <c r="AG380" s="3" t="s">
        <v>5051</v>
      </c>
      <c r="AI380" s="135" t="s">
        <v>12994</v>
      </c>
      <c r="AJ380" s="135" t="s">
        <v>9947</v>
      </c>
      <c r="AK380" s="135" t="s">
        <v>9949</v>
      </c>
      <c r="AL380" s="135" t="s">
        <v>9950</v>
      </c>
      <c r="AM380" s="3" t="s">
        <v>168</v>
      </c>
      <c r="AN380" s="3" t="s">
        <v>9830</v>
      </c>
      <c r="AO380" s="3" t="s">
        <v>4891</v>
      </c>
      <c r="AP380" s="3" t="s">
        <v>9963</v>
      </c>
      <c r="AQ380" s="3" t="s">
        <v>9964</v>
      </c>
      <c r="AR380" s="3" t="s">
        <v>163</v>
      </c>
      <c r="AS380" s="3" t="s">
        <v>9965</v>
      </c>
      <c r="AT380" s="3" t="s">
        <v>163</v>
      </c>
      <c r="AU380" s="3" t="s">
        <v>9918</v>
      </c>
      <c r="AV380" s="3" t="s">
        <v>9966</v>
      </c>
      <c r="AW380" s="135" t="s">
        <v>168</v>
      </c>
      <c r="AX380" s="135" t="s">
        <v>12196</v>
      </c>
      <c r="AY380" s="135" t="s">
        <v>12197</v>
      </c>
      <c r="AZ380" s="135" t="s">
        <v>12199</v>
      </c>
      <c r="BA380" s="135" t="s">
        <v>12198</v>
      </c>
      <c r="BC380" s="15" t="s">
        <v>12200</v>
      </c>
      <c r="BF380" s="15" t="s">
        <v>12201</v>
      </c>
      <c r="BQ380" s="3" t="s">
        <v>168</v>
      </c>
      <c r="BR380" s="3" t="s">
        <v>9967</v>
      </c>
      <c r="BS380" s="3" t="s">
        <v>8747</v>
      </c>
      <c r="BT380" s="3" t="s">
        <v>9968</v>
      </c>
      <c r="BU380" s="3" t="s">
        <v>9969</v>
      </c>
      <c r="BV380" s="3" t="s">
        <v>163</v>
      </c>
      <c r="BW380" s="3" t="s">
        <v>9970</v>
      </c>
      <c r="BX380" s="3" t="s">
        <v>163</v>
      </c>
      <c r="BY380" s="3" t="s">
        <v>9971</v>
      </c>
      <c r="BZ380" s="3" t="s">
        <v>9972</v>
      </c>
      <c r="CA380" s="3" t="s">
        <v>168</v>
      </c>
      <c r="CB380" s="3" t="s">
        <v>9973</v>
      </c>
      <c r="CC380" s="3" t="s">
        <v>9974</v>
      </c>
      <c r="CD380" s="3" t="s">
        <v>9975</v>
      </c>
      <c r="CE380" s="3" t="s">
        <v>9976</v>
      </c>
      <c r="CF380" s="3" t="s">
        <v>163</v>
      </c>
      <c r="CG380" s="3" t="s">
        <v>9977</v>
      </c>
      <c r="CH380" s="3" t="s">
        <v>163</v>
      </c>
      <c r="CI380" s="3" t="s">
        <v>163</v>
      </c>
      <c r="CJ380" s="3" t="s">
        <v>9978</v>
      </c>
      <c r="CK380" s="3" t="s">
        <v>168</v>
      </c>
      <c r="CL380" s="3" t="s">
        <v>9979</v>
      </c>
      <c r="CM380" s="3" t="s">
        <v>9980</v>
      </c>
      <c r="CN380" s="3" t="s">
        <v>9981</v>
      </c>
      <c r="CO380" s="3" t="s">
        <v>9982</v>
      </c>
      <c r="CP380" s="3" t="s">
        <v>163</v>
      </c>
      <c r="CQ380" s="3" t="s">
        <v>9983</v>
      </c>
      <c r="CR380" s="3" t="s">
        <v>163</v>
      </c>
      <c r="CS380" s="3" t="s">
        <v>9918</v>
      </c>
      <c r="CT380" s="3" t="s">
        <v>9984</v>
      </c>
      <c r="CU380" s="3" t="s">
        <v>168</v>
      </c>
      <c r="CV380" s="3" t="s">
        <v>9956</v>
      </c>
      <c r="CW380" s="3" t="s">
        <v>9957</v>
      </c>
      <c r="CX380" s="3" t="s">
        <v>9958</v>
      </c>
      <c r="CY380" s="3" t="s">
        <v>9959</v>
      </c>
      <c r="CZ380" s="3" t="s">
        <v>163</v>
      </c>
      <c r="DA380" s="3" t="s">
        <v>9960</v>
      </c>
      <c r="DB380" s="3" t="s">
        <v>163</v>
      </c>
      <c r="DC380" s="3" t="s">
        <v>9961</v>
      </c>
      <c r="DD380" s="3" t="s">
        <v>9962</v>
      </c>
      <c r="DE380" s="3" t="s">
        <v>168</v>
      </c>
      <c r="DF380" s="3" t="s">
        <v>4123</v>
      </c>
      <c r="DG380" s="3" t="s">
        <v>6546</v>
      </c>
      <c r="DH380" s="3" t="s">
        <v>9951</v>
      </c>
      <c r="DI380" s="3" t="s">
        <v>9952</v>
      </c>
      <c r="DJ380" s="3" t="s">
        <v>163</v>
      </c>
      <c r="DK380" s="3" t="s">
        <v>9953</v>
      </c>
      <c r="DL380" s="3" t="s">
        <v>163</v>
      </c>
      <c r="DM380" s="3" t="s">
        <v>9954</v>
      </c>
      <c r="DN380" s="3" t="s">
        <v>9955</v>
      </c>
      <c r="DO380" s="3" t="s">
        <v>168</v>
      </c>
      <c r="DP380" s="3" t="s">
        <v>12119</v>
      </c>
      <c r="DQ380" s="3" t="s">
        <v>12120</v>
      </c>
      <c r="DS380" s="82" t="s">
        <v>12118</v>
      </c>
      <c r="DZ380" s="3" t="s">
        <v>5052</v>
      </c>
      <c r="EA380" s="3" t="s">
        <v>646</v>
      </c>
      <c r="EC380" s="3" t="s">
        <v>5053</v>
      </c>
      <c r="FM380" s="130"/>
      <c r="FN380" s="130"/>
    </row>
    <row r="381" spans="1:176" ht="12.75" customHeight="1" x14ac:dyDescent="0.2">
      <c r="A381" s="132" t="s">
        <v>173</v>
      </c>
      <c r="B381" s="124" t="s">
        <v>215</v>
      </c>
      <c r="C381" s="133"/>
      <c r="D381" s="135" t="s">
        <v>10747</v>
      </c>
      <c r="E381" s="135" t="s">
        <v>10747</v>
      </c>
      <c r="F381" s="36">
        <v>60</v>
      </c>
      <c r="G381" s="36"/>
      <c r="H381" s="134" t="s">
        <v>177</v>
      </c>
      <c r="I381" s="132" t="s">
        <v>595</v>
      </c>
      <c r="J381" s="133" t="s">
        <v>179</v>
      </c>
      <c r="K381" s="134" t="s">
        <v>162</v>
      </c>
      <c r="L381" s="133"/>
      <c r="M381" s="136"/>
      <c r="N381" s="17"/>
      <c r="O381" s="17"/>
      <c r="P381" s="134"/>
      <c r="Q381" s="134"/>
      <c r="R381" s="136" t="s">
        <v>10748</v>
      </c>
      <c r="S381" s="136"/>
      <c r="T381" s="136"/>
      <c r="U381" s="136"/>
      <c r="V381" s="138"/>
      <c r="W381" s="136"/>
      <c r="X381" s="136"/>
      <c r="Y381" s="136"/>
      <c r="Z381" s="136"/>
      <c r="AA381" s="136"/>
      <c r="AB381" s="136"/>
      <c r="AC381" s="135" t="s">
        <v>168</v>
      </c>
      <c r="AD381" s="135" t="s">
        <v>10749</v>
      </c>
      <c r="AE381" s="135" t="s">
        <v>588</v>
      </c>
      <c r="AF381" s="135" t="s">
        <v>250</v>
      </c>
      <c r="AG381" s="135" t="s">
        <v>10750</v>
      </c>
      <c r="AH381" s="135"/>
      <c r="AI381" s="135" t="s">
        <v>10751</v>
      </c>
      <c r="AJ381" s="135" t="s">
        <v>10752</v>
      </c>
      <c r="AK381" s="135" t="s">
        <v>10753</v>
      </c>
      <c r="AL381" s="135" t="s">
        <v>10754</v>
      </c>
      <c r="AM381" s="135" t="s">
        <v>168</v>
      </c>
      <c r="AN381" s="135" t="s">
        <v>9830</v>
      </c>
      <c r="AO381" s="135" t="s">
        <v>10757</v>
      </c>
      <c r="AP381" s="135" t="s">
        <v>10758</v>
      </c>
      <c r="AQ381" s="135" t="s">
        <v>10759</v>
      </c>
      <c r="AR381" s="135" t="s">
        <v>10760</v>
      </c>
      <c r="AS381" s="135" t="s">
        <v>10761</v>
      </c>
      <c r="AT381" s="135" t="s">
        <v>163</v>
      </c>
      <c r="AU381" s="135" t="s">
        <v>10762</v>
      </c>
      <c r="AV381" s="135" t="s">
        <v>10763</v>
      </c>
      <c r="AW381" s="135" t="s">
        <v>168</v>
      </c>
      <c r="AX381" s="136" t="s">
        <v>10749</v>
      </c>
      <c r="AY381" s="135" t="s">
        <v>588</v>
      </c>
      <c r="AZ381" s="135" t="s">
        <v>250</v>
      </c>
      <c r="BA381" s="3" t="s">
        <v>10750</v>
      </c>
      <c r="BB381" s="3" t="s">
        <v>163</v>
      </c>
      <c r="BC381" s="135" t="s">
        <v>10755</v>
      </c>
      <c r="BD381" s="3" t="s">
        <v>163</v>
      </c>
      <c r="BE381" s="3" t="s">
        <v>163</v>
      </c>
      <c r="BF381" s="135" t="s">
        <v>10756</v>
      </c>
      <c r="BU381" s="82" t="s">
        <v>12157</v>
      </c>
      <c r="CE381" s="82" t="s">
        <v>12158</v>
      </c>
      <c r="DS381" s="135"/>
      <c r="FM381" s="135"/>
      <c r="FN381" s="135"/>
    </row>
    <row r="382" spans="1:176" ht="12.75" customHeight="1" x14ac:dyDescent="0.2">
      <c r="A382" s="132" t="s">
        <v>173</v>
      </c>
      <c r="B382" s="124" t="s">
        <v>11732</v>
      </c>
      <c r="C382" s="133" t="s">
        <v>11734</v>
      </c>
      <c r="D382" s="132" t="s">
        <v>13750</v>
      </c>
      <c r="E382" s="132" t="s">
        <v>13750</v>
      </c>
      <c r="F382" s="134">
        <v>60</v>
      </c>
      <c r="G382" s="134"/>
      <c r="H382" s="134" t="s">
        <v>177</v>
      </c>
      <c r="I382" s="132" t="s">
        <v>979</v>
      </c>
      <c r="J382" s="132" t="s">
        <v>179</v>
      </c>
      <c r="K382" s="17" t="s">
        <v>162</v>
      </c>
      <c r="L382" s="132"/>
      <c r="M382" s="133" t="s">
        <v>10937</v>
      </c>
      <c r="N382" s="17"/>
      <c r="O382" s="17"/>
      <c r="P382" s="134"/>
      <c r="Q382" s="134"/>
      <c r="R382" s="136" t="s">
        <v>5007</v>
      </c>
      <c r="S382" s="136"/>
      <c r="T382" s="136"/>
      <c r="U382" s="136" t="s">
        <v>13725</v>
      </c>
      <c r="V382" s="138"/>
      <c r="W382" s="136"/>
      <c r="X382" s="136"/>
      <c r="Y382" s="136"/>
      <c r="Z382" s="136"/>
      <c r="AA382" s="136"/>
      <c r="AB382" s="136"/>
      <c r="AC382" s="136"/>
      <c r="AD382" s="135"/>
      <c r="AE382" s="135"/>
      <c r="AF382" s="135"/>
      <c r="AG382" s="135"/>
      <c r="AH382" s="135"/>
      <c r="AI382" s="139" t="s">
        <v>13751</v>
      </c>
      <c r="AJ382" s="136"/>
      <c r="AK382" s="136"/>
      <c r="AL382" s="136"/>
      <c r="AM382" s="135"/>
      <c r="AN382" s="135"/>
      <c r="AO382" s="135"/>
      <c r="AP382" s="135"/>
      <c r="AQ382" s="135"/>
      <c r="AR382" s="135"/>
      <c r="AS382" s="135"/>
      <c r="AT382" s="135"/>
      <c r="AU382" s="135"/>
      <c r="AV382" s="135"/>
      <c r="AW382" s="134"/>
      <c r="AX382" s="136"/>
      <c r="AY382" s="136"/>
      <c r="AZ382" s="58"/>
      <c r="BA382" s="58"/>
      <c r="BB382" s="135"/>
      <c r="BC382" s="135"/>
      <c r="BD382" s="135"/>
      <c r="BE382" s="135"/>
      <c r="BF382" s="135"/>
      <c r="BG382" s="135"/>
      <c r="BH382" s="135"/>
      <c r="BI382" s="135"/>
      <c r="BJ382" s="135"/>
      <c r="BK382" s="135"/>
      <c r="BL382" s="135"/>
      <c r="BM382" s="135"/>
      <c r="BN382" s="135"/>
      <c r="BO382" s="135"/>
      <c r="BP382" s="135"/>
      <c r="BQ382" s="135"/>
      <c r="BR382" s="135"/>
      <c r="BS382" s="135"/>
      <c r="BT382" s="135"/>
      <c r="BU382" s="135"/>
      <c r="BV382" s="135"/>
      <c r="BW382" s="135"/>
      <c r="BX382" s="135"/>
      <c r="BY382" s="135"/>
      <c r="BZ382" s="135"/>
      <c r="CA382" s="135"/>
      <c r="CB382" s="135"/>
      <c r="CC382" s="135"/>
      <c r="CD382" s="135"/>
      <c r="CE382" s="135"/>
      <c r="CF382" s="135"/>
      <c r="CG382" s="135"/>
      <c r="CH382" s="135"/>
      <c r="CI382" s="135"/>
      <c r="CJ382" s="135"/>
      <c r="CK382" s="135"/>
      <c r="CL382" s="135"/>
      <c r="CM382" s="135"/>
      <c r="CN382" s="135"/>
      <c r="CO382" s="135"/>
      <c r="CP382" s="135"/>
      <c r="CQ382" s="135"/>
      <c r="CR382" s="135"/>
      <c r="CS382" s="135"/>
      <c r="CT382" s="135"/>
      <c r="CU382" s="135"/>
      <c r="CV382" s="135"/>
      <c r="CW382" s="135"/>
      <c r="CX382" s="135"/>
      <c r="CY382" s="135"/>
      <c r="CZ382" s="135"/>
      <c r="DA382" s="135"/>
      <c r="DB382" s="135"/>
      <c r="DC382" s="135"/>
      <c r="DD382" s="135"/>
      <c r="DE382" s="135"/>
      <c r="DF382" s="135"/>
      <c r="DG382" s="135"/>
      <c r="DH382" s="135"/>
      <c r="DI382" s="135"/>
      <c r="DJ382" s="135"/>
      <c r="DK382" s="135"/>
      <c r="DL382" s="135"/>
      <c r="DM382" s="135"/>
      <c r="DN382" s="135"/>
      <c r="DO382" s="135"/>
      <c r="DP382" s="135"/>
      <c r="DQ382" s="135"/>
      <c r="DR382" s="135"/>
      <c r="DS382" s="135"/>
      <c r="DT382" s="135"/>
      <c r="DU382" s="135"/>
      <c r="DV382" s="135"/>
      <c r="DW382" s="135"/>
      <c r="DX382" s="135"/>
      <c r="DY382" s="135"/>
      <c r="DZ382" s="135"/>
      <c r="EA382" s="135"/>
      <c r="EB382" s="135"/>
      <c r="EC382" s="135"/>
      <c r="ED382" s="135"/>
      <c r="EE382" s="135"/>
      <c r="EF382" s="135"/>
      <c r="EG382" s="135"/>
      <c r="EH382" s="135"/>
      <c r="EI382" s="135"/>
      <c r="EJ382" s="135"/>
      <c r="EK382" s="135"/>
      <c r="EL382" s="135"/>
      <c r="EM382" s="135"/>
      <c r="EN382" s="135"/>
      <c r="EO382" s="135"/>
      <c r="EP382" s="135"/>
      <c r="EQ382" s="135"/>
      <c r="ER382" s="135"/>
      <c r="ES382" s="135"/>
      <c r="ET382" s="135"/>
      <c r="EU382" s="135"/>
      <c r="EV382" s="135"/>
      <c r="EW382" s="135"/>
      <c r="EX382" s="135"/>
      <c r="EY382" s="135"/>
      <c r="EZ382" s="135"/>
      <c r="FA382" s="135"/>
      <c r="FB382" s="135"/>
      <c r="FC382" s="135"/>
      <c r="FD382" s="135"/>
      <c r="FE382" s="135"/>
      <c r="FF382" s="135"/>
      <c r="FG382" s="135"/>
      <c r="FH382" s="135"/>
      <c r="FI382" s="135"/>
      <c r="FJ382" s="135"/>
      <c r="FK382" s="135"/>
      <c r="FL382" s="135"/>
    </row>
    <row r="383" spans="1:176" ht="12.75" customHeight="1" x14ac:dyDescent="0.2">
      <c r="A383" s="16" t="s">
        <v>173</v>
      </c>
      <c r="B383" s="17" t="s">
        <v>215</v>
      </c>
      <c r="C383" s="132"/>
      <c r="D383" s="132" t="s">
        <v>4417</v>
      </c>
      <c r="E383" s="132" t="s">
        <v>4417</v>
      </c>
      <c r="F383" s="134">
        <v>60</v>
      </c>
      <c r="G383" s="134"/>
      <c r="H383" s="30" t="s">
        <v>177</v>
      </c>
      <c r="I383" s="132" t="s">
        <v>4418</v>
      </c>
      <c r="J383" s="132" t="s">
        <v>179</v>
      </c>
      <c r="K383" s="134" t="s">
        <v>162</v>
      </c>
      <c r="L383" s="132"/>
      <c r="M383" s="136"/>
      <c r="N383" s="17"/>
      <c r="O383" s="17"/>
      <c r="P383" s="134"/>
      <c r="Q383" s="134"/>
      <c r="R383" s="136" t="s">
        <v>4419</v>
      </c>
      <c r="S383" s="136"/>
      <c r="T383" s="136"/>
      <c r="U383" s="136"/>
      <c r="V383" s="138"/>
      <c r="W383" s="136"/>
      <c r="X383" s="136"/>
      <c r="Y383" s="136"/>
      <c r="Z383" s="136"/>
      <c r="AA383" s="136"/>
      <c r="AB383" s="136"/>
      <c r="AC383" s="136"/>
      <c r="AD383" s="135"/>
      <c r="AE383" s="135"/>
      <c r="AF383" s="135"/>
      <c r="AG383" s="135"/>
      <c r="AI383" s="132"/>
      <c r="AJ383" s="136"/>
      <c r="AK383" s="136"/>
      <c r="AL383" s="136"/>
      <c r="AM383" s="135"/>
      <c r="AN383" s="135"/>
      <c r="AO383" s="135"/>
      <c r="AP383" s="135"/>
      <c r="AQ383" s="135"/>
      <c r="AR383" s="135"/>
      <c r="AS383" s="135"/>
      <c r="AT383" s="135"/>
      <c r="AU383" s="135"/>
      <c r="AV383" s="135"/>
      <c r="AW383" s="134"/>
      <c r="AX383" s="136"/>
      <c r="AY383" s="136"/>
      <c r="AZ383" s="132"/>
      <c r="BA383" s="132"/>
    </row>
    <row r="384" spans="1:176" ht="12.75" customHeight="1" x14ac:dyDescent="0.2">
      <c r="A384" s="132" t="s">
        <v>173</v>
      </c>
      <c r="B384" s="17" t="s">
        <v>215</v>
      </c>
      <c r="C384" s="132"/>
      <c r="D384" s="132" t="s">
        <v>9933</v>
      </c>
      <c r="E384" s="132" t="s">
        <v>9934</v>
      </c>
      <c r="F384" s="134">
        <v>60</v>
      </c>
      <c r="G384" s="134"/>
      <c r="H384" s="134" t="s">
        <v>177</v>
      </c>
      <c r="I384" s="132" t="s">
        <v>481</v>
      </c>
      <c r="J384" s="132" t="s">
        <v>482</v>
      </c>
      <c r="K384" s="134" t="s">
        <v>162</v>
      </c>
      <c r="L384" s="132" t="s">
        <v>9935</v>
      </c>
      <c r="M384" s="136"/>
      <c r="N384" s="17"/>
      <c r="O384" s="17"/>
      <c r="P384" s="134"/>
      <c r="Q384" s="134"/>
      <c r="R384" s="21" t="s">
        <v>9936</v>
      </c>
      <c r="S384" s="21"/>
      <c r="T384" s="21"/>
      <c r="U384" s="21"/>
      <c r="V384" s="22"/>
      <c r="W384" s="21"/>
      <c r="X384" s="21"/>
      <c r="Y384" s="21"/>
      <c r="Z384" s="21"/>
      <c r="AA384" s="21"/>
      <c r="AB384" s="21"/>
      <c r="AC384" s="136"/>
      <c r="AD384" s="135"/>
      <c r="AE384" s="135"/>
      <c r="AF384" s="135"/>
      <c r="AG384" s="135"/>
      <c r="AH384" s="135"/>
      <c r="AI384" s="132"/>
      <c r="AJ384" s="136"/>
      <c r="AK384" s="136"/>
      <c r="AL384" s="136"/>
      <c r="AM384" s="135"/>
      <c r="AN384" s="135"/>
      <c r="AO384" s="135"/>
      <c r="AP384" s="135"/>
      <c r="AQ384" s="135"/>
      <c r="AR384" s="135"/>
      <c r="AS384" s="135"/>
      <c r="AT384" s="135"/>
      <c r="AU384" s="135"/>
      <c r="AV384" s="135"/>
      <c r="AW384" s="134"/>
      <c r="AX384" s="136"/>
      <c r="AY384" s="136"/>
      <c r="AZ384" s="132"/>
      <c r="BA384" s="132"/>
      <c r="BB384" s="135"/>
      <c r="BC384" s="135"/>
      <c r="BD384" s="135"/>
      <c r="BE384" s="135"/>
      <c r="BF384" s="135"/>
      <c r="BG384" s="135"/>
      <c r="BH384" s="135"/>
      <c r="BI384" s="135"/>
      <c r="BJ384" s="135"/>
      <c r="BK384" s="135"/>
      <c r="BL384" s="135"/>
      <c r="BM384" s="135"/>
      <c r="BN384" s="135"/>
      <c r="BO384" s="135"/>
      <c r="BP384" s="135"/>
      <c r="BQ384" s="135"/>
      <c r="BR384" s="135"/>
      <c r="BS384" s="135"/>
      <c r="BT384" s="135"/>
      <c r="BU384" s="135"/>
      <c r="BV384" s="135"/>
      <c r="BW384" s="135"/>
      <c r="BX384" s="135"/>
      <c r="BY384" s="135"/>
      <c r="BZ384" s="135"/>
      <c r="CA384" s="135"/>
      <c r="CB384" s="135"/>
      <c r="CC384" s="135"/>
      <c r="CD384" s="135"/>
      <c r="CE384" s="135"/>
      <c r="CF384" s="135"/>
      <c r="CG384" s="135"/>
      <c r="CH384" s="135"/>
      <c r="CI384" s="135"/>
      <c r="CJ384" s="135"/>
      <c r="CK384" s="135"/>
      <c r="CL384" s="135"/>
      <c r="CM384" s="135"/>
      <c r="CN384" s="135"/>
      <c r="CO384" s="135"/>
      <c r="CP384" s="135"/>
      <c r="CQ384" s="135"/>
      <c r="CR384" s="135"/>
      <c r="CS384" s="135"/>
      <c r="CT384" s="135"/>
      <c r="CU384" s="135"/>
      <c r="CV384" s="135"/>
      <c r="CW384" s="135"/>
      <c r="CX384" s="135"/>
      <c r="CY384" s="135"/>
      <c r="CZ384" s="135"/>
      <c r="DA384" s="135"/>
      <c r="DB384" s="135"/>
      <c r="DC384" s="135"/>
      <c r="DD384" s="135"/>
      <c r="DE384" s="135"/>
      <c r="DF384" s="135"/>
      <c r="DG384" s="135"/>
      <c r="DH384" s="135"/>
      <c r="DI384" s="135"/>
      <c r="DJ384" s="135"/>
      <c r="DK384" s="135"/>
      <c r="DL384" s="135"/>
      <c r="DM384" s="135"/>
      <c r="DN384" s="135"/>
      <c r="DO384" s="135"/>
      <c r="DP384" s="135"/>
      <c r="DQ384" s="135"/>
      <c r="DR384" s="135"/>
      <c r="DS384" s="135"/>
      <c r="DT384" s="135"/>
      <c r="DU384" s="135"/>
      <c r="DV384" s="135"/>
      <c r="DW384" s="135"/>
      <c r="DX384" s="135"/>
      <c r="DY384" s="135"/>
      <c r="DZ384" s="135"/>
      <c r="EA384" s="135"/>
      <c r="EB384" s="135"/>
      <c r="EC384" s="135"/>
      <c r="ED384" s="135"/>
      <c r="EE384" s="135"/>
      <c r="EF384" s="135"/>
      <c r="EG384" s="135"/>
      <c r="EH384" s="135"/>
      <c r="EI384" s="135"/>
      <c r="EJ384" s="135"/>
      <c r="EK384" s="135"/>
      <c r="EL384" s="135"/>
      <c r="EM384" s="135"/>
      <c r="EN384" s="135"/>
      <c r="EO384" s="135"/>
      <c r="EP384" s="135"/>
      <c r="EQ384" s="135"/>
      <c r="ER384" s="135"/>
      <c r="ES384" s="135"/>
      <c r="ET384" s="135"/>
      <c r="EU384" s="135"/>
      <c r="EV384" s="135"/>
      <c r="EW384" s="135"/>
      <c r="EX384" s="135"/>
      <c r="EY384" s="135"/>
      <c r="EZ384" s="135"/>
      <c r="FA384" s="135"/>
      <c r="FB384" s="135"/>
      <c r="FC384" s="135"/>
      <c r="FD384" s="135"/>
      <c r="FE384" s="135"/>
      <c r="FF384" s="135"/>
      <c r="FG384" s="135"/>
      <c r="FH384" s="135"/>
      <c r="FI384" s="135"/>
      <c r="FJ384" s="135"/>
      <c r="FK384" s="135"/>
      <c r="FL384" s="135"/>
    </row>
    <row r="385" spans="1:176" ht="12.75" customHeight="1" x14ac:dyDescent="0.2">
      <c r="A385" s="16" t="s">
        <v>173</v>
      </c>
      <c r="B385" s="17" t="s">
        <v>215</v>
      </c>
      <c r="C385" s="132"/>
      <c r="D385" s="16" t="s">
        <v>10930</v>
      </c>
      <c r="E385" s="16" t="s">
        <v>10930</v>
      </c>
      <c r="F385" s="7">
        <v>60</v>
      </c>
      <c r="G385" s="7"/>
      <c r="H385" s="30" t="s">
        <v>177</v>
      </c>
      <c r="I385" s="16" t="s">
        <v>528</v>
      </c>
      <c r="J385" s="16" t="s">
        <v>179</v>
      </c>
      <c r="K385" s="134" t="s">
        <v>162</v>
      </c>
      <c r="L385" s="132"/>
      <c r="M385" s="136"/>
      <c r="N385" s="17"/>
      <c r="O385" s="17"/>
      <c r="P385" s="134"/>
      <c r="Q385" s="134"/>
      <c r="R385" s="136"/>
      <c r="S385" s="136"/>
      <c r="T385" s="136"/>
      <c r="U385" s="136"/>
      <c r="V385" s="138"/>
      <c r="W385" s="136"/>
      <c r="X385" s="136"/>
      <c r="Y385" s="136"/>
      <c r="Z385" s="136"/>
      <c r="AA385" s="136"/>
      <c r="AB385" s="136"/>
      <c r="AC385" s="136"/>
      <c r="AI385" s="132"/>
      <c r="AJ385" s="136"/>
      <c r="AK385" s="136"/>
      <c r="AL385" s="136"/>
      <c r="AW385" s="134"/>
      <c r="AX385" s="136"/>
      <c r="AY385" s="136"/>
      <c r="AZ385" s="132"/>
      <c r="BA385" s="132"/>
    </row>
    <row r="386" spans="1:176" ht="12.75" customHeight="1" x14ac:dyDescent="0.2">
      <c r="A386" s="16" t="s">
        <v>173</v>
      </c>
      <c r="B386" s="17" t="s">
        <v>472</v>
      </c>
      <c r="C386" s="16" t="s">
        <v>13918</v>
      </c>
      <c r="D386" s="16" t="s">
        <v>13475</v>
      </c>
      <c r="E386" s="16" t="s">
        <v>13475</v>
      </c>
      <c r="F386" s="7">
        <v>60</v>
      </c>
      <c r="G386" s="7"/>
      <c r="H386" s="134" t="s">
        <v>177</v>
      </c>
      <c r="I386" s="16" t="s">
        <v>979</v>
      </c>
      <c r="J386" s="16" t="s">
        <v>179</v>
      </c>
      <c r="K386" s="134" t="s">
        <v>162</v>
      </c>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W386" s="135"/>
      <c r="AX386" s="135"/>
      <c r="AY386" s="135"/>
      <c r="AZ386" s="135"/>
      <c r="BA386" s="135"/>
    </row>
    <row r="387" spans="1:176" ht="12.75" customHeight="1" x14ac:dyDescent="0.2">
      <c r="A387" s="132" t="s">
        <v>240</v>
      </c>
      <c r="B387" s="124" t="s">
        <v>1084</v>
      </c>
      <c r="C387" s="133"/>
      <c r="D387" s="135" t="s">
        <v>6107</v>
      </c>
      <c r="E387" s="135" t="s">
        <v>6107</v>
      </c>
      <c r="F387" s="12">
        <v>60</v>
      </c>
      <c r="G387" s="12"/>
      <c r="H387" s="124" t="s">
        <v>243</v>
      </c>
      <c r="I387" s="133" t="s">
        <v>244</v>
      </c>
      <c r="J387" s="133" t="s">
        <v>245</v>
      </c>
      <c r="K387" s="124" t="s">
        <v>180</v>
      </c>
      <c r="L387" s="133"/>
      <c r="M387" s="136" t="s">
        <v>11286</v>
      </c>
      <c r="N387" s="124" t="s">
        <v>247</v>
      </c>
      <c r="O387" s="124"/>
      <c r="P387" s="124"/>
      <c r="Q387" s="124"/>
      <c r="R387" s="133"/>
      <c r="S387" s="133"/>
      <c r="T387" s="133"/>
      <c r="U387" s="133"/>
      <c r="V387" s="24"/>
      <c r="W387" s="133"/>
      <c r="X387" s="133"/>
      <c r="Y387" s="133"/>
      <c r="Z387" s="133"/>
      <c r="AA387" s="135" t="s">
        <v>163</v>
      </c>
      <c r="AB387" s="132">
        <v>159</v>
      </c>
      <c r="AC387" s="135" t="s">
        <v>168</v>
      </c>
      <c r="AD387" s="3" t="s">
        <v>6115</v>
      </c>
      <c r="AE387" s="3" t="s">
        <v>6116</v>
      </c>
      <c r="AF387" s="3" t="s">
        <v>12884</v>
      </c>
      <c r="AG387" s="3" t="s">
        <v>6117</v>
      </c>
      <c r="AI387" s="135" t="s">
        <v>6118</v>
      </c>
      <c r="AJ387" s="135" t="s">
        <v>6118</v>
      </c>
      <c r="AK387" s="135" t="s">
        <v>6119</v>
      </c>
      <c r="AL387" s="135" t="s">
        <v>6120</v>
      </c>
      <c r="AM387" s="3" t="s">
        <v>168</v>
      </c>
      <c r="AN387" s="3" t="s">
        <v>6121</v>
      </c>
      <c r="AO387" s="3" t="s">
        <v>6116</v>
      </c>
      <c r="AP387" s="3" t="s">
        <v>611</v>
      </c>
      <c r="AQ387" s="3" t="s">
        <v>6122</v>
      </c>
      <c r="AR387" s="3" t="s">
        <v>163</v>
      </c>
      <c r="AS387" s="141" t="s">
        <v>14742</v>
      </c>
      <c r="AT387" s="141" t="s">
        <v>163</v>
      </c>
      <c r="AU387" s="141" t="s">
        <v>14744</v>
      </c>
      <c r="AW387" s="135" t="s">
        <v>194</v>
      </c>
      <c r="AX387" s="135" t="s">
        <v>6124</v>
      </c>
      <c r="AY387" s="135" t="s">
        <v>12696</v>
      </c>
      <c r="AZ387" s="135" t="s">
        <v>1082</v>
      </c>
      <c r="BA387" s="135" t="s">
        <v>6125</v>
      </c>
      <c r="BB387" s="3" t="s">
        <v>163</v>
      </c>
      <c r="BC387" s="135" t="s">
        <v>6126</v>
      </c>
      <c r="BD387" s="135" t="s">
        <v>163</v>
      </c>
      <c r="BE387" s="135" t="s">
        <v>6127</v>
      </c>
      <c r="CA387" s="3" t="s">
        <v>168</v>
      </c>
      <c r="CB387" s="3" t="s">
        <v>6115</v>
      </c>
      <c r="CC387" s="3" t="s">
        <v>6116</v>
      </c>
      <c r="CD387" s="3" t="s">
        <v>4843</v>
      </c>
      <c r="CE387" s="3" t="s">
        <v>6117</v>
      </c>
      <c r="CF387" s="3" t="s">
        <v>163</v>
      </c>
      <c r="CG387" s="3" t="s">
        <v>6118</v>
      </c>
      <c r="CH387" s="3" t="s">
        <v>11287</v>
      </c>
      <c r="CI387" s="3" t="s">
        <v>6119</v>
      </c>
      <c r="CJ387" s="3" t="s">
        <v>6120</v>
      </c>
      <c r="CK387" s="3" t="s">
        <v>168</v>
      </c>
      <c r="CL387" s="3" t="s">
        <v>12697</v>
      </c>
      <c r="CM387" s="3" t="s">
        <v>12698</v>
      </c>
      <c r="CN387" s="3" t="s">
        <v>12699</v>
      </c>
      <c r="CO387" s="82" t="s">
        <v>12700</v>
      </c>
      <c r="CP387" s="3" t="s">
        <v>163</v>
      </c>
      <c r="CQ387" s="141" t="s">
        <v>11287</v>
      </c>
      <c r="CR387" s="3" t="s">
        <v>163</v>
      </c>
    </row>
    <row r="388" spans="1:176" ht="12.75" customHeight="1" x14ac:dyDescent="0.2">
      <c r="A388" s="16" t="s">
        <v>173</v>
      </c>
      <c r="B388" s="17" t="s">
        <v>12429</v>
      </c>
      <c r="C388" s="16" t="s">
        <v>13783</v>
      </c>
      <c r="D388" s="132" t="s">
        <v>1381</v>
      </c>
      <c r="E388" s="16" t="s">
        <v>3862</v>
      </c>
      <c r="F388" s="7">
        <v>60</v>
      </c>
      <c r="G388" s="7"/>
      <c r="H388" s="134" t="s">
        <v>177</v>
      </c>
      <c r="I388" s="16" t="s">
        <v>929</v>
      </c>
      <c r="J388" s="16" t="s">
        <v>179</v>
      </c>
      <c r="K388" s="17" t="s">
        <v>162</v>
      </c>
      <c r="L388" s="16" t="s">
        <v>3863</v>
      </c>
      <c r="M388" s="133" t="s">
        <v>1384</v>
      </c>
      <c r="N388" s="17"/>
      <c r="O388" s="17"/>
      <c r="P388" s="7"/>
      <c r="Q388" s="7"/>
      <c r="R388" s="18"/>
      <c r="S388" s="18"/>
      <c r="T388" s="18"/>
      <c r="U388" s="18"/>
      <c r="V388" s="138"/>
      <c r="W388" s="18"/>
      <c r="X388" s="18"/>
      <c r="Y388" s="18"/>
      <c r="Z388" s="18"/>
      <c r="AA388" s="18"/>
      <c r="AB388" s="18"/>
      <c r="AC388" s="135" t="s">
        <v>168</v>
      </c>
      <c r="AD388" s="136" t="s">
        <v>1386</v>
      </c>
      <c r="AE388" s="136" t="s">
        <v>1387</v>
      </c>
      <c r="AF388" s="133" t="s">
        <v>250</v>
      </c>
      <c r="AG388" s="136" t="s">
        <v>1388</v>
      </c>
      <c r="AH388" s="136"/>
      <c r="AI388" s="136" t="s">
        <v>1389</v>
      </c>
      <c r="AJ388" s="136"/>
      <c r="AK388" s="136"/>
      <c r="AL388" s="136"/>
      <c r="AM388" s="3" t="s">
        <v>194</v>
      </c>
      <c r="AN388" s="3" t="s">
        <v>3838</v>
      </c>
      <c r="AO388" s="3" t="s">
        <v>3839</v>
      </c>
      <c r="AP388" s="3" t="s">
        <v>3840</v>
      </c>
      <c r="AQ388" s="3" t="s">
        <v>3841</v>
      </c>
      <c r="AS388" s="3" t="s">
        <v>163</v>
      </c>
      <c r="AT388" s="3" t="s">
        <v>3842</v>
      </c>
      <c r="AU388" s="3" t="s">
        <v>3843</v>
      </c>
      <c r="AV388" s="3" t="s">
        <v>3844</v>
      </c>
      <c r="AW388" s="135" t="s">
        <v>1390</v>
      </c>
      <c r="AX388" s="135" t="s">
        <v>1391</v>
      </c>
      <c r="AY388" s="135" t="s">
        <v>1392</v>
      </c>
      <c r="AZ388" s="135" t="s">
        <v>1393</v>
      </c>
      <c r="BA388" s="135"/>
      <c r="BF388" s="135"/>
      <c r="BG388" s="3" t="s">
        <v>168</v>
      </c>
      <c r="BH388" s="3" t="s">
        <v>3875</v>
      </c>
      <c r="BI388" s="3" t="s">
        <v>1387</v>
      </c>
      <c r="BJ388" s="3" t="s">
        <v>250</v>
      </c>
      <c r="BK388" s="3" t="s">
        <v>14067</v>
      </c>
    </row>
    <row r="389" spans="1:176" ht="12.75" customHeight="1" x14ac:dyDescent="0.2">
      <c r="A389" s="132" t="s">
        <v>173</v>
      </c>
      <c r="B389" s="17" t="s">
        <v>1084</v>
      </c>
      <c r="C389" s="132"/>
      <c r="D389" s="135" t="s">
        <v>342</v>
      </c>
      <c r="E389" s="132" t="s">
        <v>1595</v>
      </c>
      <c r="F389" s="134">
        <v>60</v>
      </c>
      <c r="G389" s="134"/>
      <c r="H389" s="134" t="s">
        <v>177</v>
      </c>
      <c r="I389" s="132" t="s">
        <v>160</v>
      </c>
      <c r="J389" s="132" t="s">
        <v>161</v>
      </c>
      <c r="K389" s="20" t="s">
        <v>180</v>
      </c>
      <c r="L389" s="132" t="s">
        <v>14999</v>
      </c>
      <c r="M389" s="136"/>
      <c r="N389" s="17"/>
      <c r="O389" s="17"/>
      <c r="P389" s="134"/>
      <c r="Q389" s="134"/>
      <c r="R389" s="21" t="s">
        <v>1596</v>
      </c>
      <c r="S389" s="21"/>
      <c r="T389" s="21"/>
      <c r="U389" s="21"/>
      <c r="V389" s="22"/>
      <c r="W389" s="21"/>
      <c r="X389" s="21"/>
      <c r="Y389" s="21"/>
      <c r="Z389" s="21"/>
      <c r="AA389" s="135" t="s">
        <v>163</v>
      </c>
      <c r="AB389" s="21"/>
      <c r="AC389" s="135" t="s">
        <v>168</v>
      </c>
      <c r="AD389" s="135" t="s">
        <v>347</v>
      </c>
      <c r="AE389" s="135" t="s">
        <v>348</v>
      </c>
      <c r="AF389" s="135" t="s">
        <v>11677</v>
      </c>
      <c r="AG389" s="135" t="s">
        <v>349</v>
      </c>
      <c r="AH389" s="135" t="s">
        <v>163</v>
      </c>
      <c r="AI389" s="135" t="s">
        <v>362</v>
      </c>
      <c r="AJ389" s="135" t="s">
        <v>363</v>
      </c>
      <c r="AK389" s="135" t="s">
        <v>364</v>
      </c>
      <c r="AL389" s="135" t="s">
        <v>365</v>
      </c>
      <c r="AM389" s="135" t="s">
        <v>194</v>
      </c>
      <c r="AN389" s="135" t="s">
        <v>372</v>
      </c>
      <c r="AO389" s="135" t="s">
        <v>373</v>
      </c>
      <c r="AP389" s="135" t="s">
        <v>374</v>
      </c>
      <c r="AQ389" s="135" t="s">
        <v>375</v>
      </c>
      <c r="AR389" s="135" t="s">
        <v>376</v>
      </c>
      <c r="AS389" s="135" t="s">
        <v>377</v>
      </c>
      <c r="AT389" s="135" t="s">
        <v>163</v>
      </c>
      <c r="AU389" s="135" t="s">
        <v>352</v>
      </c>
      <c r="AV389" s="135" t="s">
        <v>378</v>
      </c>
      <c r="AW389" s="135" t="s">
        <v>168</v>
      </c>
      <c r="AX389" s="135" t="s">
        <v>366</v>
      </c>
      <c r="AY389" s="135" t="s">
        <v>367</v>
      </c>
      <c r="AZ389" s="135" t="s">
        <v>368</v>
      </c>
      <c r="BA389" s="135" t="s">
        <v>369</v>
      </c>
      <c r="BB389" s="135" t="s">
        <v>163</v>
      </c>
      <c r="BC389" s="135" t="s">
        <v>370</v>
      </c>
      <c r="BD389" s="3" t="s">
        <v>163</v>
      </c>
      <c r="BE389" s="3" t="s">
        <v>163</v>
      </c>
      <c r="BF389" s="135" t="s">
        <v>371</v>
      </c>
      <c r="BQ389" s="3" t="s">
        <v>168</v>
      </c>
      <c r="BR389" s="3" t="s">
        <v>379</v>
      </c>
      <c r="BS389" s="3" t="s">
        <v>380</v>
      </c>
      <c r="BT389" s="3" t="s">
        <v>381</v>
      </c>
      <c r="BU389" s="3" t="s">
        <v>382</v>
      </c>
      <c r="BV389" s="3" t="s">
        <v>163</v>
      </c>
      <c r="BW389" s="3" t="s">
        <v>383</v>
      </c>
      <c r="CA389" s="3" t="s">
        <v>168</v>
      </c>
      <c r="CB389" s="3" t="s">
        <v>384</v>
      </c>
      <c r="CC389" s="3" t="s">
        <v>385</v>
      </c>
      <c r="CD389" s="3" t="s">
        <v>386</v>
      </c>
      <c r="CE389" s="3" t="s">
        <v>387</v>
      </c>
      <c r="CF389" s="3" t="s">
        <v>163</v>
      </c>
      <c r="CG389" s="3" t="s">
        <v>388</v>
      </c>
      <c r="CH389" s="3" t="s">
        <v>163</v>
      </c>
      <c r="CI389" s="3" t="s">
        <v>389</v>
      </c>
      <c r="CJ389" s="3" t="s">
        <v>390</v>
      </c>
      <c r="CK389" s="3" t="s">
        <v>168</v>
      </c>
      <c r="CL389" s="3" t="s">
        <v>391</v>
      </c>
      <c r="CM389" s="3" t="s">
        <v>392</v>
      </c>
      <c r="CN389" s="3" t="s">
        <v>393</v>
      </c>
      <c r="CO389" s="3" t="s">
        <v>394</v>
      </c>
      <c r="CP389" s="3" t="s">
        <v>163</v>
      </c>
      <c r="CQ389" s="3" t="s">
        <v>163</v>
      </c>
      <c r="CR389" s="3" t="s">
        <v>163</v>
      </c>
      <c r="CS389" s="3" t="s">
        <v>163</v>
      </c>
      <c r="CT389" s="3" t="s">
        <v>395</v>
      </c>
      <c r="CU389" s="3" t="s">
        <v>168</v>
      </c>
      <c r="CV389" s="3" t="s">
        <v>396</v>
      </c>
      <c r="CW389" s="3" t="s">
        <v>397</v>
      </c>
      <c r="CX389" s="3" t="s">
        <v>398</v>
      </c>
      <c r="CY389" s="3" t="s">
        <v>399</v>
      </c>
      <c r="DE389" s="3" t="s">
        <v>194</v>
      </c>
      <c r="DF389" s="3" t="s">
        <v>400</v>
      </c>
      <c r="DG389" s="3" t="s">
        <v>401</v>
      </c>
      <c r="DH389" s="3" t="s">
        <v>402</v>
      </c>
      <c r="DI389" s="3" t="s">
        <v>403</v>
      </c>
      <c r="DJ389" s="3" t="s">
        <v>163</v>
      </c>
      <c r="DK389" s="3" t="s">
        <v>404</v>
      </c>
      <c r="DL389" s="3" t="s">
        <v>163</v>
      </c>
      <c r="DM389" s="3" t="s">
        <v>405</v>
      </c>
      <c r="DO389" s="3" t="s">
        <v>168</v>
      </c>
      <c r="DP389" s="3" t="s">
        <v>406</v>
      </c>
      <c r="DQ389" s="3" t="s">
        <v>407</v>
      </c>
      <c r="DR389" s="3" t="s">
        <v>408</v>
      </c>
      <c r="DS389" s="135" t="s">
        <v>409</v>
      </c>
      <c r="DT389" s="3" t="s">
        <v>163</v>
      </c>
      <c r="DU389" s="3" t="s">
        <v>363</v>
      </c>
      <c r="DV389" s="3" t="s">
        <v>163</v>
      </c>
      <c r="DW389" s="3" t="s">
        <v>405</v>
      </c>
      <c r="DY389" s="3" t="s">
        <v>168</v>
      </c>
      <c r="DZ389" s="3" t="s">
        <v>410</v>
      </c>
      <c r="EA389" s="3" t="s">
        <v>411</v>
      </c>
      <c r="EB389" s="3" t="s">
        <v>412</v>
      </c>
      <c r="EC389" s="3" t="s">
        <v>413</v>
      </c>
      <c r="ED389" s="3" t="s">
        <v>163</v>
      </c>
      <c r="EE389" s="3" t="s">
        <v>414</v>
      </c>
      <c r="EF389" s="3" t="s">
        <v>163</v>
      </c>
      <c r="EG389" s="3" t="s">
        <v>163</v>
      </c>
      <c r="EH389" s="3" t="s">
        <v>415</v>
      </c>
      <c r="EI389" s="3" t="s">
        <v>194</v>
      </c>
      <c r="EJ389" s="3" t="s">
        <v>416</v>
      </c>
      <c r="EK389" s="3" t="s">
        <v>417</v>
      </c>
      <c r="EL389" s="3" t="s">
        <v>418</v>
      </c>
    </row>
    <row r="390" spans="1:176" ht="12.75" customHeight="1" x14ac:dyDescent="0.2">
      <c r="A390" s="16" t="s">
        <v>173</v>
      </c>
      <c r="B390" s="17" t="s">
        <v>472</v>
      </c>
      <c r="C390" s="132" t="s">
        <v>13918</v>
      </c>
      <c r="D390" s="132" t="s">
        <v>5264</v>
      </c>
      <c r="E390" s="132" t="s">
        <v>13748</v>
      </c>
      <c r="F390" s="134">
        <v>60</v>
      </c>
      <c r="G390" s="134"/>
      <c r="H390" s="134" t="s">
        <v>177</v>
      </c>
      <c r="I390" s="132" t="s">
        <v>2475</v>
      </c>
      <c r="J390" s="132" t="s">
        <v>179</v>
      </c>
      <c r="K390" s="134" t="s">
        <v>180</v>
      </c>
      <c r="L390" s="8" t="s">
        <v>13749</v>
      </c>
      <c r="M390" s="18"/>
      <c r="N390" s="17"/>
      <c r="O390" s="17"/>
      <c r="P390" s="134"/>
      <c r="Q390" s="134"/>
      <c r="R390" s="136" t="s">
        <v>5265</v>
      </c>
      <c r="S390" s="136"/>
      <c r="T390" s="136"/>
      <c r="U390" s="136"/>
      <c r="V390" s="138"/>
      <c r="W390" s="136"/>
      <c r="X390" s="136"/>
      <c r="Y390" s="136"/>
      <c r="Z390" s="136"/>
      <c r="AA390" s="136"/>
      <c r="AB390" s="136"/>
      <c r="AC390" s="136" t="s">
        <v>168</v>
      </c>
      <c r="AD390" s="136" t="s">
        <v>5266</v>
      </c>
      <c r="AE390" s="136" t="s">
        <v>5267</v>
      </c>
      <c r="AF390" s="133"/>
      <c r="AG390" s="3" t="s">
        <v>5268</v>
      </c>
      <c r="AI390" s="141" t="s">
        <v>12514</v>
      </c>
      <c r="AL390" s="141" t="s">
        <v>12515</v>
      </c>
      <c r="AS390" s="135"/>
      <c r="AT390" s="135"/>
      <c r="AU390" s="135"/>
      <c r="AW390" s="3" t="s">
        <v>168</v>
      </c>
      <c r="AX390" s="3" t="s">
        <v>11431</v>
      </c>
      <c r="AY390" s="3" t="s">
        <v>728</v>
      </c>
      <c r="AZ390" s="3" t="s">
        <v>12518</v>
      </c>
      <c r="BA390" s="82" t="s">
        <v>12521</v>
      </c>
      <c r="BC390" s="141" t="s">
        <v>12519</v>
      </c>
      <c r="BF390" s="141" t="s">
        <v>12520</v>
      </c>
      <c r="CO390" s="135"/>
      <c r="CQ390" s="135"/>
    </row>
    <row r="391" spans="1:176" ht="12.75" customHeight="1" x14ac:dyDescent="0.2">
      <c r="A391" s="16" t="s">
        <v>173</v>
      </c>
      <c r="B391" s="17" t="s">
        <v>1084</v>
      </c>
      <c r="C391" s="132" t="s">
        <v>2498</v>
      </c>
      <c r="D391" s="135" t="s">
        <v>12160</v>
      </c>
      <c r="E391" s="132" t="s">
        <v>4156</v>
      </c>
      <c r="F391" s="134">
        <v>60</v>
      </c>
      <c r="G391" s="134"/>
      <c r="H391" s="134" t="s">
        <v>177</v>
      </c>
      <c r="I391" s="132" t="s">
        <v>711</v>
      </c>
      <c r="J391" s="132" t="s">
        <v>179</v>
      </c>
      <c r="K391" s="134" t="s">
        <v>162</v>
      </c>
      <c r="L391" s="132"/>
      <c r="M391" s="133" t="s">
        <v>4182</v>
      </c>
      <c r="N391" s="17"/>
      <c r="O391" s="17"/>
      <c r="P391" s="134"/>
      <c r="Q391" s="134"/>
      <c r="R391" s="136" t="s">
        <v>4158</v>
      </c>
      <c r="S391" s="136"/>
      <c r="T391" s="136"/>
      <c r="U391" s="136"/>
      <c r="V391" s="141" t="s">
        <v>4159</v>
      </c>
      <c r="W391" s="135"/>
      <c r="X391" s="135"/>
      <c r="Y391" s="135"/>
      <c r="Z391" s="135"/>
      <c r="AA391" s="135" t="s">
        <v>163</v>
      </c>
      <c r="AB391" s="135"/>
      <c r="AC391" s="135" t="s">
        <v>168</v>
      </c>
      <c r="AD391" s="135"/>
      <c r="AE391" s="135"/>
      <c r="AF391" s="135"/>
      <c r="AI391" s="135" t="s">
        <v>163</v>
      </c>
      <c r="AJ391" s="135" t="s">
        <v>4163</v>
      </c>
      <c r="AK391" s="135" t="s">
        <v>4164</v>
      </c>
      <c r="AL391" s="135" t="s">
        <v>4165</v>
      </c>
      <c r="AM391" s="3" t="s">
        <v>168</v>
      </c>
      <c r="AN391" s="3" t="s">
        <v>4170</v>
      </c>
      <c r="AO391" s="135" t="s">
        <v>4171</v>
      </c>
      <c r="AP391" s="135" t="s">
        <v>1071</v>
      </c>
      <c r="AQ391" s="135" t="s">
        <v>4172</v>
      </c>
      <c r="AR391" s="135" t="s">
        <v>163</v>
      </c>
      <c r="AS391" s="135" t="s">
        <v>163</v>
      </c>
      <c r="AT391" s="135" t="s">
        <v>163</v>
      </c>
      <c r="AU391" s="135" t="s">
        <v>4173</v>
      </c>
      <c r="AV391" s="135" t="s">
        <v>4174</v>
      </c>
      <c r="AW391" s="3" t="s">
        <v>168</v>
      </c>
      <c r="AX391" s="135" t="s">
        <v>4160</v>
      </c>
      <c r="AY391" s="135" t="s">
        <v>4161</v>
      </c>
      <c r="AZ391" s="135" t="s">
        <v>2778</v>
      </c>
      <c r="BA391" s="135" t="s">
        <v>4162</v>
      </c>
      <c r="BB391" s="3" t="s">
        <v>163</v>
      </c>
      <c r="BC391" s="3" t="s">
        <v>4168</v>
      </c>
      <c r="BD391" s="3" t="s">
        <v>163</v>
      </c>
      <c r="BE391" s="3" t="s">
        <v>163</v>
      </c>
      <c r="BF391" s="3" t="s">
        <v>4169</v>
      </c>
      <c r="BQ391" s="3" t="s">
        <v>1916</v>
      </c>
      <c r="BR391" s="3" t="s">
        <v>4175</v>
      </c>
      <c r="BS391" s="3" t="s">
        <v>2488</v>
      </c>
      <c r="BT391" s="3" t="s">
        <v>250</v>
      </c>
      <c r="BU391" s="3" t="s">
        <v>163</v>
      </c>
      <c r="BV391" s="3" t="s">
        <v>163</v>
      </c>
      <c r="BW391" s="3" t="s">
        <v>163</v>
      </c>
      <c r="BX391" s="3" t="s">
        <v>163</v>
      </c>
      <c r="BY391" s="3" t="s">
        <v>4173</v>
      </c>
      <c r="BZ391" s="3" t="s">
        <v>4176</v>
      </c>
      <c r="CA391" s="3" t="s">
        <v>168</v>
      </c>
      <c r="CB391" s="3" t="s">
        <v>4177</v>
      </c>
      <c r="CC391" s="3" t="s">
        <v>2742</v>
      </c>
      <c r="CD391" s="3" t="s">
        <v>1071</v>
      </c>
      <c r="CF391" s="3" t="s">
        <v>163</v>
      </c>
      <c r="CG391" s="3" t="s">
        <v>4178</v>
      </c>
      <c r="CH391" s="3" t="s">
        <v>163</v>
      </c>
      <c r="CI391" s="3" t="s">
        <v>163</v>
      </c>
      <c r="CJ391" s="3" t="s">
        <v>4179</v>
      </c>
      <c r="CL391" s="3" t="s">
        <v>4180</v>
      </c>
      <c r="CM391" s="3" t="s">
        <v>2524</v>
      </c>
      <c r="CN391" s="133" t="s">
        <v>1537</v>
      </c>
      <c r="CO391" s="137" t="s">
        <v>4181</v>
      </c>
      <c r="CQ391" s="135"/>
    </row>
    <row r="392" spans="1:176" ht="12.75" customHeight="1" x14ac:dyDescent="0.2">
      <c r="A392" s="16" t="s">
        <v>173</v>
      </c>
      <c r="B392" s="17" t="s">
        <v>472</v>
      </c>
      <c r="C392" s="16" t="s">
        <v>13918</v>
      </c>
      <c r="D392" s="135" t="s">
        <v>11388</v>
      </c>
      <c r="E392" s="135" t="s">
        <v>11388</v>
      </c>
      <c r="F392" s="7">
        <v>60</v>
      </c>
      <c r="G392" s="7"/>
      <c r="H392" s="7" t="s">
        <v>177</v>
      </c>
      <c r="I392" s="16" t="s">
        <v>2475</v>
      </c>
      <c r="J392" s="16" t="s">
        <v>179</v>
      </c>
      <c r="K392" s="134" t="s">
        <v>162</v>
      </c>
      <c r="L392" s="132"/>
      <c r="M392" s="136"/>
      <c r="N392" s="17"/>
      <c r="O392" s="17"/>
      <c r="P392" s="7"/>
      <c r="Q392" s="7"/>
      <c r="R392" s="21" t="s">
        <v>9473</v>
      </c>
      <c r="S392" s="21"/>
      <c r="T392" s="21"/>
      <c r="U392" s="21"/>
      <c r="V392" s="22"/>
      <c r="W392" s="21"/>
      <c r="X392" s="21"/>
      <c r="Y392" s="21"/>
      <c r="Z392" s="21"/>
      <c r="AA392" s="21"/>
      <c r="AB392" s="21"/>
      <c r="AC392" s="136" t="s">
        <v>168</v>
      </c>
      <c r="AD392" s="18" t="s">
        <v>1152</v>
      </c>
      <c r="AE392" s="18" t="s">
        <v>9474</v>
      </c>
      <c r="AF392" s="8"/>
      <c r="AG392" s="135" t="s">
        <v>9475</v>
      </c>
      <c r="AH392" s="135"/>
      <c r="AI392" s="136"/>
      <c r="AJ392" s="136"/>
      <c r="AK392" s="136"/>
      <c r="AL392" s="136"/>
      <c r="AW392" s="134"/>
      <c r="BA392" s="135"/>
      <c r="BC392" s="135"/>
      <c r="BF392" s="135"/>
    </row>
    <row r="393" spans="1:176" ht="12.75" customHeight="1" x14ac:dyDescent="0.2">
      <c r="A393" s="16" t="s">
        <v>173</v>
      </c>
      <c r="B393" s="17" t="s">
        <v>472</v>
      </c>
      <c r="C393" s="132" t="s">
        <v>13918</v>
      </c>
      <c r="D393" s="132" t="s">
        <v>11090</v>
      </c>
      <c r="E393" s="132" t="s">
        <v>11090</v>
      </c>
      <c r="F393" s="134">
        <v>60</v>
      </c>
      <c r="G393" s="134"/>
      <c r="H393" s="134" t="s">
        <v>177</v>
      </c>
      <c r="I393" s="16" t="s">
        <v>2475</v>
      </c>
      <c r="J393" s="132" t="s">
        <v>179</v>
      </c>
      <c r="K393" s="134" t="s">
        <v>162</v>
      </c>
      <c r="L393" s="132" t="s">
        <v>14626</v>
      </c>
      <c r="M393" s="136"/>
      <c r="N393" s="17"/>
      <c r="O393" s="17"/>
      <c r="P393" s="134"/>
      <c r="Q393" s="134"/>
      <c r="R393" s="132" t="s">
        <v>10208</v>
      </c>
      <c r="S393" s="132"/>
      <c r="T393" s="132"/>
      <c r="U393" s="132"/>
      <c r="V393" s="138"/>
      <c r="W393" s="132"/>
      <c r="X393" s="132"/>
      <c r="Y393" s="132"/>
      <c r="Z393" s="132"/>
      <c r="AA393" s="132"/>
      <c r="AB393" s="132">
        <v>560</v>
      </c>
      <c r="AC393" s="136" t="s">
        <v>168</v>
      </c>
      <c r="AD393" s="3" t="s">
        <v>4427</v>
      </c>
      <c r="AE393" s="3" t="s">
        <v>10209</v>
      </c>
      <c r="AG393" s="135" t="s">
        <v>10210</v>
      </c>
      <c r="AJ393" s="136"/>
      <c r="AK393" s="136"/>
      <c r="AL393" s="136"/>
      <c r="AX393" s="136"/>
      <c r="AY393" s="136"/>
      <c r="AZ393" s="132"/>
      <c r="BA393" s="132"/>
    </row>
    <row r="394" spans="1:176" ht="12.75" customHeight="1" x14ac:dyDescent="0.2">
      <c r="A394" s="16" t="s">
        <v>173</v>
      </c>
      <c r="B394" s="17" t="s">
        <v>211</v>
      </c>
      <c r="C394" s="16"/>
      <c r="D394" s="132" t="s">
        <v>3969</v>
      </c>
      <c r="E394" s="16" t="s">
        <v>3969</v>
      </c>
      <c r="F394" s="7">
        <v>60</v>
      </c>
      <c r="G394" s="7"/>
      <c r="H394" s="7" t="s">
        <v>177</v>
      </c>
      <c r="I394" s="16" t="s">
        <v>979</v>
      </c>
      <c r="J394" s="16" t="s">
        <v>179</v>
      </c>
      <c r="K394" s="134" t="s">
        <v>162</v>
      </c>
      <c r="L394" s="132" t="s">
        <v>3970</v>
      </c>
      <c r="M394" s="136"/>
      <c r="N394" s="17"/>
      <c r="O394" s="17"/>
      <c r="P394" s="7"/>
      <c r="Q394" s="7"/>
      <c r="R394" s="136" t="s">
        <v>3971</v>
      </c>
      <c r="S394" s="136"/>
      <c r="T394" s="136"/>
      <c r="U394" s="136"/>
      <c r="V394" s="138"/>
      <c r="W394" s="136"/>
      <c r="X394" s="136"/>
      <c r="Y394" s="136"/>
      <c r="Z394" s="136"/>
      <c r="AA394" s="136"/>
      <c r="AB394" s="136"/>
      <c r="AC394" s="136"/>
      <c r="AD394" s="135"/>
      <c r="AE394" s="135"/>
      <c r="AF394" s="135"/>
      <c r="AG394" s="3" t="s">
        <v>3972</v>
      </c>
      <c r="AI394" s="135"/>
      <c r="AJ394" s="136"/>
      <c r="AK394" s="136"/>
      <c r="AL394" s="136"/>
      <c r="AW394" s="134"/>
      <c r="AX394" s="136"/>
      <c r="AY394" s="136"/>
      <c r="AZ394" s="58"/>
      <c r="BA394" s="135"/>
      <c r="BC394" s="135"/>
      <c r="BF394" s="135"/>
      <c r="CN394" s="135"/>
      <c r="CO394" s="135"/>
    </row>
    <row r="395" spans="1:176" ht="12.75" customHeight="1" x14ac:dyDescent="0.2">
      <c r="A395" s="16" t="s">
        <v>173</v>
      </c>
      <c r="B395" s="17" t="s">
        <v>211</v>
      </c>
      <c r="C395" s="16" t="s">
        <v>5279</v>
      </c>
      <c r="D395" s="132" t="s">
        <v>5280</v>
      </c>
      <c r="E395" s="132" t="s">
        <v>5281</v>
      </c>
      <c r="F395" s="134">
        <v>60</v>
      </c>
      <c r="G395" s="134"/>
      <c r="H395" s="134" t="s">
        <v>177</v>
      </c>
      <c r="I395" s="132" t="s">
        <v>523</v>
      </c>
      <c r="J395" s="132" t="s">
        <v>482</v>
      </c>
      <c r="K395" s="134" t="s">
        <v>162</v>
      </c>
      <c r="L395" s="132" t="s">
        <v>5282</v>
      </c>
      <c r="M395" s="133" t="s">
        <v>5283</v>
      </c>
      <c r="N395" s="17"/>
      <c r="O395" s="17"/>
      <c r="P395" s="134"/>
      <c r="Q395" s="134"/>
      <c r="R395" s="18" t="s">
        <v>5284</v>
      </c>
      <c r="S395" s="18"/>
      <c r="T395" s="136"/>
      <c r="U395" s="136"/>
      <c r="V395" s="138"/>
      <c r="W395" s="136"/>
      <c r="X395" s="136"/>
      <c r="Y395" s="136"/>
      <c r="Z395" s="136"/>
      <c r="AA395" s="136"/>
      <c r="AB395" s="136"/>
      <c r="AC395" s="3" t="s">
        <v>168</v>
      </c>
      <c r="AI395" s="135"/>
      <c r="AJ395" s="136"/>
      <c r="AK395" s="136"/>
      <c r="AL395" s="136"/>
      <c r="AW395" s="135" t="s">
        <v>168</v>
      </c>
      <c r="AX395" s="136" t="s">
        <v>486</v>
      </c>
      <c r="AY395" s="136" t="s">
        <v>5285</v>
      </c>
      <c r="AZ395" s="133" t="s">
        <v>5286</v>
      </c>
      <c r="BA395" s="3" t="s">
        <v>5287</v>
      </c>
      <c r="BC395" s="135"/>
      <c r="CN395" s="135"/>
      <c r="CO395" s="135"/>
    </row>
    <row r="396" spans="1:176" ht="12.75" customHeight="1" x14ac:dyDescent="0.2">
      <c r="A396" s="16" t="s">
        <v>173</v>
      </c>
      <c r="B396" s="17" t="s">
        <v>211</v>
      </c>
      <c r="C396" s="16"/>
      <c r="D396" s="132" t="s">
        <v>6967</v>
      </c>
      <c r="E396" s="132" t="s">
        <v>6967</v>
      </c>
      <c r="F396" s="7">
        <v>60</v>
      </c>
      <c r="G396" s="7"/>
      <c r="H396" s="7" t="s">
        <v>177</v>
      </c>
      <c r="I396" s="16" t="s">
        <v>6968</v>
      </c>
      <c r="J396" s="133" t="s">
        <v>203</v>
      </c>
      <c r="K396" s="20" t="s">
        <v>180</v>
      </c>
      <c r="L396" s="16"/>
      <c r="M396" s="135" t="s">
        <v>6969</v>
      </c>
      <c r="N396" s="17"/>
      <c r="O396" s="17"/>
      <c r="P396" s="7"/>
      <c r="Q396" s="7"/>
      <c r="R396" s="135" t="s">
        <v>6970</v>
      </c>
      <c r="S396" s="136" t="s">
        <v>6971</v>
      </c>
      <c r="T396" s="135" t="s">
        <v>6972</v>
      </c>
      <c r="U396" s="135" t="s">
        <v>6973</v>
      </c>
      <c r="V396" s="141" t="s">
        <v>6974</v>
      </c>
      <c r="W396" s="135"/>
      <c r="X396" s="135"/>
      <c r="Y396" s="135"/>
      <c r="Z396" s="135"/>
      <c r="AA396" s="135" t="s">
        <v>6975</v>
      </c>
      <c r="AB396" s="135"/>
      <c r="AC396" s="135" t="s">
        <v>168</v>
      </c>
      <c r="AD396" s="135" t="s">
        <v>6976</v>
      </c>
      <c r="AE396" s="135" t="s">
        <v>6977</v>
      </c>
      <c r="AF396" s="135" t="s">
        <v>368</v>
      </c>
      <c r="AG396" s="3" t="s">
        <v>6978</v>
      </c>
      <c r="AI396" s="135" t="s">
        <v>163</v>
      </c>
      <c r="AJ396" s="135" t="s">
        <v>6979</v>
      </c>
      <c r="AK396" s="135" t="s">
        <v>6980</v>
      </c>
      <c r="AL396" s="135" t="s">
        <v>163</v>
      </c>
      <c r="AM396" s="3" t="s">
        <v>168</v>
      </c>
      <c r="AN396" s="3" t="s">
        <v>6987</v>
      </c>
      <c r="AO396" s="3" t="s">
        <v>6988</v>
      </c>
      <c r="AP396" s="3" t="s">
        <v>6889</v>
      </c>
      <c r="AQ396" s="3" t="s">
        <v>6989</v>
      </c>
      <c r="AW396" s="135" t="s">
        <v>168</v>
      </c>
      <c r="AX396" s="3" t="s">
        <v>6976</v>
      </c>
      <c r="AY396" s="3" t="s">
        <v>6977</v>
      </c>
      <c r="AZ396" s="3" t="s">
        <v>368</v>
      </c>
      <c r="BA396" s="3" t="s">
        <v>6978</v>
      </c>
      <c r="BB396" s="3" t="s">
        <v>163</v>
      </c>
      <c r="BC396" s="3" t="s">
        <v>6974</v>
      </c>
      <c r="BD396" s="3" t="s">
        <v>163</v>
      </c>
      <c r="BE396" s="3" t="s">
        <v>6985</v>
      </c>
      <c r="BF396" s="3" t="s">
        <v>6986</v>
      </c>
      <c r="BQ396" s="3" t="s">
        <v>168</v>
      </c>
      <c r="BR396" s="3" t="s">
        <v>6990</v>
      </c>
      <c r="BS396" s="3" t="s">
        <v>6991</v>
      </c>
      <c r="BT396" s="3" t="s">
        <v>163</v>
      </c>
      <c r="BU396" s="3" t="s">
        <v>6992</v>
      </c>
      <c r="CA396" s="3" t="s">
        <v>194</v>
      </c>
      <c r="CB396" s="3" t="s">
        <v>6993</v>
      </c>
      <c r="CC396" s="3" t="s">
        <v>6994</v>
      </c>
      <c r="CD396" s="3" t="s">
        <v>6946</v>
      </c>
      <c r="CE396" s="3" t="s">
        <v>6995</v>
      </c>
      <c r="CF396" s="3" t="s">
        <v>163</v>
      </c>
      <c r="CG396" s="3" t="s">
        <v>6996</v>
      </c>
      <c r="CH396" s="3" t="s">
        <v>163</v>
      </c>
      <c r="CI396" s="3" t="s">
        <v>163</v>
      </c>
      <c r="CJ396" s="3" t="s">
        <v>6997</v>
      </c>
      <c r="CK396" s="3" t="s">
        <v>168</v>
      </c>
      <c r="CL396" s="3" t="s">
        <v>6976</v>
      </c>
      <c r="CM396" s="3" t="s">
        <v>6998</v>
      </c>
      <c r="CN396" s="3" t="s">
        <v>6999</v>
      </c>
      <c r="CO396" s="3" t="s">
        <v>7000</v>
      </c>
      <c r="CP396" s="3" t="s">
        <v>163</v>
      </c>
      <c r="CQ396" s="3" t="s">
        <v>7001</v>
      </c>
      <c r="CR396" s="3" t="s">
        <v>163</v>
      </c>
      <c r="CS396" s="3" t="s">
        <v>163</v>
      </c>
      <c r="CT396" s="3" t="s">
        <v>7002</v>
      </c>
      <c r="CU396" s="3" t="s">
        <v>168</v>
      </c>
      <c r="CV396" s="3" t="s">
        <v>7003</v>
      </c>
      <c r="CW396" s="3" t="s">
        <v>6977</v>
      </c>
      <c r="CX396" s="3" t="s">
        <v>3602</v>
      </c>
      <c r="CY396" s="3" t="s">
        <v>7004</v>
      </c>
      <c r="CZ396" s="3" t="s">
        <v>163</v>
      </c>
      <c r="DA396" s="3" t="s">
        <v>7005</v>
      </c>
      <c r="DE396" s="3" t="s">
        <v>168</v>
      </c>
      <c r="DF396" s="3" t="s">
        <v>7006</v>
      </c>
      <c r="DG396" s="3" t="s">
        <v>7007</v>
      </c>
      <c r="DH396" s="3" t="s">
        <v>7008</v>
      </c>
      <c r="DI396" s="3" t="s">
        <v>7009</v>
      </c>
      <c r="DJ396" s="3" t="s">
        <v>163</v>
      </c>
      <c r="DK396" s="3" t="s">
        <v>7010</v>
      </c>
      <c r="DL396" s="3" t="s">
        <v>163</v>
      </c>
      <c r="DM396" s="3" t="s">
        <v>163</v>
      </c>
      <c r="DN396" s="3" t="s">
        <v>7011</v>
      </c>
      <c r="DO396" s="3" t="s">
        <v>168</v>
      </c>
      <c r="DP396" s="3" t="s">
        <v>7012</v>
      </c>
      <c r="DQ396" s="3" t="s">
        <v>6991</v>
      </c>
      <c r="DR396" s="3" t="s">
        <v>635</v>
      </c>
      <c r="DS396" s="3" t="s">
        <v>7013</v>
      </c>
      <c r="DT396" s="3" t="s">
        <v>163</v>
      </c>
      <c r="DU396" s="3" t="s">
        <v>7014</v>
      </c>
    </row>
    <row r="397" spans="1:176" ht="12.75" customHeight="1" x14ac:dyDescent="0.2">
      <c r="A397" s="16" t="s">
        <v>173</v>
      </c>
      <c r="B397" s="124" t="s">
        <v>211</v>
      </c>
      <c r="C397" s="133"/>
      <c r="D397" s="135" t="s">
        <v>9941</v>
      </c>
      <c r="E397" s="133" t="s">
        <v>5048</v>
      </c>
      <c r="F397" s="36">
        <v>60</v>
      </c>
      <c r="G397" s="36"/>
      <c r="H397" s="7" t="s">
        <v>177</v>
      </c>
      <c r="I397" s="16" t="s">
        <v>212</v>
      </c>
      <c r="J397" s="133" t="s">
        <v>179</v>
      </c>
      <c r="K397" s="134" t="s">
        <v>180</v>
      </c>
      <c r="L397" s="133"/>
      <c r="M397" s="133"/>
      <c r="N397" s="17"/>
      <c r="O397" s="17"/>
      <c r="P397" s="7"/>
      <c r="Q397" s="7"/>
      <c r="R397" s="136" t="s">
        <v>5056</v>
      </c>
      <c r="S397" s="136"/>
      <c r="T397" s="136"/>
      <c r="U397" s="136"/>
      <c r="V397" s="141" t="s">
        <v>9944</v>
      </c>
      <c r="W397" s="135"/>
      <c r="X397" s="135"/>
      <c r="Y397" s="135"/>
      <c r="Z397" s="135"/>
      <c r="AA397" s="135" t="s">
        <v>163</v>
      </c>
      <c r="AB397" s="135"/>
      <c r="AC397" s="135" t="s">
        <v>168</v>
      </c>
      <c r="AD397" s="3" t="s">
        <v>9945</v>
      </c>
      <c r="AE397" s="3" t="s">
        <v>5050</v>
      </c>
      <c r="AF397" s="3" t="s">
        <v>9946</v>
      </c>
      <c r="AG397" s="135" t="s">
        <v>5051</v>
      </c>
      <c r="AI397" s="135" t="s">
        <v>12994</v>
      </c>
      <c r="AJ397" s="135" t="s">
        <v>9947</v>
      </c>
      <c r="AK397" s="135" t="s">
        <v>9949</v>
      </c>
      <c r="AL397" s="135" t="s">
        <v>9950</v>
      </c>
      <c r="AM397" s="3" t="s">
        <v>168</v>
      </c>
      <c r="AN397" s="3" t="s">
        <v>9830</v>
      </c>
      <c r="AO397" s="3" t="s">
        <v>4891</v>
      </c>
      <c r="AP397" s="3" t="s">
        <v>9963</v>
      </c>
      <c r="AQ397" s="3" t="s">
        <v>9964</v>
      </c>
      <c r="AR397" s="3" t="s">
        <v>163</v>
      </c>
      <c r="AS397" s="3" t="s">
        <v>9965</v>
      </c>
      <c r="AT397" s="3" t="s">
        <v>163</v>
      </c>
      <c r="AU397" s="3" t="s">
        <v>9918</v>
      </c>
      <c r="AV397" s="3" t="s">
        <v>9966</v>
      </c>
      <c r="AW397" s="135" t="s">
        <v>168</v>
      </c>
      <c r="AX397" s="135" t="s">
        <v>12196</v>
      </c>
      <c r="AY397" s="135" t="s">
        <v>12197</v>
      </c>
      <c r="AZ397" s="135" t="s">
        <v>12199</v>
      </c>
      <c r="BA397" s="135" t="s">
        <v>12198</v>
      </c>
      <c r="BC397" s="15" t="s">
        <v>12200</v>
      </c>
      <c r="BF397" s="15" t="s">
        <v>12201</v>
      </c>
      <c r="BQ397" s="3" t="s">
        <v>168</v>
      </c>
      <c r="BR397" s="3" t="s">
        <v>9967</v>
      </c>
      <c r="BS397" s="3" t="s">
        <v>8747</v>
      </c>
      <c r="BT397" s="3" t="s">
        <v>9968</v>
      </c>
      <c r="BU397" s="3" t="s">
        <v>9969</v>
      </c>
      <c r="BV397" s="3" t="s">
        <v>163</v>
      </c>
      <c r="BW397" s="3" t="s">
        <v>9970</v>
      </c>
      <c r="BX397" s="3" t="s">
        <v>163</v>
      </c>
      <c r="BY397" s="3" t="s">
        <v>9971</v>
      </c>
      <c r="BZ397" s="3" t="s">
        <v>9972</v>
      </c>
      <c r="CA397" s="3" t="s">
        <v>168</v>
      </c>
      <c r="CB397" s="3" t="s">
        <v>9973</v>
      </c>
      <c r="CC397" s="3" t="s">
        <v>9974</v>
      </c>
      <c r="CD397" s="3" t="s">
        <v>9975</v>
      </c>
      <c r="CE397" s="3" t="s">
        <v>9976</v>
      </c>
      <c r="CF397" s="3" t="s">
        <v>163</v>
      </c>
      <c r="CG397" s="3" t="s">
        <v>9977</v>
      </c>
      <c r="CH397" s="3" t="s">
        <v>163</v>
      </c>
      <c r="CI397" s="3" t="s">
        <v>163</v>
      </c>
      <c r="CJ397" s="3" t="s">
        <v>9978</v>
      </c>
      <c r="CK397" s="3" t="s">
        <v>168</v>
      </c>
      <c r="CL397" s="3" t="s">
        <v>9979</v>
      </c>
      <c r="CM397" s="3" t="s">
        <v>9980</v>
      </c>
      <c r="CN397" s="3" t="s">
        <v>9981</v>
      </c>
      <c r="CO397" s="3" t="s">
        <v>9982</v>
      </c>
      <c r="CP397" s="3" t="s">
        <v>163</v>
      </c>
      <c r="CQ397" s="3" t="s">
        <v>9983</v>
      </c>
      <c r="CR397" s="3" t="s">
        <v>163</v>
      </c>
      <c r="CS397" s="3" t="s">
        <v>9918</v>
      </c>
      <c r="CT397" s="3" t="s">
        <v>9984</v>
      </c>
      <c r="CU397" s="3" t="s">
        <v>168</v>
      </c>
      <c r="CV397" s="3" t="s">
        <v>9956</v>
      </c>
      <c r="CW397" s="3" t="s">
        <v>9957</v>
      </c>
      <c r="CX397" s="3" t="s">
        <v>9958</v>
      </c>
      <c r="CY397" s="3" t="s">
        <v>9959</v>
      </c>
      <c r="CZ397" s="3" t="s">
        <v>163</v>
      </c>
      <c r="DA397" s="3" t="s">
        <v>9960</v>
      </c>
      <c r="DB397" s="3" t="s">
        <v>163</v>
      </c>
      <c r="DC397" s="3" t="s">
        <v>9961</v>
      </c>
      <c r="DD397" s="3" t="s">
        <v>9962</v>
      </c>
      <c r="DE397" s="3" t="s">
        <v>168</v>
      </c>
      <c r="DF397" s="3" t="s">
        <v>4123</v>
      </c>
      <c r="DG397" s="3" t="s">
        <v>6546</v>
      </c>
      <c r="DH397" s="3" t="s">
        <v>9951</v>
      </c>
      <c r="DI397" s="3" t="s">
        <v>9952</v>
      </c>
      <c r="DJ397" s="3" t="s">
        <v>163</v>
      </c>
      <c r="DK397" s="3" t="s">
        <v>9953</v>
      </c>
      <c r="DL397" s="3" t="s">
        <v>163</v>
      </c>
      <c r="DM397" s="3" t="s">
        <v>9954</v>
      </c>
      <c r="DN397" s="3" t="s">
        <v>9955</v>
      </c>
      <c r="DO397" s="3" t="s">
        <v>168</v>
      </c>
      <c r="DP397" s="3" t="s">
        <v>12119</v>
      </c>
      <c r="DQ397" s="3" t="s">
        <v>12120</v>
      </c>
      <c r="DS397" s="82" t="s">
        <v>12118</v>
      </c>
      <c r="DZ397" s="3" t="s">
        <v>5052</v>
      </c>
      <c r="EA397" s="3" t="s">
        <v>646</v>
      </c>
      <c r="EC397" s="3" t="s">
        <v>5053</v>
      </c>
    </row>
    <row r="398" spans="1:176" s="1" customFormat="1" ht="12.75" customHeight="1" x14ac:dyDescent="0.2">
      <c r="A398" s="16" t="s">
        <v>240</v>
      </c>
      <c r="B398" s="17" t="s">
        <v>886</v>
      </c>
      <c r="C398" s="133"/>
      <c r="D398" s="133" t="s">
        <v>10828</v>
      </c>
      <c r="E398" s="133" t="s">
        <v>10828</v>
      </c>
      <c r="F398" s="12">
        <v>60</v>
      </c>
      <c r="G398" s="12"/>
      <c r="H398" s="124" t="s">
        <v>243</v>
      </c>
      <c r="I398" s="133" t="s">
        <v>10829</v>
      </c>
      <c r="J398" s="133" t="s">
        <v>810</v>
      </c>
      <c r="K398" s="124" t="s">
        <v>162</v>
      </c>
      <c r="L398" s="133" t="s">
        <v>10830</v>
      </c>
      <c r="M398" s="133"/>
      <c r="N398" s="124" t="s">
        <v>247</v>
      </c>
      <c r="O398" s="124"/>
      <c r="P398" s="124"/>
      <c r="Q398" s="124"/>
      <c r="R398" s="133"/>
      <c r="S398" s="133"/>
      <c r="T398" s="133"/>
      <c r="U398" s="133"/>
      <c r="V398" s="24"/>
      <c r="W398" s="133"/>
      <c r="X398" s="133"/>
      <c r="Y398" s="133"/>
      <c r="Z398" s="133"/>
      <c r="AA398" s="133"/>
      <c r="AB398" s="133"/>
      <c r="AC398" s="133"/>
      <c r="AD398" s="135"/>
      <c r="AE398" s="135"/>
      <c r="AF398" s="135"/>
      <c r="AG398" s="135"/>
      <c r="AH398" s="3"/>
      <c r="AI398" s="133"/>
      <c r="AJ398" s="133"/>
      <c r="AK398" s="133"/>
      <c r="AL398" s="133"/>
      <c r="AM398" s="135"/>
      <c r="AN398" s="135"/>
      <c r="AO398" s="135"/>
      <c r="AP398" s="135"/>
      <c r="AQ398" s="135"/>
      <c r="AR398" s="135"/>
      <c r="AS398" s="135"/>
      <c r="AT398" s="135"/>
      <c r="AU398" s="135"/>
      <c r="AV398" s="135"/>
      <c r="AW398" s="124"/>
      <c r="AX398" s="133"/>
      <c r="AY398" s="133"/>
      <c r="AZ398" s="133"/>
      <c r="BA398" s="133"/>
      <c r="BB398" s="3"/>
      <c r="BC398" s="135"/>
      <c r="BD398" s="3"/>
      <c r="BE398" s="3"/>
      <c r="BF398" s="135"/>
      <c r="BG398" s="3"/>
      <c r="BH398" s="3"/>
      <c r="BI398" s="3"/>
      <c r="BJ398" s="3"/>
      <c r="BK398" s="135"/>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135"/>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135"/>
      <c r="FN398" s="135"/>
      <c r="FO398" s="135"/>
      <c r="FP398" s="135"/>
      <c r="FQ398" s="135"/>
      <c r="FR398" s="135"/>
      <c r="FS398" s="135"/>
      <c r="FT398" s="135"/>
    </row>
    <row r="399" spans="1:176" ht="12.75" customHeight="1" x14ac:dyDescent="0.2">
      <c r="A399" s="16" t="s">
        <v>240</v>
      </c>
      <c r="B399" s="17" t="s">
        <v>12429</v>
      </c>
      <c r="C399" s="132" t="s">
        <v>13782</v>
      </c>
      <c r="D399" s="132" t="s">
        <v>11866</v>
      </c>
      <c r="E399" s="135" t="s">
        <v>12555</v>
      </c>
      <c r="F399" s="134">
        <v>60</v>
      </c>
      <c r="G399" s="134"/>
      <c r="H399" s="124">
        <v>2021</v>
      </c>
      <c r="I399" s="16" t="s">
        <v>671</v>
      </c>
      <c r="J399" s="132" t="s">
        <v>179</v>
      </c>
      <c r="K399" s="17" t="s">
        <v>162</v>
      </c>
      <c r="L399" s="135" t="s">
        <v>12716</v>
      </c>
      <c r="M399" s="138" t="s">
        <v>12736</v>
      </c>
      <c r="N399" s="17" t="s">
        <v>676</v>
      </c>
      <c r="O399" s="17"/>
      <c r="P399" s="7"/>
      <c r="Q399" s="7"/>
      <c r="R399" s="135" t="s">
        <v>12557</v>
      </c>
      <c r="S399" s="135"/>
      <c r="T399" s="135"/>
      <c r="U399" s="135" t="s">
        <v>12558</v>
      </c>
      <c r="V399" s="135" t="s">
        <v>12559</v>
      </c>
      <c r="W399" s="135" t="s">
        <v>12717</v>
      </c>
      <c r="X399" s="136"/>
      <c r="Y399" s="136"/>
      <c r="Z399" s="136"/>
      <c r="AA399" s="136"/>
      <c r="AB399" s="136"/>
      <c r="AC399" s="135" t="s">
        <v>168</v>
      </c>
      <c r="AD399" s="135" t="s">
        <v>12568</v>
      </c>
      <c r="AE399" s="135" t="s">
        <v>1830</v>
      </c>
      <c r="AF399" s="135" t="s">
        <v>12569</v>
      </c>
      <c r="AG399" s="135" t="s">
        <v>13746</v>
      </c>
      <c r="AI399" s="15" t="s">
        <v>13747</v>
      </c>
      <c r="AJ399" s="135" t="s">
        <v>12559</v>
      </c>
      <c r="AK399" s="135" t="s">
        <v>12570</v>
      </c>
      <c r="AL399" s="136"/>
      <c r="AM399" s="134"/>
      <c r="AN399" s="134"/>
      <c r="AO399" s="134"/>
      <c r="AP399" s="134"/>
      <c r="AQ399" s="134"/>
      <c r="AR399" s="134"/>
      <c r="AS399" s="134"/>
      <c r="AT399" s="134"/>
      <c r="AU399" s="134"/>
      <c r="AV399" s="134"/>
      <c r="AW399" s="135"/>
      <c r="AX399" s="135"/>
      <c r="AY399" s="135"/>
      <c r="AZ399" s="135"/>
      <c r="BC399" s="135"/>
      <c r="BF399" s="135"/>
      <c r="BK399" s="135"/>
      <c r="BQ399" s="135"/>
      <c r="DS399" s="135"/>
    </row>
    <row r="400" spans="1:176" ht="12.75" customHeight="1" x14ac:dyDescent="0.2">
      <c r="A400" s="16" t="s">
        <v>240</v>
      </c>
      <c r="B400" s="124" t="s">
        <v>211</v>
      </c>
      <c r="C400" s="133"/>
      <c r="D400" s="135" t="s">
        <v>6107</v>
      </c>
      <c r="E400" s="135" t="s">
        <v>6107</v>
      </c>
      <c r="F400" s="12">
        <v>60</v>
      </c>
      <c r="G400" s="12"/>
      <c r="H400" s="124" t="s">
        <v>243</v>
      </c>
      <c r="I400" s="133" t="s">
        <v>244</v>
      </c>
      <c r="J400" s="8" t="s">
        <v>245</v>
      </c>
      <c r="K400" s="124" t="s">
        <v>180</v>
      </c>
      <c r="L400" s="133"/>
      <c r="M400" s="136" t="s">
        <v>11286</v>
      </c>
      <c r="N400" s="124" t="s">
        <v>247</v>
      </c>
      <c r="O400" s="124"/>
      <c r="P400" s="124"/>
      <c r="Q400" s="124"/>
      <c r="R400" s="133"/>
      <c r="S400" s="133"/>
      <c r="T400" s="133"/>
      <c r="U400" s="133"/>
      <c r="V400" s="24"/>
      <c r="W400" s="133"/>
      <c r="X400" s="133"/>
      <c r="Y400" s="133"/>
      <c r="Z400" s="133"/>
      <c r="AA400" s="135" t="s">
        <v>163</v>
      </c>
      <c r="AB400" s="132">
        <v>159</v>
      </c>
      <c r="AC400" s="135" t="s">
        <v>168</v>
      </c>
      <c r="AD400" s="135" t="s">
        <v>6115</v>
      </c>
      <c r="AE400" s="135" t="s">
        <v>6116</v>
      </c>
      <c r="AF400" s="135" t="s">
        <v>12884</v>
      </c>
      <c r="AG400" s="135" t="s">
        <v>6117</v>
      </c>
      <c r="AI400" s="3" t="s">
        <v>6118</v>
      </c>
      <c r="AJ400" s="135" t="s">
        <v>6118</v>
      </c>
      <c r="AK400" s="135" t="s">
        <v>6119</v>
      </c>
      <c r="AL400" s="135" t="s">
        <v>6120</v>
      </c>
      <c r="AM400" s="3" t="s">
        <v>168</v>
      </c>
      <c r="AN400" s="3" t="s">
        <v>6121</v>
      </c>
      <c r="AO400" s="3" t="s">
        <v>6116</v>
      </c>
      <c r="AP400" s="3" t="s">
        <v>611</v>
      </c>
      <c r="AQ400" s="3" t="s">
        <v>6122</v>
      </c>
      <c r="AR400" s="3" t="s">
        <v>163</v>
      </c>
      <c r="AS400" s="141" t="s">
        <v>14743</v>
      </c>
      <c r="AT400" s="141" t="s">
        <v>163</v>
      </c>
      <c r="AU400" s="141" t="s">
        <v>14744</v>
      </c>
      <c r="AW400" s="135" t="s">
        <v>194</v>
      </c>
      <c r="AX400" s="135" t="s">
        <v>6124</v>
      </c>
      <c r="AY400" s="135" t="s">
        <v>12696</v>
      </c>
      <c r="AZ400" s="135" t="s">
        <v>1082</v>
      </c>
      <c r="BA400" s="3" t="s">
        <v>6125</v>
      </c>
      <c r="BB400" s="3" t="s">
        <v>163</v>
      </c>
      <c r="BC400" s="135" t="s">
        <v>6126</v>
      </c>
      <c r="BD400" s="135" t="s">
        <v>163</v>
      </c>
      <c r="BE400" s="135" t="s">
        <v>6127</v>
      </c>
      <c r="BU400" s="135"/>
      <c r="CA400" s="3" t="s">
        <v>168</v>
      </c>
      <c r="CB400" s="3" t="s">
        <v>6115</v>
      </c>
      <c r="CC400" s="3" t="s">
        <v>6116</v>
      </c>
      <c r="CD400" s="3" t="s">
        <v>4843</v>
      </c>
      <c r="CE400" s="135" t="s">
        <v>6117</v>
      </c>
      <c r="CF400" s="3" t="s">
        <v>163</v>
      </c>
      <c r="CG400" s="3" t="s">
        <v>6118</v>
      </c>
      <c r="CH400" s="3" t="s">
        <v>11287</v>
      </c>
      <c r="CI400" s="3" t="s">
        <v>6119</v>
      </c>
      <c r="CJ400" s="3" t="s">
        <v>6120</v>
      </c>
      <c r="CK400" s="3" t="s">
        <v>168</v>
      </c>
      <c r="CL400" s="3" t="s">
        <v>12697</v>
      </c>
      <c r="CM400" s="3" t="s">
        <v>12698</v>
      </c>
      <c r="CN400" s="3" t="s">
        <v>12699</v>
      </c>
      <c r="CO400" s="82" t="s">
        <v>12700</v>
      </c>
      <c r="CP400" s="3" t="s">
        <v>163</v>
      </c>
      <c r="CQ400" s="141" t="s">
        <v>11287</v>
      </c>
      <c r="CR400" s="3" t="s">
        <v>163</v>
      </c>
    </row>
    <row r="401" spans="1:170" ht="12.75" customHeight="1" x14ac:dyDescent="0.2">
      <c r="A401" s="16" t="s">
        <v>240</v>
      </c>
      <c r="B401" s="17" t="s">
        <v>886</v>
      </c>
      <c r="C401" s="8" t="s">
        <v>12743</v>
      </c>
      <c r="D401" s="133" t="s">
        <v>3847</v>
      </c>
      <c r="E401" s="8" t="s">
        <v>3847</v>
      </c>
      <c r="F401" s="12">
        <v>60</v>
      </c>
      <c r="G401" s="12"/>
      <c r="H401" s="124">
        <v>2021</v>
      </c>
      <c r="I401" s="133" t="s">
        <v>2669</v>
      </c>
      <c r="J401" s="8" t="s">
        <v>161</v>
      </c>
      <c r="K401" s="14" t="s">
        <v>162</v>
      </c>
      <c r="L401" s="8" t="s">
        <v>13930</v>
      </c>
      <c r="M401" s="133" t="s">
        <v>1384</v>
      </c>
      <c r="N401" s="14" t="s">
        <v>1269</v>
      </c>
      <c r="O401" s="14"/>
      <c r="P401" s="14"/>
      <c r="Q401" s="14"/>
      <c r="R401" s="133"/>
      <c r="S401" s="133"/>
      <c r="T401" s="133"/>
      <c r="U401" s="133"/>
      <c r="V401" s="24"/>
      <c r="W401" s="133"/>
      <c r="X401" s="133"/>
      <c r="Y401" s="133"/>
      <c r="Z401" s="133"/>
      <c r="AA401" s="133"/>
      <c r="AB401" s="133"/>
      <c r="AC401" s="135" t="s">
        <v>168</v>
      </c>
      <c r="AD401" s="136" t="s">
        <v>1386</v>
      </c>
      <c r="AE401" s="136" t="s">
        <v>1387</v>
      </c>
      <c r="AF401" s="133" t="s">
        <v>250</v>
      </c>
      <c r="AG401" s="136" t="s">
        <v>1388</v>
      </c>
      <c r="AH401" s="136"/>
      <c r="AI401" s="136" t="s">
        <v>1389</v>
      </c>
      <c r="AJ401" s="136"/>
      <c r="AK401" s="136"/>
      <c r="AL401" s="136"/>
      <c r="AM401" s="135" t="s">
        <v>194</v>
      </c>
      <c r="AN401" s="135" t="s">
        <v>3838</v>
      </c>
      <c r="AO401" s="135" t="s">
        <v>3839</v>
      </c>
      <c r="AP401" s="135" t="s">
        <v>3840</v>
      </c>
      <c r="AQ401" s="135" t="s">
        <v>3841</v>
      </c>
      <c r="AR401" s="135"/>
      <c r="AS401" s="135" t="s">
        <v>163</v>
      </c>
      <c r="AT401" s="135" t="s">
        <v>3842</v>
      </c>
      <c r="AU401" s="135" t="s">
        <v>3843</v>
      </c>
      <c r="AV401" s="135" t="s">
        <v>3844</v>
      </c>
      <c r="AW401" s="135" t="s">
        <v>1390</v>
      </c>
      <c r="AX401" s="135" t="s">
        <v>1391</v>
      </c>
      <c r="AY401" s="135" t="s">
        <v>1392</v>
      </c>
      <c r="AZ401" s="135" t="s">
        <v>1393</v>
      </c>
      <c r="BA401" s="135"/>
      <c r="BG401" s="3" t="s">
        <v>168</v>
      </c>
      <c r="BH401" s="3" t="s">
        <v>3875</v>
      </c>
      <c r="BI401" s="3" t="s">
        <v>1387</v>
      </c>
      <c r="BJ401" s="3" t="s">
        <v>250</v>
      </c>
      <c r="BK401" s="3" t="s">
        <v>14067</v>
      </c>
    </row>
    <row r="402" spans="1:170" ht="12.75" customHeight="1" x14ac:dyDescent="0.2">
      <c r="A402" s="135" t="s">
        <v>173</v>
      </c>
      <c r="B402" s="135" t="s">
        <v>886</v>
      </c>
      <c r="C402" s="135"/>
      <c r="D402" s="135" t="s">
        <v>15549</v>
      </c>
      <c r="E402" s="135" t="s">
        <v>15549</v>
      </c>
      <c r="F402" s="127">
        <f>5*12</f>
        <v>60</v>
      </c>
      <c r="G402" s="135"/>
      <c r="H402" s="135"/>
      <c r="I402" s="135" t="s">
        <v>2669</v>
      </c>
      <c r="J402" s="135" t="s">
        <v>161</v>
      </c>
      <c r="K402" s="127" t="s">
        <v>162</v>
      </c>
      <c r="L402" s="135" t="s">
        <v>15550</v>
      </c>
      <c r="M402" s="135" t="s">
        <v>15551</v>
      </c>
      <c r="N402" s="135"/>
      <c r="O402" s="135"/>
      <c r="P402" s="135"/>
      <c r="Q402" s="135"/>
      <c r="R402" s="135" t="s">
        <v>15572</v>
      </c>
      <c r="S402" s="135"/>
      <c r="T402" s="135" t="s">
        <v>15573</v>
      </c>
      <c r="U402" s="135" t="s">
        <v>3254</v>
      </c>
      <c r="V402" s="135" t="s">
        <v>15574</v>
      </c>
      <c r="W402" s="135"/>
      <c r="X402" s="135"/>
      <c r="Y402" s="135"/>
      <c r="Z402" s="135"/>
      <c r="AA402" s="135"/>
      <c r="AB402" s="135"/>
      <c r="AC402" s="135" t="s">
        <v>168</v>
      </c>
      <c r="AD402" s="135" t="s">
        <v>15575</v>
      </c>
      <c r="AE402" s="135" t="s">
        <v>15576</v>
      </c>
      <c r="AF402" s="135" t="s">
        <v>15577</v>
      </c>
      <c r="AG402" s="3" t="s">
        <v>15578</v>
      </c>
      <c r="AH402" s="3" t="s">
        <v>15579</v>
      </c>
      <c r="AI402" s="135"/>
      <c r="AJ402" s="135"/>
      <c r="AK402" s="135" t="s">
        <v>15580</v>
      </c>
      <c r="AL402" s="135"/>
      <c r="AS402" s="135"/>
      <c r="AT402" s="135"/>
      <c r="AU402" s="135"/>
      <c r="AW402" s="135"/>
      <c r="AX402" s="135"/>
      <c r="AY402" s="135"/>
      <c r="AZ402" s="135"/>
      <c r="BA402" s="135"/>
      <c r="BC402" s="135"/>
      <c r="BF402" s="135"/>
      <c r="DS402" s="135"/>
    </row>
    <row r="403" spans="1:170" ht="12.75" customHeight="1" x14ac:dyDescent="0.2">
      <c r="A403" s="16" t="s">
        <v>173</v>
      </c>
      <c r="B403" s="17" t="s">
        <v>215</v>
      </c>
      <c r="C403" s="16" t="s">
        <v>11280</v>
      </c>
      <c r="D403" s="135" t="s">
        <v>4820</v>
      </c>
      <c r="E403" s="135" t="s">
        <v>4818</v>
      </c>
      <c r="F403" s="7">
        <f>4.8*12</f>
        <v>57.599999999999994</v>
      </c>
      <c r="G403" s="7"/>
      <c r="H403" s="7" t="s">
        <v>177</v>
      </c>
      <c r="I403" s="16" t="s">
        <v>244</v>
      </c>
      <c r="J403" s="16" t="s">
        <v>245</v>
      </c>
      <c r="K403" s="20" t="s">
        <v>180</v>
      </c>
      <c r="L403" s="16"/>
      <c r="M403" s="133" t="s">
        <v>4819</v>
      </c>
      <c r="N403" s="17"/>
      <c r="O403" s="17"/>
      <c r="P403" s="7"/>
      <c r="Q403" s="7"/>
      <c r="R403" s="136" t="s">
        <v>11276</v>
      </c>
      <c r="S403" s="136"/>
      <c r="T403" s="136"/>
      <c r="U403" s="136" t="s">
        <v>4818</v>
      </c>
      <c r="V403" s="19"/>
      <c r="W403" s="21" t="s">
        <v>11277</v>
      </c>
      <c r="X403" s="21" t="s">
        <v>11278</v>
      </c>
      <c r="Y403" s="21" t="s">
        <v>11279</v>
      </c>
      <c r="Z403" s="136"/>
      <c r="AA403" s="135" t="s">
        <v>163</v>
      </c>
      <c r="AB403" s="135">
        <v>620</v>
      </c>
      <c r="AC403" s="135" t="s">
        <v>168</v>
      </c>
      <c r="AD403" s="3" t="s">
        <v>4824</v>
      </c>
      <c r="AE403" s="3" t="s">
        <v>4825</v>
      </c>
      <c r="AF403" s="3" t="s">
        <v>13062</v>
      </c>
      <c r="AG403" s="3" t="s">
        <v>4827</v>
      </c>
      <c r="AH403" s="3" t="s">
        <v>163</v>
      </c>
      <c r="AI403" s="141" t="s">
        <v>13063</v>
      </c>
      <c r="AJ403" s="135" t="s">
        <v>163</v>
      </c>
      <c r="AK403" s="135" t="s">
        <v>163</v>
      </c>
      <c r="AL403" s="141" t="s">
        <v>13064</v>
      </c>
      <c r="AW403" s="3" t="s">
        <v>168</v>
      </c>
      <c r="AX403" s="135" t="s">
        <v>4836</v>
      </c>
      <c r="AY403" s="135" t="s">
        <v>4837</v>
      </c>
      <c r="AZ403" s="135" t="s">
        <v>4838</v>
      </c>
      <c r="BA403" s="135" t="s">
        <v>4839</v>
      </c>
      <c r="BB403" s="3" t="s">
        <v>163</v>
      </c>
      <c r="BC403" s="3" t="s">
        <v>4840</v>
      </c>
      <c r="BD403" s="3" t="s">
        <v>163</v>
      </c>
      <c r="BE403" s="3" t="s">
        <v>163</v>
      </c>
      <c r="BF403" s="3" t="s">
        <v>4841</v>
      </c>
      <c r="BG403" s="3" t="s">
        <v>168</v>
      </c>
      <c r="BH403" s="3" t="s">
        <v>1615</v>
      </c>
      <c r="BI403" s="3" t="s">
        <v>4842</v>
      </c>
      <c r="BJ403" s="3" t="s">
        <v>4843</v>
      </c>
      <c r="BK403" s="3" t="s">
        <v>4844</v>
      </c>
      <c r="BL403" s="3" t="s">
        <v>163</v>
      </c>
      <c r="BM403" s="3" t="s">
        <v>4840</v>
      </c>
    </row>
    <row r="404" spans="1:170" ht="12.75" customHeight="1" x14ac:dyDescent="0.2">
      <c r="A404" s="16" t="s">
        <v>173</v>
      </c>
      <c r="B404" s="124" t="s">
        <v>1084</v>
      </c>
      <c r="C404" s="132" t="s">
        <v>11117</v>
      </c>
      <c r="D404" s="16" t="s">
        <v>915</v>
      </c>
      <c r="E404" s="133" t="s">
        <v>11109</v>
      </c>
      <c r="F404" s="12">
        <v>55</v>
      </c>
      <c r="G404" s="12"/>
      <c r="H404" s="124" t="s">
        <v>177</v>
      </c>
      <c r="I404" s="133" t="s">
        <v>1455</v>
      </c>
      <c r="J404" s="133" t="s">
        <v>179</v>
      </c>
      <c r="K404" s="124" t="s">
        <v>180</v>
      </c>
      <c r="L404" s="133" t="s">
        <v>7275</v>
      </c>
      <c r="M404" s="135" t="s">
        <v>8219</v>
      </c>
      <c r="N404" s="124"/>
      <c r="O404" s="124"/>
      <c r="P404" s="124"/>
      <c r="Q404" s="124"/>
      <c r="R404" s="18" t="s">
        <v>11110</v>
      </c>
      <c r="S404" s="18"/>
      <c r="T404" s="133">
        <v>97300</v>
      </c>
      <c r="U404" s="135" t="s">
        <v>8192</v>
      </c>
      <c r="V404" s="24"/>
      <c r="W404" s="133" t="s">
        <v>11119</v>
      </c>
      <c r="X404" s="133" t="s">
        <v>11120</v>
      </c>
      <c r="Y404" s="133" t="s">
        <v>11121</v>
      </c>
      <c r="Z404" s="133" t="s">
        <v>11122</v>
      </c>
      <c r="AA404" s="133"/>
      <c r="AB404" s="133">
        <v>1416</v>
      </c>
      <c r="AC404" s="135" t="s">
        <v>168</v>
      </c>
      <c r="AD404" s="3" t="s">
        <v>11111</v>
      </c>
      <c r="AE404" s="3" t="s">
        <v>2742</v>
      </c>
      <c r="AF404" s="3" t="s">
        <v>8998</v>
      </c>
      <c r="AG404" s="3" t="s">
        <v>11112</v>
      </c>
      <c r="AH404" s="3" t="s">
        <v>163</v>
      </c>
      <c r="AI404" s="141" t="s">
        <v>11113</v>
      </c>
      <c r="AJ404" s="135" t="s">
        <v>163</v>
      </c>
      <c r="AK404" s="135"/>
      <c r="AL404" s="136"/>
      <c r="AM404" s="135"/>
      <c r="AN404" s="135"/>
      <c r="AO404" s="135"/>
      <c r="AP404" s="135"/>
      <c r="AQ404" s="135"/>
      <c r="AR404" s="135"/>
      <c r="AS404" s="135"/>
      <c r="AT404" s="135"/>
      <c r="AU404" s="135"/>
      <c r="AV404" s="135"/>
      <c r="AW404" s="133"/>
      <c r="AX404" s="135"/>
      <c r="AY404" s="135"/>
      <c r="AZ404" s="135"/>
      <c r="BA404" s="135"/>
      <c r="BC404" s="141"/>
    </row>
    <row r="405" spans="1:170" ht="12.75" customHeight="1" x14ac:dyDescent="0.2">
      <c r="A405" s="132" t="s">
        <v>173</v>
      </c>
      <c r="B405" s="124" t="s">
        <v>11732</v>
      </c>
      <c r="C405" s="133" t="s">
        <v>11734</v>
      </c>
      <c r="D405" s="132" t="s">
        <v>12663</v>
      </c>
      <c r="E405" s="132" t="s">
        <v>12663</v>
      </c>
      <c r="F405" s="134">
        <v>55</v>
      </c>
      <c r="G405" s="134"/>
      <c r="H405" s="134" t="s">
        <v>177</v>
      </c>
      <c r="I405" s="132" t="s">
        <v>979</v>
      </c>
      <c r="J405" s="132" t="s">
        <v>179</v>
      </c>
      <c r="K405" s="17" t="s">
        <v>162</v>
      </c>
      <c r="L405" s="132" t="s">
        <v>11737</v>
      </c>
      <c r="M405" s="133" t="s">
        <v>4059</v>
      </c>
      <c r="N405" s="17"/>
      <c r="O405" s="17"/>
      <c r="P405" s="134"/>
      <c r="Q405" s="134"/>
      <c r="R405" s="136" t="s">
        <v>4058</v>
      </c>
      <c r="S405" s="136"/>
      <c r="T405" s="136"/>
      <c r="U405" s="136"/>
      <c r="V405" s="138"/>
      <c r="W405" s="136"/>
      <c r="X405" s="136"/>
      <c r="Y405" s="136"/>
      <c r="Z405" s="136"/>
      <c r="AA405" s="136"/>
      <c r="AB405" s="136"/>
      <c r="AC405" s="132"/>
      <c r="AD405" s="135"/>
      <c r="AE405" s="135"/>
      <c r="AF405" s="135"/>
      <c r="AG405" s="135"/>
      <c r="AH405" s="135"/>
      <c r="AI405" s="132"/>
      <c r="AJ405" s="132"/>
      <c r="AK405" s="132"/>
      <c r="AL405" s="132"/>
      <c r="AM405" s="134"/>
      <c r="AN405" s="134"/>
      <c r="AO405" s="134"/>
      <c r="AP405" s="134"/>
      <c r="AQ405" s="134"/>
      <c r="AR405" s="134"/>
      <c r="AS405" s="134"/>
      <c r="AT405" s="134"/>
      <c r="AU405" s="134"/>
      <c r="AV405" s="134"/>
      <c r="AW405" s="134"/>
      <c r="AX405" s="132"/>
      <c r="AY405" s="132"/>
      <c r="AZ405" s="132"/>
      <c r="BA405" s="132"/>
      <c r="BB405" s="135"/>
      <c r="BC405" s="135"/>
      <c r="BD405" s="135"/>
      <c r="BE405" s="135"/>
      <c r="BF405" s="135"/>
      <c r="BG405" s="135"/>
      <c r="BH405" s="135"/>
      <c r="BI405" s="135"/>
      <c r="BJ405" s="135"/>
      <c r="BK405" s="135"/>
      <c r="BL405" s="135"/>
      <c r="BM405" s="135"/>
      <c r="BN405" s="135"/>
      <c r="BO405" s="135"/>
      <c r="BP405" s="135"/>
      <c r="BQ405" s="135"/>
      <c r="BR405" s="135"/>
      <c r="BS405" s="135"/>
      <c r="BT405" s="135"/>
      <c r="BU405" s="135"/>
      <c r="BV405" s="135"/>
      <c r="BW405" s="135"/>
      <c r="BX405" s="135"/>
      <c r="BY405" s="135"/>
      <c r="BZ405" s="135"/>
      <c r="CA405" s="135"/>
      <c r="CB405" s="135"/>
      <c r="CC405" s="135"/>
      <c r="CD405" s="135"/>
      <c r="CE405" s="135"/>
      <c r="CF405" s="135"/>
      <c r="CG405" s="135"/>
      <c r="CH405" s="135"/>
      <c r="CI405" s="135"/>
      <c r="CJ405" s="135"/>
      <c r="CK405" s="135"/>
      <c r="CL405" s="135"/>
      <c r="CM405" s="135"/>
      <c r="CN405" s="135"/>
      <c r="CO405" s="135"/>
      <c r="CP405" s="135"/>
      <c r="CQ405" s="135"/>
      <c r="CR405" s="135"/>
      <c r="CS405" s="135"/>
      <c r="CT405" s="135"/>
      <c r="CU405" s="135"/>
      <c r="CV405" s="135"/>
      <c r="CW405" s="135"/>
      <c r="CX405" s="135"/>
      <c r="CY405" s="135"/>
      <c r="CZ405" s="135"/>
      <c r="DA405" s="135"/>
      <c r="DB405" s="135"/>
      <c r="DC405" s="135"/>
      <c r="DD405" s="135"/>
      <c r="DE405" s="135"/>
      <c r="DF405" s="135"/>
      <c r="DG405" s="135"/>
      <c r="DH405" s="135"/>
      <c r="DI405" s="135"/>
      <c r="DJ405" s="135"/>
      <c r="DK405" s="135"/>
      <c r="DL405" s="135"/>
      <c r="DM405" s="135"/>
      <c r="DN405" s="135"/>
      <c r="DO405" s="135"/>
      <c r="DP405" s="135"/>
      <c r="DQ405" s="135"/>
      <c r="DR405" s="135"/>
      <c r="DS405" s="135"/>
      <c r="DT405" s="135"/>
      <c r="DU405" s="135"/>
      <c r="DV405" s="135"/>
      <c r="DW405" s="135"/>
      <c r="DX405" s="135"/>
      <c r="DY405" s="135"/>
      <c r="DZ405" s="135"/>
      <c r="EA405" s="135"/>
      <c r="EB405" s="135"/>
      <c r="EC405" s="135"/>
      <c r="ED405" s="135"/>
      <c r="EE405" s="135"/>
      <c r="EF405" s="135"/>
      <c r="EG405" s="135"/>
      <c r="EH405" s="135"/>
      <c r="EI405" s="135"/>
      <c r="EJ405" s="135"/>
      <c r="EK405" s="135"/>
      <c r="EL405" s="135"/>
      <c r="EM405" s="135"/>
      <c r="EN405" s="135"/>
      <c r="EO405" s="135"/>
      <c r="EP405" s="135"/>
      <c r="EQ405" s="135"/>
      <c r="ER405" s="135"/>
      <c r="ES405" s="135"/>
      <c r="ET405" s="135"/>
      <c r="EU405" s="135"/>
      <c r="EV405" s="135"/>
      <c r="EW405" s="135"/>
      <c r="EX405" s="135"/>
      <c r="EY405" s="135"/>
      <c r="EZ405" s="135"/>
      <c r="FA405" s="135"/>
      <c r="FB405" s="135"/>
      <c r="FC405" s="135"/>
      <c r="FD405" s="135"/>
      <c r="FE405" s="135"/>
      <c r="FF405" s="135"/>
      <c r="FG405" s="135"/>
      <c r="FH405" s="135"/>
      <c r="FI405" s="135"/>
      <c r="FJ405" s="135"/>
      <c r="FK405" s="135"/>
      <c r="FL405" s="135"/>
    </row>
    <row r="406" spans="1:170" ht="12.75" customHeight="1" x14ac:dyDescent="0.2">
      <c r="A406" s="81" t="s">
        <v>173</v>
      </c>
      <c r="B406" s="86" t="s">
        <v>1084</v>
      </c>
      <c r="C406" s="81" t="s">
        <v>1304</v>
      </c>
      <c r="D406" s="81" t="s">
        <v>1302</v>
      </c>
      <c r="E406" s="81" t="s">
        <v>4345</v>
      </c>
      <c r="F406" s="85">
        <v>55</v>
      </c>
      <c r="G406" s="85"/>
      <c r="H406" s="85" t="s">
        <v>177</v>
      </c>
      <c r="I406" s="81" t="s">
        <v>1110</v>
      </c>
      <c r="J406" s="81" t="s">
        <v>203</v>
      </c>
      <c r="K406" s="89" t="s">
        <v>180</v>
      </c>
      <c r="L406" s="81"/>
      <c r="M406" s="130" t="s">
        <v>11208</v>
      </c>
      <c r="N406" s="86"/>
      <c r="O406" s="86"/>
      <c r="P406" s="85"/>
      <c r="Q406" s="85"/>
      <c r="R406" s="87" t="s">
        <v>11229</v>
      </c>
      <c r="S406" s="87"/>
      <c r="T406" s="87">
        <v>22400</v>
      </c>
      <c r="U406" s="87" t="s">
        <v>11230</v>
      </c>
      <c r="V406" s="88"/>
      <c r="W406" s="87"/>
      <c r="X406" s="87"/>
      <c r="Y406" s="87"/>
      <c r="Z406" s="87"/>
      <c r="AA406" s="87"/>
      <c r="AB406" s="87"/>
      <c r="AC406" s="130" t="s">
        <v>168</v>
      </c>
      <c r="AD406" s="130" t="s">
        <v>2181</v>
      </c>
      <c r="AE406" s="130" t="s">
        <v>11233</v>
      </c>
      <c r="AF406" s="130" t="s">
        <v>8998</v>
      </c>
      <c r="AG406" s="176" t="s">
        <v>11234</v>
      </c>
      <c r="AH406" s="130" t="s">
        <v>163</v>
      </c>
      <c r="AI406" s="130" t="s">
        <v>3402</v>
      </c>
      <c r="AJ406" s="130" t="s">
        <v>163</v>
      </c>
      <c r="AK406" s="130" t="s">
        <v>3403</v>
      </c>
      <c r="AL406" s="130" t="s">
        <v>3404</v>
      </c>
      <c r="AM406" s="130" t="s">
        <v>194</v>
      </c>
      <c r="AN406" s="130" t="s">
        <v>3393</v>
      </c>
      <c r="AO406" s="130" t="s">
        <v>3394</v>
      </c>
      <c r="AP406" s="130" t="s">
        <v>3395</v>
      </c>
      <c r="AQ406" s="130" t="s">
        <v>3396</v>
      </c>
      <c r="AR406" s="130" t="s">
        <v>163</v>
      </c>
      <c r="AS406" s="130" t="s">
        <v>3397</v>
      </c>
      <c r="AT406" s="130" t="s">
        <v>163</v>
      </c>
      <c r="AU406" s="130" t="s">
        <v>3398</v>
      </c>
      <c r="AV406" s="130"/>
      <c r="AW406" s="130" t="s">
        <v>168</v>
      </c>
      <c r="AX406" s="130" t="s">
        <v>11224</v>
      </c>
      <c r="AY406" s="130" t="s">
        <v>11225</v>
      </c>
      <c r="AZ406" s="130" t="s">
        <v>8998</v>
      </c>
      <c r="BA406" s="176" t="s">
        <v>11226</v>
      </c>
      <c r="BB406" s="130" t="s">
        <v>163</v>
      </c>
      <c r="BC406" s="130" t="s">
        <v>3402</v>
      </c>
      <c r="BD406" s="130" t="s">
        <v>163</v>
      </c>
      <c r="BE406" s="130" t="s">
        <v>3403</v>
      </c>
      <c r="BF406" s="130" t="s">
        <v>3404</v>
      </c>
      <c r="BG406" s="130"/>
      <c r="BH406" s="130"/>
      <c r="BI406" s="130"/>
      <c r="BJ406" s="130"/>
      <c r="BK406" s="130"/>
      <c r="BL406" s="130"/>
      <c r="BM406" s="130"/>
      <c r="BN406" s="130"/>
      <c r="BO406" s="130"/>
      <c r="BP406" s="130"/>
      <c r="BQ406" s="130" t="s">
        <v>168</v>
      </c>
      <c r="BR406" s="130" t="s">
        <v>2716</v>
      </c>
      <c r="BS406" s="130" t="s">
        <v>3399</v>
      </c>
      <c r="BT406" s="130" t="s">
        <v>3400</v>
      </c>
      <c r="BU406" s="130" t="s">
        <v>3401</v>
      </c>
      <c r="BV406" s="130" t="s">
        <v>163</v>
      </c>
      <c r="BW406" s="130" t="s">
        <v>3402</v>
      </c>
      <c r="BX406" s="130" t="s">
        <v>163</v>
      </c>
      <c r="BY406" s="130" t="s">
        <v>3403</v>
      </c>
      <c r="BZ406" s="130" t="s">
        <v>3404</v>
      </c>
      <c r="CA406" s="130" t="s">
        <v>168</v>
      </c>
      <c r="CB406" s="130" t="s">
        <v>3405</v>
      </c>
      <c r="CC406" s="130" t="s">
        <v>3406</v>
      </c>
      <c r="CD406" s="130" t="s">
        <v>3407</v>
      </c>
      <c r="CE406" s="130" t="s">
        <v>3408</v>
      </c>
      <c r="CF406" s="130" t="s">
        <v>163</v>
      </c>
      <c r="CG406" s="130" t="s">
        <v>3409</v>
      </c>
      <c r="CH406" s="130" t="s">
        <v>163</v>
      </c>
      <c r="CI406" s="130" t="s">
        <v>3391</v>
      </c>
      <c r="CJ406" s="130" t="s">
        <v>3410</v>
      </c>
      <c r="CK406" s="130" t="s">
        <v>168</v>
      </c>
      <c r="CL406" s="130" t="s">
        <v>3411</v>
      </c>
      <c r="CM406" s="130" t="s">
        <v>3412</v>
      </c>
      <c r="CN406" s="130" t="s">
        <v>3413</v>
      </c>
      <c r="CO406" s="130" t="s">
        <v>3414</v>
      </c>
      <c r="CP406" s="130" t="s">
        <v>163</v>
      </c>
      <c r="CQ406" s="130" t="s">
        <v>3415</v>
      </c>
      <c r="CR406" s="130" t="s">
        <v>163</v>
      </c>
      <c r="CS406" s="130" t="s">
        <v>3416</v>
      </c>
      <c r="CT406" s="130" t="s">
        <v>3417</v>
      </c>
      <c r="CU406" s="130" t="s">
        <v>168</v>
      </c>
      <c r="CV406" s="130" t="s">
        <v>3418</v>
      </c>
      <c r="CW406" s="130" t="s">
        <v>3419</v>
      </c>
      <c r="CX406" s="130" t="s">
        <v>3420</v>
      </c>
      <c r="CY406" s="130" t="s">
        <v>3421</v>
      </c>
      <c r="CZ406" s="130" t="s">
        <v>163</v>
      </c>
      <c r="DA406" s="130" t="s">
        <v>3422</v>
      </c>
      <c r="DB406" s="130" t="s">
        <v>163</v>
      </c>
      <c r="DC406" s="130" t="s">
        <v>163</v>
      </c>
      <c r="DD406" s="130" t="s">
        <v>3423</v>
      </c>
      <c r="DE406" s="130" t="s">
        <v>168</v>
      </c>
      <c r="DF406" s="130" t="s">
        <v>3424</v>
      </c>
      <c r="DG406" s="130" t="s">
        <v>3425</v>
      </c>
      <c r="DH406" s="130" t="s">
        <v>3426</v>
      </c>
      <c r="DI406" s="130" t="s">
        <v>3427</v>
      </c>
      <c r="DJ406" s="130" t="s">
        <v>163</v>
      </c>
      <c r="DK406" s="130" t="s">
        <v>3428</v>
      </c>
      <c r="DL406" s="130" t="s">
        <v>163</v>
      </c>
      <c r="DM406" s="130" t="s">
        <v>163</v>
      </c>
      <c r="DN406" s="130" t="s">
        <v>3429</v>
      </c>
      <c r="DO406" s="130" t="s">
        <v>168</v>
      </c>
      <c r="DP406" s="130" t="s">
        <v>2716</v>
      </c>
      <c r="DQ406" s="130" t="s">
        <v>3399</v>
      </c>
      <c r="DR406" s="130" t="s">
        <v>3400</v>
      </c>
      <c r="DS406" s="130" t="s">
        <v>3401</v>
      </c>
      <c r="DT406" s="130" t="s">
        <v>163</v>
      </c>
      <c r="DU406" s="130" t="s">
        <v>3402</v>
      </c>
      <c r="DV406" s="130" t="s">
        <v>163</v>
      </c>
      <c r="DW406" s="130" t="s">
        <v>3403</v>
      </c>
      <c r="DX406" s="130" t="s">
        <v>3404</v>
      </c>
      <c r="DY406" s="130"/>
      <c r="DZ406" s="130"/>
      <c r="EA406" s="130"/>
      <c r="EB406" s="130"/>
      <c r="EC406" s="130"/>
      <c r="ED406" s="130"/>
      <c r="EE406" s="130"/>
      <c r="EF406" s="130"/>
      <c r="EG406" s="130"/>
      <c r="EH406" s="130"/>
      <c r="EI406" s="130"/>
      <c r="EJ406" s="130"/>
      <c r="EK406" s="130"/>
      <c r="EL406" s="130"/>
      <c r="EM406" s="130"/>
      <c r="EN406" s="130"/>
      <c r="EO406" s="130"/>
      <c r="EP406" s="130"/>
      <c r="EQ406" s="130"/>
      <c r="ER406" s="130"/>
      <c r="ES406" s="130"/>
      <c r="ET406" s="130"/>
      <c r="EU406" s="130"/>
      <c r="EV406" s="130"/>
      <c r="EW406" s="130"/>
      <c r="EX406" s="130"/>
      <c r="EY406" s="130"/>
      <c r="EZ406" s="130"/>
      <c r="FA406" s="130"/>
      <c r="FB406" s="130"/>
      <c r="FC406" s="130"/>
      <c r="FD406" s="130"/>
      <c r="FE406" s="130"/>
      <c r="FF406" s="130"/>
      <c r="FG406" s="130"/>
      <c r="FH406" s="130"/>
      <c r="FI406" s="130"/>
      <c r="FJ406" s="130"/>
      <c r="FK406" s="130"/>
      <c r="FL406" s="130"/>
    </row>
    <row r="407" spans="1:170" ht="12.75" customHeight="1" x14ac:dyDescent="0.2">
      <c r="A407" s="16" t="s">
        <v>173</v>
      </c>
      <c r="B407" s="124" t="s">
        <v>211</v>
      </c>
      <c r="C407" s="133"/>
      <c r="D407" s="135" t="s">
        <v>4088</v>
      </c>
      <c r="E407" s="133" t="s">
        <v>4089</v>
      </c>
      <c r="F407" s="27">
        <v>55</v>
      </c>
      <c r="G407" s="27"/>
      <c r="H407" s="17" t="s">
        <v>177</v>
      </c>
      <c r="I407" s="16" t="s">
        <v>2475</v>
      </c>
      <c r="J407" s="133" t="s">
        <v>179</v>
      </c>
      <c r="K407" s="124" t="s">
        <v>180</v>
      </c>
      <c r="L407" s="133" t="s">
        <v>14200</v>
      </c>
      <c r="M407" s="135" t="s">
        <v>9569</v>
      </c>
      <c r="N407" s="124"/>
      <c r="O407" s="124" t="s">
        <v>812</v>
      </c>
      <c r="P407" s="124"/>
      <c r="Q407" s="124"/>
      <c r="R407" s="135" t="s">
        <v>9570</v>
      </c>
      <c r="S407" s="135" t="s">
        <v>9571</v>
      </c>
      <c r="T407" s="135" t="s">
        <v>9572</v>
      </c>
      <c r="U407" s="135" t="s">
        <v>9573</v>
      </c>
      <c r="V407" s="24"/>
      <c r="W407" s="133"/>
      <c r="X407" s="133"/>
      <c r="Y407" s="133"/>
      <c r="Z407" s="133"/>
      <c r="AA407" s="135" t="s">
        <v>163</v>
      </c>
      <c r="AB407" s="133"/>
      <c r="AC407" s="135" t="s">
        <v>168</v>
      </c>
      <c r="AD407" s="3" t="s">
        <v>2544</v>
      </c>
      <c r="AE407" s="3" t="s">
        <v>8944</v>
      </c>
      <c r="AF407" s="3" t="s">
        <v>163</v>
      </c>
      <c r="AG407" s="3" t="s">
        <v>9574</v>
      </c>
      <c r="AH407" s="3" t="s">
        <v>163</v>
      </c>
      <c r="AI407" s="135" t="s">
        <v>9579</v>
      </c>
      <c r="AJ407" s="135" t="s">
        <v>163</v>
      </c>
      <c r="AK407" s="135" t="s">
        <v>163</v>
      </c>
      <c r="AL407" s="135" t="s">
        <v>9580</v>
      </c>
      <c r="AM407" s="3" t="s">
        <v>168</v>
      </c>
      <c r="AN407" s="3" t="s">
        <v>4050</v>
      </c>
      <c r="AO407" s="3" t="s">
        <v>9584</v>
      </c>
      <c r="AP407" s="3" t="s">
        <v>9585</v>
      </c>
      <c r="AQ407" s="3" t="s">
        <v>9586</v>
      </c>
      <c r="AR407" s="3" t="s">
        <v>163</v>
      </c>
      <c r="AS407" s="3" t="s">
        <v>163</v>
      </c>
      <c r="AT407" s="3" t="s">
        <v>163</v>
      </c>
      <c r="AU407" s="3" t="s">
        <v>163</v>
      </c>
      <c r="AV407" s="3" t="s">
        <v>9587</v>
      </c>
      <c r="AW407" s="135" t="s">
        <v>168</v>
      </c>
      <c r="AX407" s="135" t="s">
        <v>1050</v>
      </c>
      <c r="AY407" s="135" t="s">
        <v>9581</v>
      </c>
      <c r="AZ407" s="135" t="s">
        <v>2485</v>
      </c>
      <c r="BA407" s="135" t="s">
        <v>9582</v>
      </c>
      <c r="BB407" s="3" t="s">
        <v>163</v>
      </c>
      <c r="BC407" s="3" t="s">
        <v>9583</v>
      </c>
    </row>
    <row r="408" spans="1:170" ht="12.75" customHeight="1" x14ac:dyDescent="0.2">
      <c r="A408" s="132" t="s">
        <v>173</v>
      </c>
      <c r="B408" s="17" t="s">
        <v>215</v>
      </c>
      <c r="C408" s="132" t="s">
        <v>11138</v>
      </c>
      <c r="D408" s="135" t="s">
        <v>11124</v>
      </c>
      <c r="E408" s="132" t="s">
        <v>10057</v>
      </c>
      <c r="F408" s="134">
        <v>54</v>
      </c>
      <c r="G408" s="134"/>
      <c r="H408" s="7" t="s">
        <v>177</v>
      </c>
      <c r="I408" s="132" t="s">
        <v>919</v>
      </c>
      <c r="J408" s="132" t="s">
        <v>444</v>
      </c>
      <c r="K408" s="20" t="s">
        <v>180</v>
      </c>
      <c r="L408" s="132"/>
      <c r="M408" s="135" t="s">
        <v>11125</v>
      </c>
      <c r="N408" s="17"/>
      <c r="O408" s="17"/>
      <c r="P408" s="134"/>
      <c r="Q408" s="134"/>
      <c r="R408" s="136" t="s">
        <v>11131</v>
      </c>
      <c r="S408" s="136"/>
      <c r="T408" s="136" t="s">
        <v>11132</v>
      </c>
      <c r="U408" s="136" t="s">
        <v>923</v>
      </c>
      <c r="V408" s="141" t="s">
        <v>11127</v>
      </c>
      <c r="W408" s="136" t="s">
        <v>11139</v>
      </c>
      <c r="X408" s="136" t="s">
        <v>11140</v>
      </c>
      <c r="Y408" s="136" t="s">
        <v>174</v>
      </c>
      <c r="Z408" s="136"/>
      <c r="AA408" s="136"/>
      <c r="AB408" s="136">
        <v>1957</v>
      </c>
      <c r="AC408" s="135" t="s">
        <v>168</v>
      </c>
      <c r="AD408" s="135" t="s">
        <v>8271</v>
      </c>
      <c r="AE408" s="135" t="s">
        <v>8272</v>
      </c>
      <c r="AF408" s="135" t="s">
        <v>8273</v>
      </c>
      <c r="AG408" s="135" t="s">
        <v>8274</v>
      </c>
      <c r="AH408" s="135" t="s">
        <v>163</v>
      </c>
      <c r="AI408" s="135" t="s">
        <v>8315</v>
      </c>
      <c r="AJ408" s="135" t="s">
        <v>8278</v>
      </c>
      <c r="AK408" s="135" t="s">
        <v>163</v>
      </c>
      <c r="AL408" s="135" t="s">
        <v>8316</v>
      </c>
      <c r="AM408" s="135" t="s">
        <v>168</v>
      </c>
      <c r="AN408" s="135" t="s">
        <v>8308</v>
      </c>
      <c r="AO408" s="135" t="s">
        <v>8309</v>
      </c>
      <c r="AP408" s="135" t="s">
        <v>635</v>
      </c>
      <c r="AQ408" s="135" t="s">
        <v>8310</v>
      </c>
      <c r="AR408" s="135" t="s">
        <v>163</v>
      </c>
      <c r="AS408" s="135" t="s">
        <v>8311</v>
      </c>
      <c r="AT408" s="135" t="s">
        <v>163</v>
      </c>
      <c r="AU408" s="135" t="s">
        <v>8275</v>
      </c>
      <c r="AV408" s="135"/>
      <c r="AW408" s="135" t="s">
        <v>168</v>
      </c>
      <c r="AX408" s="135" t="s">
        <v>8304</v>
      </c>
      <c r="AY408" s="135" t="s">
        <v>8305</v>
      </c>
      <c r="AZ408" s="135" t="s">
        <v>8306</v>
      </c>
      <c r="BA408" s="135" t="s">
        <v>8307</v>
      </c>
      <c r="BB408" s="135" t="s">
        <v>163</v>
      </c>
      <c r="BC408" s="135" t="s">
        <v>8315</v>
      </c>
      <c r="BD408" s="135" t="s">
        <v>8278</v>
      </c>
      <c r="BE408" s="135" t="s">
        <v>163</v>
      </c>
      <c r="BF408" s="135" t="s">
        <v>14997</v>
      </c>
      <c r="BG408" s="135"/>
      <c r="BH408" s="135"/>
      <c r="BI408" s="135"/>
      <c r="BJ408" s="135"/>
      <c r="BK408" s="135"/>
      <c r="BL408" s="135"/>
      <c r="BM408" s="135"/>
      <c r="BN408" s="135"/>
      <c r="BO408" s="135"/>
      <c r="BP408" s="135"/>
      <c r="BQ408" s="135" t="s">
        <v>168</v>
      </c>
      <c r="BR408" s="135" t="s">
        <v>8279</v>
      </c>
      <c r="BS408" s="135" t="s">
        <v>8280</v>
      </c>
      <c r="BT408" s="135" t="s">
        <v>163</v>
      </c>
      <c r="BU408" s="135" t="s">
        <v>8281</v>
      </c>
      <c r="BV408" s="135" t="s">
        <v>163</v>
      </c>
      <c r="BW408" s="135" t="s">
        <v>8282</v>
      </c>
      <c r="BX408" s="135" t="s">
        <v>163</v>
      </c>
      <c r="BY408" s="135" t="s">
        <v>8283</v>
      </c>
      <c r="BZ408" s="135" t="s">
        <v>8284</v>
      </c>
      <c r="CA408" s="135" t="s">
        <v>168</v>
      </c>
      <c r="CB408" s="135" t="s">
        <v>7030</v>
      </c>
      <c r="CC408" s="135" t="s">
        <v>8285</v>
      </c>
      <c r="CD408" s="135" t="s">
        <v>600</v>
      </c>
      <c r="CE408" s="135" t="s">
        <v>8286</v>
      </c>
      <c r="CF408" s="135" t="s">
        <v>163</v>
      </c>
      <c r="CG408" s="135" t="s">
        <v>8287</v>
      </c>
      <c r="CH408" s="135" t="s">
        <v>163</v>
      </c>
      <c r="CI408" s="135" t="s">
        <v>163</v>
      </c>
      <c r="CJ408" s="135" t="s">
        <v>8288</v>
      </c>
      <c r="CK408" s="135" t="s">
        <v>168</v>
      </c>
      <c r="CL408" s="135" t="s">
        <v>8289</v>
      </c>
      <c r="CM408" s="135" t="s">
        <v>8290</v>
      </c>
      <c r="CN408" s="135" t="s">
        <v>8291</v>
      </c>
      <c r="CO408" s="135" t="s">
        <v>8292</v>
      </c>
      <c r="CP408" s="135" t="s">
        <v>163</v>
      </c>
      <c r="CQ408" s="135" t="s">
        <v>163</v>
      </c>
      <c r="CR408" s="135" t="s">
        <v>163</v>
      </c>
      <c r="CS408" s="135" t="s">
        <v>163</v>
      </c>
      <c r="CT408" s="135" t="s">
        <v>8293</v>
      </c>
      <c r="CU408" s="135" t="s">
        <v>168</v>
      </c>
      <c r="CV408" s="135" t="s">
        <v>8294</v>
      </c>
      <c r="CW408" s="135" t="s">
        <v>8295</v>
      </c>
      <c r="CX408" s="135" t="s">
        <v>8296</v>
      </c>
      <c r="CY408" s="135" t="s">
        <v>8297</v>
      </c>
      <c r="CZ408" s="135" t="s">
        <v>163</v>
      </c>
      <c r="DA408" s="135" t="s">
        <v>8298</v>
      </c>
      <c r="DB408" s="135" t="s">
        <v>163</v>
      </c>
      <c r="DC408" s="135" t="s">
        <v>8299</v>
      </c>
      <c r="DD408" s="135"/>
      <c r="DE408" s="135" t="s">
        <v>168</v>
      </c>
      <c r="DF408" s="135" t="s">
        <v>8317</v>
      </c>
      <c r="DG408" s="135" t="s">
        <v>8318</v>
      </c>
      <c r="DH408" s="135" t="s">
        <v>8319</v>
      </c>
      <c r="DI408" s="135" t="s">
        <v>8320</v>
      </c>
      <c r="DJ408" s="135" t="s">
        <v>163</v>
      </c>
      <c r="DK408" s="135" t="s">
        <v>8321</v>
      </c>
      <c r="DL408" s="135" t="s">
        <v>163</v>
      </c>
      <c r="DM408" s="135" t="s">
        <v>8283</v>
      </c>
      <c r="DN408" s="135" t="s">
        <v>8322</v>
      </c>
      <c r="DO408" s="135" t="s">
        <v>168</v>
      </c>
      <c r="DP408" s="135" t="s">
        <v>8323</v>
      </c>
      <c r="DQ408" s="135" t="s">
        <v>8280</v>
      </c>
      <c r="DR408" s="135" t="s">
        <v>8324</v>
      </c>
      <c r="DS408" s="135" t="s">
        <v>8325</v>
      </c>
      <c r="DT408" s="135" t="s">
        <v>163</v>
      </c>
      <c r="DU408" s="135" t="s">
        <v>8326</v>
      </c>
      <c r="DV408" s="135" t="s">
        <v>163</v>
      </c>
      <c r="DW408" s="135" t="s">
        <v>8327</v>
      </c>
      <c r="DX408" s="135"/>
      <c r="DY408" s="135" t="s">
        <v>168</v>
      </c>
      <c r="DZ408" s="135" t="s">
        <v>1492</v>
      </c>
      <c r="EA408" s="135" t="s">
        <v>8328</v>
      </c>
      <c r="EB408" s="135" t="s">
        <v>8329</v>
      </c>
      <c r="EC408" s="135" t="s">
        <v>8330</v>
      </c>
      <c r="ED408" s="135"/>
      <c r="EE408" s="135"/>
      <c r="EF408" s="135"/>
      <c r="EG408" s="135"/>
      <c r="EH408" s="135"/>
      <c r="EI408" s="135" t="s">
        <v>1916</v>
      </c>
      <c r="EJ408" s="135" t="s">
        <v>8331</v>
      </c>
      <c r="EK408" s="135" t="s">
        <v>8332</v>
      </c>
      <c r="EL408" s="135" t="s">
        <v>1352</v>
      </c>
      <c r="EM408" s="135" t="s">
        <v>8333</v>
      </c>
      <c r="EN408" s="135" t="s">
        <v>163</v>
      </c>
      <c r="EO408" s="135" t="s">
        <v>8334</v>
      </c>
      <c r="EP408" s="135" t="s">
        <v>163</v>
      </c>
      <c r="EQ408" s="135" t="s">
        <v>163</v>
      </c>
      <c r="ER408" s="135" t="s">
        <v>8335</v>
      </c>
      <c r="ES408" s="135" t="s">
        <v>168</v>
      </c>
      <c r="ET408" s="135" t="s">
        <v>8336</v>
      </c>
      <c r="EU408" s="135" t="s">
        <v>8337</v>
      </c>
      <c r="EV408" s="135" t="s">
        <v>402</v>
      </c>
      <c r="EW408" s="135" t="s">
        <v>8338</v>
      </c>
      <c r="EX408" s="135" t="s">
        <v>163</v>
      </c>
      <c r="EY408" s="135" t="s">
        <v>8339</v>
      </c>
      <c r="EZ408" s="135" t="s">
        <v>163</v>
      </c>
      <c r="FA408" s="135" t="s">
        <v>163</v>
      </c>
      <c r="FB408" s="135" t="s">
        <v>8340</v>
      </c>
      <c r="FC408" s="135" t="s">
        <v>168</v>
      </c>
      <c r="FD408" s="135" t="s">
        <v>8341</v>
      </c>
      <c r="FE408" s="135" t="s">
        <v>8342</v>
      </c>
      <c r="FF408" s="135" t="s">
        <v>8343</v>
      </c>
      <c r="FG408" s="135" t="s">
        <v>8344</v>
      </c>
      <c r="FH408" s="135" t="s">
        <v>163</v>
      </c>
      <c r="FI408" s="135" t="s">
        <v>8345</v>
      </c>
      <c r="FJ408" s="135" t="s">
        <v>8346</v>
      </c>
      <c r="FK408" s="135" t="s">
        <v>163</v>
      </c>
      <c r="FL408" s="135" t="s">
        <v>8347</v>
      </c>
    </row>
    <row r="409" spans="1:170" ht="12.75" customHeight="1" x14ac:dyDescent="0.2">
      <c r="A409" s="16" t="s">
        <v>173</v>
      </c>
      <c r="B409" s="17" t="s">
        <v>215</v>
      </c>
      <c r="C409" s="16" t="s">
        <v>11211</v>
      </c>
      <c r="D409" s="132" t="s">
        <v>4526</v>
      </c>
      <c r="E409" s="16" t="s">
        <v>4526</v>
      </c>
      <c r="F409" s="7">
        <v>54</v>
      </c>
      <c r="G409" s="7"/>
      <c r="H409" s="7" t="s">
        <v>177</v>
      </c>
      <c r="I409" s="16" t="s">
        <v>916</v>
      </c>
      <c r="J409" s="16" t="s">
        <v>179</v>
      </c>
      <c r="K409" s="134" t="s">
        <v>162</v>
      </c>
      <c r="L409" s="16" t="s">
        <v>11210</v>
      </c>
      <c r="M409" s="133" t="s">
        <v>4527</v>
      </c>
      <c r="N409" s="17"/>
      <c r="O409" s="17"/>
      <c r="P409" s="134"/>
      <c r="Q409" s="7"/>
      <c r="R409" s="136" t="s">
        <v>4528</v>
      </c>
      <c r="S409" s="18"/>
      <c r="T409" s="136"/>
      <c r="U409" s="136"/>
      <c r="V409" s="138"/>
      <c r="W409" s="136"/>
      <c r="X409" s="136"/>
      <c r="Y409" s="136"/>
      <c r="Z409" s="136"/>
      <c r="AA409" s="136"/>
      <c r="AB409" s="136"/>
      <c r="AC409" s="136"/>
      <c r="AJ409" s="136"/>
      <c r="AK409" s="136"/>
      <c r="AL409" s="136"/>
      <c r="AW409" s="3" t="s">
        <v>168</v>
      </c>
      <c r="AX409" s="136" t="s">
        <v>4529</v>
      </c>
      <c r="AY409" s="136" t="s">
        <v>4530</v>
      </c>
      <c r="AZ409" s="133" t="s">
        <v>600</v>
      </c>
      <c r="BA409" s="3" t="s">
        <v>4531</v>
      </c>
    </row>
    <row r="410" spans="1:170" ht="12.75" customHeight="1" x14ac:dyDescent="0.2">
      <c r="A410" s="16" t="s">
        <v>173</v>
      </c>
      <c r="B410" s="17" t="s">
        <v>215</v>
      </c>
      <c r="C410" s="16"/>
      <c r="D410" s="135" t="s">
        <v>1076</v>
      </c>
      <c r="E410" s="16" t="s">
        <v>1077</v>
      </c>
      <c r="F410" s="7">
        <v>54</v>
      </c>
      <c r="G410" s="7"/>
      <c r="H410" s="7" t="s">
        <v>177</v>
      </c>
      <c r="I410" s="16" t="s">
        <v>244</v>
      </c>
      <c r="J410" s="16" t="s">
        <v>245</v>
      </c>
      <c r="K410" s="20" t="s">
        <v>180</v>
      </c>
      <c r="L410" s="16" t="s">
        <v>1078</v>
      </c>
      <c r="M410" s="136"/>
      <c r="N410" s="17"/>
      <c r="O410" s="17"/>
      <c r="P410" s="7"/>
      <c r="Q410" s="7"/>
      <c r="R410" s="21" t="s">
        <v>1079</v>
      </c>
      <c r="S410" s="21"/>
      <c r="T410" s="21"/>
      <c r="U410" s="21"/>
      <c r="V410" s="22"/>
      <c r="W410" s="21"/>
      <c r="X410" s="21"/>
      <c r="Y410" s="21"/>
      <c r="Z410" s="21"/>
      <c r="AA410" s="21"/>
      <c r="AB410" s="21"/>
      <c r="AC410" s="135" t="s">
        <v>194</v>
      </c>
      <c r="AD410" s="3" t="s">
        <v>1080</v>
      </c>
      <c r="AE410" s="3" t="s">
        <v>1081</v>
      </c>
      <c r="AF410" s="3" t="s">
        <v>1082</v>
      </c>
      <c r="AG410" s="82" t="s">
        <v>1083</v>
      </c>
      <c r="AJ410" s="135"/>
      <c r="AK410" s="135"/>
      <c r="AL410" s="135"/>
      <c r="AX410" s="135"/>
      <c r="AY410" s="135"/>
      <c r="AZ410" s="135"/>
    </row>
    <row r="411" spans="1:170" ht="12.75" customHeight="1" x14ac:dyDescent="0.2">
      <c r="A411" s="81" t="s">
        <v>173</v>
      </c>
      <c r="B411" s="17" t="s">
        <v>11446</v>
      </c>
      <c r="C411" s="128"/>
      <c r="D411" s="135" t="s">
        <v>15489</v>
      </c>
      <c r="E411" s="135" t="s">
        <v>15489</v>
      </c>
      <c r="F411" s="79">
        <f>4.5*12</f>
        <v>54</v>
      </c>
      <c r="G411" s="130"/>
      <c r="H411" s="85" t="s">
        <v>177</v>
      </c>
      <c r="I411" s="132" t="s">
        <v>671</v>
      </c>
      <c r="J411" s="130" t="s">
        <v>179</v>
      </c>
      <c r="K411" s="127" t="s">
        <v>162</v>
      </c>
      <c r="L411" s="135" t="s">
        <v>15497</v>
      </c>
      <c r="M411" s="135"/>
      <c r="N411" s="135"/>
      <c r="O411" s="135"/>
      <c r="P411" s="135"/>
      <c r="Q411" s="135"/>
      <c r="R411" s="135"/>
      <c r="S411" s="135"/>
      <c r="T411" s="135"/>
      <c r="U411" s="135" t="s">
        <v>15493</v>
      </c>
      <c r="V411" s="135"/>
      <c r="W411" s="135"/>
      <c r="X411" s="130"/>
      <c r="Y411" s="135"/>
      <c r="Z411" s="135"/>
      <c r="AA411" s="135"/>
      <c r="AB411" s="135"/>
      <c r="AC411" s="130" t="s">
        <v>168</v>
      </c>
      <c r="AD411" s="135" t="s">
        <v>856</v>
      </c>
      <c r="AE411" s="135"/>
      <c r="AF411" s="135"/>
      <c r="AG411" s="135">
        <v>13873545888</v>
      </c>
      <c r="AH411" s="135"/>
      <c r="AI411" s="135"/>
      <c r="AJ411" s="135"/>
      <c r="AK411" s="135"/>
      <c r="AL411" s="135"/>
      <c r="AM411" s="135"/>
      <c r="AN411" s="135"/>
      <c r="AO411" s="135"/>
      <c r="AP411" s="135"/>
      <c r="AQ411" s="135"/>
      <c r="AR411" s="135"/>
      <c r="AS411" s="135"/>
      <c r="AT411" s="135"/>
      <c r="AU411" s="135"/>
      <c r="AV411" s="135"/>
      <c r="AW411" s="135"/>
      <c r="AX411" s="135"/>
      <c r="AY411" s="135"/>
      <c r="AZ411" s="135"/>
      <c r="BA411" s="135"/>
      <c r="BB411" s="135"/>
      <c r="BC411" s="135"/>
      <c r="BD411" s="135"/>
      <c r="BE411" s="135"/>
      <c r="BF411" s="135"/>
      <c r="BG411" s="135"/>
      <c r="BH411" s="135"/>
      <c r="BI411" s="135"/>
      <c r="BJ411" s="135"/>
      <c r="BK411" s="135"/>
      <c r="BL411" s="135"/>
      <c r="BM411" s="135"/>
      <c r="BN411" s="135"/>
      <c r="BO411" s="135"/>
      <c r="BP411" s="135"/>
      <c r="BQ411" s="135"/>
      <c r="BR411" s="135"/>
      <c r="BS411" s="135"/>
      <c r="BT411" s="135"/>
      <c r="BU411" s="135"/>
      <c r="BV411" s="135"/>
      <c r="BW411" s="135"/>
      <c r="BX411" s="135"/>
      <c r="BY411" s="135"/>
      <c r="BZ411" s="135"/>
      <c r="CA411" s="135"/>
      <c r="CB411" s="135"/>
      <c r="CC411" s="135"/>
      <c r="CD411" s="135"/>
      <c r="CE411" s="135"/>
      <c r="CF411" s="135"/>
      <c r="CG411" s="135"/>
      <c r="CH411" s="135"/>
      <c r="CI411" s="135"/>
      <c r="CJ411" s="135"/>
      <c r="CK411" s="135"/>
      <c r="CL411" s="135"/>
      <c r="CM411" s="135"/>
      <c r="CN411" s="135"/>
      <c r="CO411" s="135"/>
      <c r="CP411" s="135"/>
      <c r="CQ411" s="135"/>
      <c r="CR411" s="135"/>
      <c r="CS411" s="135"/>
      <c r="CT411" s="135"/>
      <c r="CU411" s="135"/>
      <c r="CV411" s="135"/>
      <c r="CW411" s="135"/>
      <c r="CX411" s="135"/>
      <c r="CY411" s="135"/>
      <c r="CZ411" s="135"/>
      <c r="DA411" s="135"/>
      <c r="DB411" s="135"/>
      <c r="DC411" s="135"/>
      <c r="DD411" s="135"/>
      <c r="DE411" s="135"/>
      <c r="DF411" s="135"/>
      <c r="DG411" s="135"/>
      <c r="DH411" s="135"/>
      <c r="DI411" s="135"/>
      <c r="DJ411" s="135"/>
      <c r="DK411" s="135"/>
      <c r="DL411" s="135"/>
      <c r="DM411" s="135"/>
      <c r="DN411" s="135"/>
      <c r="DO411" s="135"/>
      <c r="DP411" s="135"/>
      <c r="DQ411" s="135"/>
      <c r="DR411" s="135"/>
      <c r="DS411" s="135"/>
      <c r="DT411" s="135"/>
      <c r="DU411" s="135"/>
      <c r="DV411" s="135"/>
      <c r="DW411" s="135"/>
      <c r="DX411" s="135"/>
      <c r="DY411" s="135"/>
      <c r="DZ411" s="135"/>
      <c r="EA411" s="135"/>
      <c r="EB411" s="135"/>
      <c r="EC411" s="135"/>
      <c r="ED411" s="135"/>
      <c r="EE411" s="135"/>
      <c r="EF411" s="135"/>
      <c r="EG411" s="135"/>
      <c r="EH411" s="135"/>
      <c r="EI411" s="135"/>
      <c r="EJ411" s="135"/>
      <c r="EK411" s="135"/>
      <c r="EL411" s="135"/>
      <c r="EM411" s="135"/>
      <c r="EN411" s="135"/>
      <c r="EO411" s="135"/>
      <c r="EP411" s="135"/>
      <c r="EQ411" s="135"/>
      <c r="ER411" s="135"/>
      <c r="ES411" s="135"/>
      <c r="ET411" s="135"/>
      <c r="EU411" s="135"/>
      <c r="EV411" s="135"/>
      <c r="EW411" s="135"/>
      <c r="EX411" s="135"/>
      <c r="EY411" s="135"/>
      <c r="EZ411" s="135"/>
      <c r="FA411" s="135"/>
      <c r="FB411" s="135"/>
      <c r="FC411" s="135"/>
      <c r="FD411" s="135"/>
      <c r="FE411" s="135"/>
      <c r="FF411" s="135"/>
      <c r="FG411" s="135"/>
      <c r="FH411" s="135"/>
      <c r="FI411" s="135"/>
      <c r="FJ411" s="135"/>
      <c r="FK411" s="135"/>
      <c r="FL411" s="135"/>
      <c r="FM411" s="135"/>
      <c r="FN411" s="135"/>
    </row>
    <row r="412" spans="1:170" ht="12.75" customHeight="1" x14ac:dyDescent="0.2">
      <c r="A412" s="16" t="s">
        <v>240</v>
      </c>
      <c r="B412" s="124" t="s">
        <v>211</v>
      </c>
      <c r="C412" s="133"/>
      <c r="D412" s="133" t="s">
        <v>7574</v>
      </c>
      <c r="E412" s="133" t="s">
        <v>7574</v>
      </c>
      <c r="F412" s="36">
        <v>53</v>
      </c>
      <c r="G412" s="36"/>
      <c r="H412" s="17">
        <v>2023</v>
      </c>
      <c r="I412" s="132" t="s">
        <v>595</v>
      </c>
      <c r="J412" s="133" t="s">
        <v>179</v>
      </c>
      <c r="K412" s="134" t="s">
        <v>162</v>
      </c>
      <c r="L412" s="136" t="s">
        <v>7575</v>
      </c>
      <c r="M412" s="136"/>
      <c r="N412" s="17" t="s">
        <v>247</v>
      </c>
      <c r="O412" s="17" t="s">
        <v>694</v>
      </c>
      <c r="P412" s="134"/>
      <c r="Q412" s="134"/>
      <c r="R412" s="136" t="s">
        <v>7576</v>
      </c>
      <c r="S412" s="136"/>
      <c r="T412" s="136"/>
      <c r="U412" s="136"/>
      <c r="V412" s="138"/>
      <c r="W412" s="136"/>
      <c r="X412" s="136"/>
      <c r="Y412" s="136"/>
      <c r="Z412" s="136"/>
      <c r="AA412" s="136"/>
      <c r="AB412" s="136"/>
      <c r="AC412" s="136"/>
      <c r="AI412" s="135"/>
      <c r="AJ412" s="136"/>
      <c r="AK412" s="136"/>
      <c r="AL412" s="136"/>
      <c r="AM412" s="135"/>
      <c r="AN412" s="133"/>
      <c r="AO412" s="133"/>
      <c r="AP412" s="133"/>
      <c r="AQ412" s="133"/>
      <c r="AR412" s="135"/>
      <c r="AS412" s="135"/>
      <c r="AT412" s="135"/>
      <c r="AU412" s="135"/>
      <c r="AV412" s="135"/>
      <c r="AW412" s="134"/>
      <c r="AX412" s="136"/>
      <c r="AY412" s="136"/>
      <c r="AZ412" s="137"/>
      <c r="BA412" s="135" t="s">
        <v>7577</v>
      </c>
    </row>
    <row r="413" spans="1:170" ht="12.75" customHeight="1" x14ac:dyDescent="0.2">
      <c r="A413" s="16" t="s">
        <v>240</v>
      </c>
      <c r="B413" s="124" t="s">
        <v>215</v>
      </c>
      <c r="C413" s="133"/>
      <c r="D413" s="133" t="s">
        <v>2791</v>
      </c>
      <c r="E413" s="133" t="s">
        <v>2791</v>
      </c>
      <c r="F413" s="12">
        <v>52.765000000000001</v>
      </c>
      <c r="G413" s="12"/>
      <c r="H413" s="124">
        <v>2021</v>
      </c>
      <c r="I413" s="133" t="s">
        <v>261</v>
      </c>
      <c r="J413" s="133" t="s">
        <v>179</v>
      </c>
      <c r="K413" s="124" t="s">
        <v>162</v>
      </c>
      <c r="L413" s="133" t="s">
        <v>2792</v>
      </c>
      <c r="M413" s="8"/>
      <c r="N413" s="124" t="s">
        <v>676</v>
      </c>
      <c r="O413" s="124" t="s">
        <v>694</v>
      </c>
      <c r="P413" s="124"/>
      <c r="Q413" s="124"/>
      <c r="R413" s="133" t="s">
        <v>2793</v>
      </c>
      <c r="S413" s="133"/>
      <c r="T413" s="133"/>
      <c r="U413" s="133"/>
      <c r="V413" s="24"/>
      <c r="W413" s="133"/>
      <c r="X413" s="133"/>
      <c r="Y413" s="133"/>
      <c r="Z413" s="133"/>
      <c r="AA413" s="133"/>
      <c r="AB413" s="133"/>
      <c r="AC413" s="133"/>
      <c r="AD413" s="135"/>
      <c r="AE413" s="135"/>
      <c r="AF413" s="135"/>
      <c r="AG413" s="135"/>
      <c r="AI413" s="135"/>
      <c r="AJ413" s="133"/>
      <c r="AK413" s="133"/>
      <c r="AL413" s="133"/>
      <c r="AM413" s="135"/>
      <c r="AN413" s="135"/>
      <c r="AO413" s="135"/>
      <c r="AP413" s="135"/>
      <c r="AQ413" s="135"/>
      <c r="AR413" s="135"/>
      <c r="AS413" s="135"/>
      <c r="AT413" s="135"/>
      <c r="AU413" s="135"/>
      <c r="AV413" s="135"/>
      <c r="AW413" s="3" t="s">
        <v>168</v>
      </c>
      <c r="AX413" s="133" t="s">
        <v>1126</v>
      </c>
      <c r="AY413" s="133" t="s">
        <v>2794</v>
      </c>
      <c r="AZ413" s="133"/>
      <c r="BA413" s="135" t="s">
        <v>2795</v>
      </c>
      <c r="BC413" s="135"/>
      <c r="BD413" s="135"/>
      <c r="BE413" s="135"/>
    </row>
    <row r="414" spans="1:170" ht="12.75" customHeight="1" x14ac:dyDescent="0.2">
      <c r="A414" s="16" t="s">
        <v>173</v>
      </c>
      <c r="B414" s="17" t="s">
        <v>211</v>
      </c>
      <c r="C414" s="132"/>
      <c r="D414" s="132" t="s">
        <v>11886</v>
      </c>
      <c r="E414" s="132" t="s">
        <v>5112</v>
      </c>
      <c r="F414" s="134">
        <v>51</v>
      </c>
      <c r="G414" s="134"/>
      <c r="H414" s="7" t="s">
        <v>177</v>
      </c>
      <c r="I414" s="16" t="s">
        <v>2032</v>
      </c>
      <c r="J414" s="132" t="s">
        <v>179</v>
      </c>
      <c r="K414" s="20" t="s">
        <v>162</v>
      </c>
      <c r="L414" s="132" t="s">
        <v>12703</v>
      </c>
      <c r="M414" s="133" t="s">
        <v>5113</v>
      </c>
      <c r="N414" s="17"/>
      <c r="O414" s="17"/>
      <c r="P414" s="7"/>
      <c r="Q414" s="7"/>
      <c r="R414" s="21" t="s">
        <v>5114</v>
      </c>
      <c r="S414" s="21"/>
      <c r="T414" s="21"/>
      <c r="U414" s="21"/>
      <c r="V414" s="22"/>
      <c r="W414" s="21"/>
      <c r="X414" s="21"/>
      <c r="Y414" s="21"/>
      <c r="Z414" s="21"/>
      <c r="AA414" s="21"/>
      <c r="AB414" s="21"/>
      <c r="AC414" s="136"/>
      <c r="AI414" s="58"/>
      <c r="AJ414" s="136"/>
      <c r="AK414" s="136"/>
      <c r="AL414" s="136"/>
      <c r="AQ414" s="135"/>
      <c r="AW414" s="3" t="s">
        <v>168</v>
      </c>
      <c r="AX414" s="136" t="s">
        <v>5115</v>
      </c>
      <c r="AY414" s="136" t="s">
        <v>5116</v>
      </c>
      <c r="AZ414" s="133" t="s">
        <v>1537</v>
      </c>
      <c r="BA414" s="58"/>
      <c r="BK414" s="135"/>
      <c r="BQ414" s="135"/>
    </row>
    <row r="415" spans="1:170" ht="12.75" customHeight="1" x14ac:dyDescent="0.2">
      <c r="A415" s="16" t="s">
        <v>240</v>
      </c>
      <c r="B415" s="124" t="s">
        <v>211</v>
      </c>
      <c r="C415" s="133"/>
      <c r="D415" s="133" t="s">
        <v>9205</v>
      </c>
      <c r="E415" s="133" t="s">
        <v>9205</v>
      </c>
      <c r="F415" s="12">
        <v>50</v>
      </c>
      <c r="G415" s="12"/>
      <c r="H415" s="124" t="s">
        <v>243</v>
      </c>
      <c r="I415" s="133" t="s">
        <v>261</v>
      </c>
      <c r="J415" s="133" t="s">
        <v>179</v>
      </c>
      <c r="K415" s="124" t="s">
        <v>162</v>
      </c>
      <c r="L415" s="133" t="s">
        <v>9206</v>
      </c>
      <c r="M415" s="133"/>
      <c r="N415" s="124" t="s">
        <v>676</v>
      </c>
      <c r="O415" s="124" t="s">
        <v>812</v>
      </c>
      <c r="P415" s="124"/>
      <c r="Q415" s="124"/>
      <c r="R415" s="133"/>
      <c r="S415" s="133"/>
      <c r="T415" s="133"/>
      <c r="U415" s="133"/>
      <c r="V415" s="24"/>
      <c r="W415" s="133"/>
      <c r="X415" s="133"/>
      <c r="Y415" s="133"/>
      <c r="Z415" s="133"/>
      <c r="AA415" s="133"/>
      <c r="AB415" s="133"/>
      <c r="AC415" s="133"/>
      <c r="AD415" s="135"/>
      <c r="AE415" s="135"/>
      <c r="AF415" s="135"/>
      <c r="AI415" s="137"/>
      <c r="AJ415" s="133"/>
      <c r="AK415" s="133"/>
      <c r="AL415" s="133"/>
      <c r="AS415" s="135"/>
      <c r="AT415" s="135"/>
      <c r="AU415" s="135"/>
      <c r="AW415" s="124"/>
      <c r="AX415" s="133"/>
      <c r="AY415" s="133"/>
      <c r="AZ415" s="137"/>
      <c r="BA415" s="137"/>
      <c r="BC415" s="135"/>
      <c r="BF415" s="135"/>
      <c r="DS415" s="135"/>
    </row>
    <row r="416" spans="1:170" ht="12.75" customHeight="1" x14ac:dyDescent="0.2">
      <c r="A416" s="16" t="s">
        <v>240</v>
      </c>
      <c r="B416" s="17" t="s">
        <v>12429</v>
      </c>
      <c r="C416" s="132" t="s">
        <v>13782</v>
      </c>
      <c r="D416" s="132" t="s">
        <v>13810</v>
      </c>
      <c r="E416" s="132" t="s">
        <v>13810</v>
      </c>
      <c r="F416" s="134">
        <v>50</v>
      </c>
      <c r="G416" s="134"/>
      <c r="H416" s="53" t="s">
        <v>243</v>
      </c>
      <c r="I416" s="16" t="s">
        <v>979</v>
      </c>
      <c r="J416" s="132" t="s">
        <v>179</v>
      </c>
      <c r="K416" s="17" t="s">
        <v>162</v>
      </c>
      <c r="L416" s="132" t="s">
        <v>13483</v>
      </c>
      <c r="M416" s="135"/>
      <c r="N416" s="124" t="s">
        <v>676</v>
      </c>
      <c r="O416" s="17"/>
      <c r="P416" s="7"/>
      <c r="Q416" s="7"/>
      <c r="R416" s="136"/>
      <c r="S416" s="136"/>
      <c r="T416" s="136"/>
      <c r="U416" s="136"/>
      <c r="V416" s="138"/>
      <c r="W416" s="136"/>
      <c r="X416" s="136"/>
      <c r="Y416" s="136"/>
      <c r="Z416" s="136"/>
      <c r="AA416" s="136"/>
      <c r="AB416" s="136"/>
      <c r="AC416" s="133"/>
      <c r="AD416" s="136"/>
      <c r="AE416" s="136"/>
      <c r="AF416" s="137"/>
      <c r="AG416" s="135" t="s">
        <v>13734</v>
      </c>
      <c r="AI416" s="139" t="s">
        <v>13735</v>
      </c>
      <c r="AJ416" s="136"/>
      <c r="AK416" s="136"/>
      <c r="AL416" s="136"/>
      <c r="AM416" s="135"/>
      <c r="AN416" s="135"/>
      <c r="AO416" s="135"/>
      <c r="AP416" s="135"/>
      <c r="AQ416" s="135"/>
      <c r="AR416" s="135"/>
      <c r="AS416" s="135"/>
      <c r="AT416" s="135"/>
      <c r="AU416" s="135"/>
      <c r="AV416" s="135"/>
      <c r="AW416" s="134"/>
      <c r="AX416" s="135"/>
      <c r="AY416" s="135"/>
      <c r="AZ416" s="135"/>
      <c r="BA416" s="135"/>
      <c r="BU416" s="135"/>
    </row>
    <row r="417" spans="1:170" ht="12.75" customHeight="1" x14ac:dyDescent="0.25">
      <c r="A417" s="132" t="s">
        <v>173</v>
      </c>
      <c r="B417" s="17" t="s">
        <v>215</v>
      </c>
      <c r="C417" s="132"/>
      <c r="D417" s="132" t="s">
        <v>14653</v>
      </c>
      <c r="E417" s="132" t="s">
        <v>14643</v>
      </c>
      <c r="F417" s="134">
        <v>50</v>
      </c>
      <c r="G417" s="134"/>
      <c r="H417" s="134" t="s">
        <v>177</v>
      </c>
      <c r="I417" s="132" t="s">
        <v>1110</v>
      </c>
      <c r="J417" s="132" t="s">
        <v>203</v>
      </c>
      <c r="K417" s="89" t="s">
        <v>180</v>
      </c>
      <c r="L417" s="132" t="s">
        <v>14652</v>
      </c>
      <c r="M417" s="135"/>
      <c r="N417" s="17"/>
      <c r="O417" s="17"/>
      <c r="P417" s="134"/>
      <c r="Q417" s="134"/>
      <c r="R417" s="136" t="s">
        <v>11222</v>
      </c>
      <c r="S417" s="136"/>
      <c r="T417" s="136">
        <v>15270</v>
      </c>
      <c r="U417" s="136" t="s">
        <v>11223</v>
      </c>
      <c r="V417" s="138"/>
      <c r="W417" s="136"/>
      <c r="X417" s="136"/>
      <c r="Y417" s="136"/>
      <c r="Z417" s="136"/>
      <c r="AA417" s="136"/>
      <c r="AB417" s="136"/>
      <c r="AC417" s="3" t="s">
        <v>168</v>
      </c>
      <c r="AD417" s="135" t="s">
        <v>14644</v>
      </c>
      <c r="AE417" s="135" t="s">
        <v>14645</v>
      </c>
      <c r="AF417" s="3" t="s">
        <v>14646</v>
      </c>
      <c r="AG417" s="3" t="s">
        <v>14647</v>
      </c>
      <c r="AH417" s="3" t="s">
        <v>163</v>
      </c>
      <c r="AI417" s="15" t="s">
        <v>14648</v>
      </c>
      <c r="AK417" s="3" t="s">
        <v>14649</v>
      </c>
      <c r="AM417" s="3" t="s">
        <v>168</v>
      </c>
      <c r="AN417" s="3" t="s">
        <v>11224</v>
      </c>
      <c r="AO417" s="3" t="s">
        <v>14651</v>
      </c>
      <c r="AP417" s="3" t="s">
        <v>8998</v>
      </c>
      <c r="AQ417" s="180" t="s">
        <v>14650</v>
      </c>
      <c r="AR417" s="3" t="s">
        <v>163</v>
      </c>
      <c r="AV417" s="3" t="s">
        <v>3404</v>
      </c>
      <c r="BB417" s="3" t="s">
        <v>163</v>
      </c>
      <c r="BK417" s="82"/>
      <c r="BQ417" s="129"/>
    </row>
    <row r="418" spans="1:170" ht="12.75" customHeight="1" x14ac:dyDescent="0.2">
      <c r="A418" s="16" t="s">
        <v>173</v>
      </c>
      <c r="B418" s="124" t="s">
        <v>215</v>
      </c>
      <c r="C418" s="132"/>
      <c r="D418" s="133" t="s">
        <v>5496</v>
      </c>
      <c r="E418" s="133" t="s">
        <v>5496</v>
      </c>
      <c r="F418" s="134">
        <v>50</v>
      </c>
      <c r="G418" s="134"/>
      <c r="H418" s="134" t="s">
        <v>177</v>
      </c>
      <c r="I418" s="132" t="s">
        <v>253</v>
      </c>
      <c r="J418" s="133" t="s">
        <v>179</v>
      </c>
      <c r="K418" s="134" t="s">
        <v>162</v>
      </c>
      <c r="L418" s="132" t="s">
        <v>5501</v>
      </c>
      <c r="M418" s="136"/>
      <c r="N418" s="17"/>
      <c r="O418" s="17"/>
      <c r="P418" s="134"/>
      <c r="Q418" s="134"/>
      <c r="R418" s="21" t="s">
        <v>5502</v>
      </c>
      <c r="S418" s="21"/>
      <c r="T418" s="21"/>
      <c r="U418" s="21"/>
      <c r="V418" s="22"/>
      <c r="W418" s="21"/>
      <c r="X418" s="21"/>
      <c r="Y418" s="21"/>
      <c r="Z418" s="21"/>
      <c r="AA418" s="21"/>
      <c r="AB418" s="21"/>
      <c r="AC418" s="136" t="s">
        <v>168</v>
      </c>
      <c r="AD418" s="135" t="s">
        <v>5497</v>
      </c>
      <c r="AE418" s="135" t="s">
        <v>5498</v>
      </c>
      <c r="AF418" s="135" t="s">
        <v>368</v>
      </c>
      <c r="AG418" s="135" t="s">
        <v>5499</v>
      </c>
      <c r="AH418" s="135"/>
      <c r="AI418" s="135"/>
      <c r="AJ418" s="136">
        <v>918556249757</v>
      </c>
      <c r="AK418" s="136"/>
      <c r="AL418" s="136"/>
      <c r="AM418" s="135"/>
      <c r="AN418" s="135" t="s">
        <v>11754</v>
      </c>
      <c r="AO418" s="135"/>
      <c r="AP418" s="135"/>
      <c r="AQ418" s="135"/>
      <c r="AR418" s="135"/>
      <c r="AS418" s="135"/>
      <c r="AT418" s="135"/>
      <c r="AU418" s="135"/>
      <c r="AV418" s="135"/>
      <c r="AW418" s="135" t="s">
        <v>168</v>
      </c>
      <c r="AX418" s="136" t="s">
        <v>5503</v>
      </c>
      <c r="AY418" s="136" t="s">
        <v>5498</v>
      </c>
      <c r="AZ418" s="133" t="s">
        <v>5504</v>
      </c>
      <c r="BA418" s="135" t="s">
        <v>5505</v>
      </c>
      <c r="BB418" s="135"/>
      <c r="BC418" s="135"/>
      <c r="BD418" s="135"/>
      <c r="BE418" s="135"/>
      <c r="BF418" s="135"/>
      <c r="BQ418" s="135"/>
      <c r="BR418" s="135"/>
      <c r="BS418" s="135"/>
      <c r="BT418" s="135"/>
      <c r="BU418" s="135"/>
      <c r="BV418" s="135"/>
      <c r="BW418" s="135"/>
      <c r="BX418" s="135"/>
      <c r="BY418" s="135"/>
      <c r="BZ418" s="135"/>
      <c r="CA418" s="135"/>
      <c r="CB418" s="135"/>
      <c r="CC418" s="135"/>
      <c r="CD418" s="135"/>
      <c r="CE418" s="135"/>
      <c r="CF418" s="135"/>
      <c r="CG418" s="135"/>
      <c r="CH418" s="135"/>
      <c r="CI418" s="135"/>
      <c r="CJ418" s="135"/>
      <c r="CK418" s="135"/>
      <c r="CL418" s="135"/>
      <c r="CM418" s="135"/>
      <c r="CN418" s="135"/>
      <c r="CO418" s="135"/>
      <c r="CP418" s="135"/>
    </row>
    <row r="419" spans="1:170" ht="12.75" customHeight="1" x14ac:dyDescent="0.2">
      <c r="A419" s="132" t="s">
        <v>173</v>
      </c>
      <c r="B419" s="17" t="s">
        <v>215</v>
      </c>
      <c r="C419" s="132"/>
      <c r="D419" s="132" t="s">
        <v>7352</v>
      </c>
      <c r="E419" s="132" t="s">
        <v>7353</v>
      </c>
      <c r="F419" s="134">
        <v>50</v>
      </c>
      <c r="G419" s="134"/>
      <c r="H419" s="134" t="s">
        <v>177</v>
      </c>
      <c r="I419" s="132" t="s">
        <v>711</v>
      </c>
      <c r="J419" s="132" t="s">
        <v>179</v>
      </c>
      <c r="K419" s="17" t="s">
        <v>162</v>
      </c>
      <c r="L419" s="132" t="s">
        <v>7354</v>
      </c>
      <c r="M419" s="136"/>
      <c r="N419" s="17"/>
      <c r="O419" s="17"/>
      <c r="P419" s="134"/>
      <c r="Q419" s="134"/>
      <c r="R419" s="135" t="s">
        <v>7355</v>
      </c>
      <c r="S419" s="135" t="s">
        <v>7356</v>
      </c>
      <c r="T419" s="135" t="s">
        <v>7357</v>
      </c>
      <c r="U419" s="135" t="s">
        <v>712</v>
      </c>
      <c r="V419" s="141" t="s">
        <v>7358</v>
      </c>
      <c r="W419" s="21"/>
      <c r="X419" s="21"/>
      <c r="Y419" s="21"/>
      <c r="Z419" s="21"/>
      <c r="AA419" s="21"/>
      <c r="AB419" s="21"/>
      <c r="AC419" s="135" t="s">
        <v>168</v>
      </c>
      <c r="AD419" s="136" t="s">
        <v>2742</v>
      </c>
      <c r="AE419" s="136" t="s">
        <v>7359</v>
      </c>
      <c r="AF419" s="133" t="s">
        <v>250</v>
      </c>
      <c r="AG419" s="135" t="s">
        <v>7360</v>
      </c>
      <c r="AH419" s="135"/>
      <c r="AI419" s="135"/>
      <c r="AJ419" s="135"/>
      <c r="AK419" s="135"/>
      <c r="AL419" s="135"/>
      <c r="AM419" s="135" t="s">
        <v>168</v>
      </c>
      <c r="AN419" s="135" t="s">
        <v>7359</v>
      </c>
      <c r="AO419" s="135" t="s">
        <v>2742</v>
      </c>
      <c r="AP419" s="135" t="s">
        <v>250</v>
      </c>
      <c r="AQ419" s="135" t="s">
        <v>7360</v>
      </c>
      <c r="AR419" s="135" t="s">
        <v>7364</v>
      </c>
      <c r="AS419" s="141" t="s">
        <v>7358</v>
      </c>
      <c r="AT419" s="141" t="s">
        <v>163</v>
      </c>
      <c r="AU419" s="141" t="s">
        <v>7365</v>
      </c>
      <c r="AV419" s="135" t="s">
        <v>7366</v>
      </c>
      <c r="AW419" s="135"/>
      <c r="AX419" s="135"/>
      <c r="AY419" s="135"/>
      <c r="AZ419" s="135"/>
      <c r="BA419" s="135"/>
      <c r="BQ419" s="3" t="s">
        <v>168</v>
      </c>
      <c r="BR419" s="3" t="s">
        <v>7362</v>
      </c>
      <c r="BS419" s="3" t="s">
        <v>7361</v>
      </c>
      <c r="BT419" s="3" t="s">
        <v>7367</v>
      </c>
      <c r="BU419" s="3" t="s">
        <v>7363</v>
      </c>
      <c r="BV419" s="3" t="s">
        <v>163</v>
      </c>
      <c r="BW419" s="3" t="s">
        <v>7368</v>
      </c>
      <c r="BX419" s="3" t="s">
        <v>163</v>
      </c>
      <c r="BY419" s="3" t="s">
        <v>7369</v>
      </c>
      <c r="BZ419" s="3" t="s">
        <v>7370</v>
      </c>
    </row>
    <row r="420" spans="1:170" ht="12.75" customHeight="1" x14ac:dyDescent="0.2">
      <c r="A420" s="16" t="s">
        <v>173</v>
      </c>
      <c r="B420" s="17" t="s">
        <v>1084</v>
      </c>
      <c r="C420" s="132" t="s">
        <v>2498</v>
      </c>
      <c r="D420" s="135" t="s">
        <v>2499</v>
      </c>
      <c r="E420" s="132" t="s">
        <v>2500</v>
      </c>
      <c r="F420" s="134">
        <v>50</v>
      </c>
      <c r="G420" s="134"/>
      <c r="H420" s="134" t="s">
        <v>177</v>
      </c>
      <c r="I420" s="132" t="s">
        <v>711</v>
      </c>
      <c r="J420" s="132" t="s">
        <v>179</v>
      </c>
      <c r="K420" s="20" t="s">
        <v>180</v>
      </c>
      <c r="L420" s="132"/>
      <c r="M420" s="136"/>
      <c r="N420" s="17"/>
      <c r="O420" s="17"/>
      <c r="P420" s="134"/>
      <c r="Q420" s="134"/>
      <c r="R420" s="136" t="s">
        <v>2501</v>
      </c>
      <c r="S420" s="21"/>
      <c r="T420" s="21"/>
      <c r="U420" s="21"/>
      <c r="V420" s="22"/>
      <c r="W420" s="21"/>
      <c r="X420" s="21"/>
      <c r="Y420" s="21"/>
      <c r="Z420" s="21"/>
      <c r="AA420" s="21"/>
      <c r="AB420" s="21"/>
      <c r="AC420" s="135" t="s">
        <v>168</v>
      </c>
      <c r="AD420" s="135" t="s">
        <v>8483</v>
      </c>
      <c r="AE420" s="135" t="s">
        <v>2524</v>
      </c>
      <c r="AF420" s="135" t="s">
        <v>319</v>
      </c>
      <c r="AG420" s="3" t="s">
        <v>8484</v>
      </c>
      <c r="AI420" s="135" t="s">
        <v>163</v>
      </c>
      <c r="AJ420" s="135" t="s">
        <v>8482</v>
      </c>
      <c r="AK420" s="135" t="s">
        <v>8485</v>
      </c>
      <c r="AL420" s="135" t="s">
        <v>8486</v>
      </c>
      <c r="AM420" s="3" t="s">
        <v>168</v>
      </c>
      <c r="AN420" s="3" t="s">
        <v>8495</v>
      </c>
      <c r="AO420" s="3" t="s">
        <v>2488</v>
      </c>
      <c r="AP420" s="3" t="s">
        <v>745</v>
      </c>
      <c r="AQ420" s="3" t="s">
        <v>8496</v>
      </c>
      <c r="AR420" s="3" t="s">
        <v>163</v>
      </c>
      <c r="AS420" s="3" t="s">
        <v>8497</v>
      </c>
      <c r="AT420" s="3" t="s">
        <v>163</v>
      </c>
      <c r="AU420" s="3" t="s">
        <v>8486</v>
      </c>
      <c r="AV420" s="3" t="s">
        <v>8498</v>
      </c>
      <c r="AW420" s="135" t="s">
        <v>168</v>
      </c>
      <c r="AX420" s="3" t="s">
        <v>8491</v>
      </c>
      <c r="AY420" s="3" t="s">
        <v>8492</v>
      </c>
      <c r="AZ420" s="3" t="s">
        <v>1289</v>
      </c>
      <c r="BA420" s="3" t="s">
        <v>8493</v>
      </c>
      <c r="BB420" s="3" t="s">
        <v>163</v>
      </c>
      <c r="BC420" s="3" t="s">
        <v>163</v>
      </c>
      <c r="BD420" s="3" t="s">
        <v>163</v>
      </c>
      <c r="BE420" s="3" t="s">
        <v>163</v>
      </c>
      <c r="BF420" s="3" t="s">
        <v>8494</v>
      </c>
      <c r="BQ420" s="3" t="s">
        <v>168</v>
      </c>
      <c r="BR420" s="3" t="s">
        <v>8499</v>
      </c>
      <c r="BS420" s="3" t="s">
        <v>715</v>
      </c>
      <c r="BT420" s="3" t="s">
        <v>611</v>
      </c>
      <c r="BU420" s="3" t="s">
        <v>8500</v>
      </c>
      <c r="CA420" s="3" t="s">
        <v>168</v>
      </c>
      <c r="CB420" s="3" t="s">
        <v>8501</v>
      </c>
      <c r="CC420" s="3" t="s">
        <v>2524</v>
      </c>
      <c r="CD420" s="3" t="s">
        <v>8138</v>
      </c>
      <c r="CE420" s="3" t="s">
        <v>8502</v>
      </c>
      <c r="CF420" s="3" t="s">
        <v>163</v>
      </c>
      <c r="CG420" s="3" t="s">
        <v>8503</v>
      </c>
      <c r="CH420" s="3" t="s">
        <v>163</v>
      </c>
      <c r="CI420" s="3" t="s">
        <v>8503</v>
      </c>
      <c r="CJ420" s="3" t="s">
        <v>8504</v>
      </c>
      <c r="CL420" s="3" t="s">
        <v>168</v>
      </c>
      <c r="CM420" s="3" t="s">
        <v>8505</v>
      </c>
      <c r="CN420" s="3" t="s">
        <v>8506</v>
      </c>
      <c r="CO420" s="3" t="s">
        <v>250</v>
      </c>
      <c r="CP420" s="3" t="s">
        <v>8507</v>
      </c>
      <c r="CQ420" s="3" t="s">
        <v>163</v>
      </c>
      <c r="CR420" s="3" t="s">
        <v>8508</v>
      </c>
      <c r="CS420" s="3" t="s">
        <v>8509</v>
      </c>
      <c r="CT420" s="3" t="s">
        <v>8510</v>
      </c>
      <c r="CU420" s="3" t="s">
        <v>168</v>
      </c>
      <c r="CV420" s="3" t="s">
        <v>8511</v>
      </c>
      <c r="CW420" s="3" t="s">
        <v>2764</v>
      </c>
      <c r="CX420" s="3" t="s">
        <v>1071</v>
      </c>
      <c r="CY420" s="3" t="s">
        <v>8512</v>
      </c>
      <c r="CZ420" s="3" t="s">
        <v>8513</v>
      </c>
      <c r="DA420" s="3" t="s">
        <v>8514</v>
      </c>
      <c r="DB420" s="3" t="s">
        <v>8509</v>
      </c>
      <c r="DC420" s="3" t="s">
        <v>8510</v>
      </c>
      <c r="DD420" s="3" t="s">
        <v>8515</v>
      </c>
      <c r="DE420" s="3" t="s">
        <v>168</v>
      </c>
      <c r="DF420" s="3" t="s">
        <v>8516</v>
      </c>
      <c r="DG420" s="3" t="s">
        <v>2742</v>
      </c>
      <c r="DH420" s="3" t="s">
        <v>8517</v>
      </c>
      <c r="DI420" s="3" t="s">
        <v>8518</v>
      </c>
      <c r="DJ420" s="3" t="s">
        <v>163</v>
      </c>
      <c r="DK420" s="3" t="s">
        <v>8519</v>
      </c>
      <c r="DL420" s="3" t="s">
        <v>163</v>
      </c>
      <c r="DM420" s="3" t="s">
        <v>8520</v>
      </c>
      <c r="DN420" s="3" t="s">
        <v>8521</v>
      </c>
      <c r="DO420" s="3" t="s">
        <v>168</v>
      </c>
      <c r="DP420" s="3" t="s">
        <v>8522</v>
      </c>
      <c r="DQ420" s="3" t="s">
        <v>4139</v>
      </c>
      <c r="DR420" s="3" t="s">
        <v>8523</v>
      </c>
      <c r="DS420" s="3" t="s">
        <v>8524</v>
      </c>
      <c r="DT420" s="3" t="s">
        <v>163</v>
      </c>
      <c r="DU420" s="3" t="s">
        <v>8525</v>
      </c>
      <c r="DV420" s="3" t="s">
        <v>8526</v>
      </c>
      <c r="DW420" s="3" t="s">
        <v>8527</v>
      </c>
      <c r="DY420" s="3" t="s">
        <v>168</v>
      </c>
      <c r="DZ420" s="3" t="s">
        <v>8528</v>
      </c>
      <c r="EA420" s="3" t="s">
        <v>2742</v>
      </c>
      <c r="EB420" s="3" t="s">
        <v>368</v>
      </c>
      <c r="EC420" s="3" t="s">
        <v>8518</v>
      </c>
      <c r="ED420" s="3" t="s">
        <v>163</v>
      </c>
      <c r="EE420" s="3" t="s">
        <v>8529</v>
      </c>
      <c r="EF420" s="3" t="s">
        <v>163</v>
      </c>
      <c r="EG420" s="3" t="s">
        <v>8486</v>
      </c>
      <c r="EH420" s="3" t="s">
        <v>8530</v>
      </c>
      <c r="EJ420" s="3" t="s">
        <v>168</v>
      </c>
      <c r="EK420" s="3" t="s">
        <v>8531</v>
      </c>
      <c r="EL420" s="3" t="s">
        <v>8532</v>
      </c>
      <c r="EM420" s="3" t="s">
        <v>8533</v>
      </c>
      <c r="EN420" s="3" t="s">
        <v>8534</v>
      </c>
      <c r="EO420" s="3" t="s">
        <v>163</v>
      </c>
      <c r="EP420" s="3" t="s">
        <v>8535</v>
      </c>
      <c r="EQ420" s="3" t="s">
        <v>163</v>
      </c>
      <c r="ER420" s="3" t="s">
        <v>8536</v>
      </c>
    </row>
    <row r="421" spans="1:170" ht="12.75" customHeight="1" x14ac:dyDescent="0.2">
      <c r="A421" s="16" t="s">
        <v>240</v>
      </c>
      <c r="B421" s="124" t="s">
        <v>11732</v>
      </c>
      <c r="C421" s="133" t="s">
        <v>11735</v>
      </c>
      <c r="D421" s="133" t="s">
        <v>892</v>
      </c>
      <c r="E421" s="8" t="s">
        <v>893</v>
      </c>
      <c r="F421" s="12">
        <v>50</v>
      </c>
      <c r="G421" s="12"/>
      <c r="H421" s="14" t="s">
        <v>243</v>
      </c>
      <c r="I421" s="8" t="s">
        <v>443</v>
      </c>
      <c r="J421" s="8" t="s">
        <v>444</v>
      </c>
      <c r="K421" s="14" t="s">
        <v>162</v>
      </c>
      <c r="L421" s="8" t="s">
        <v>12549</v>
      </c>
      <c r="M421" s="133"/>
      <c r="N421" s="14" t="s">
        <v>676</v>
      </c>
      <c r="O421" s="14"/>
      <c r="P421" s="14"/>
      <c r="Q421" s="14"/>
      <c r="R421" s="133"/>
      <c r="S421" s="133"/>
      <c r="T421" s="8"/>
      <c r="U421" s="133"/>
      <c r="V421" s="24"/>
      <c r="W421" s="8"/>
      <c r="X421" s="8"/>
      <c r="Y421" s="8"/>
      <c r="Z421" s="8"/>
      <c r="AA421" s="8"/>
      <c r="AB421" s="8"/>
      <c r="AC421" s="133" t="s">
        <v>168</v>
      </c>
      <c r="AD421" s="133" t="s">
        <v>895</v>
      </c>
      <c r="AE421" s="133" t="s">
        <v>896</v>
      </c>
      <c r="AF421" s="133" t="s">
        <v>897</v>
      </c>
      <c r="AG421" s="3" t="s">
        <v>898</v>
      </c>
      <c r="AI421" s="133"/>
      <c r="AJ421" s="133"/>
      <c r="AK421" s="133"/>
      <c r="AL421" s="133"/>
      <c r="AW421" s="124"/>
      <c r="BC421" s="135"/>
    </row>
    <row r="422" spans="1:170" ht="12.75" customHeight="1" x14ac:dyDescent="0.2">
      <c r="A422" s="16" t="s">
        <v>240</v>
      </c>
      <c r="B422" s="17" t="s">
        <v>472</v>
      </c>
      <c r="C422" s="16" t="s">
        <v>13918</v>
      </c>
      <c r="D422" s="132" t="s">
        <v>915</v>
      </c>
      <c r="E422" s="8" t="s">
        <v>11109</v>
      </c>
      <c r="F422" s="12">
        <v>50</v>
      </c>
      <c r="G422" s="12"/>
      <c r="H422" s="14" t="s">
        <v>243</v>
      </c>
      <c r="I422" s="8" t="s">
        <v>1455</v>
      </c>
      <c r="J422" s="8" t="s">
        <v>179</v>
      </c>
      <c r="K422" s="14" t="s">
        <v>180</v>
      </c>
      <c r="L422" s="133" t="s">
        <v>7272</v>
      </c>
      <c r="M422" s="135" t="s">
        <v>8219</v>
      </c>
      <c r="N422" s="14" t="s">
        <v>247</v>
      </c>
      <c r="O422" s="14" t="s">
        <v>812</v>
      </c>
      <c r="P422" s="14"/>
      <c r="Q422" s="14"/>
      <c r="R422" s="136" t="s">
        <v>11110</v>
      </c>
      <c r="S422" s="136"/>
      <c r="T422" s="133">
        <v>97300</v>
      </c>
      <c r="U422" s="3" t="s">
        <v>8192</v>
      </c>
      <c r="V422" s="24"/>
      <c r="W422" s="133" t="s">
        <v>11119</v>
      </c>
      <c r="X422" s="133" t="s">
        <v>11120</v>
      </c>
      <c r="Y422" s="133" t="s">
        <v>11121</v>
      </c>
      <c r="Z422" s="133" t="s">
        <v>11122</v>
      </c>
      <c r="AA422" s="133"/>
      <c r="AB422" s="133">
        <v>1416</v>
      </c>
      <c r="AC422" s="3" t="s">
        <v>168</v>
      </c>
      <c r="AD422" s="3" t="s">
        <v>11111</v>
      </c>
      <c r="AE422" s="3" t="s">
        <v>2742</v>
      </c>
      <c r="AF422" s="3" t="s">
        <v>8998</v>
      </c>
      <c r="AG422" s="3" t="s">
        <v>11112</v>
      </c>
      <c r="AH422" s="3" t="s">
        <v>163</v>
      </c>
      <c r="AI422" s="141" t="s">
        <v>11113</v>
      </c>
      <c r="AJ422" s="3" t="s">
        <v>163</v>
      </c>
      <c r="AL422" s="136"/>
      <c r="AW422" s="133"/>
      <c r="BC422" s="9"/>
      <c r="BD422" s="135"/>
      <c r="BE422" s="135"/>
    </row>
    <row r="423" spans="1:170" ht="12.75" customHeight="1" x14ac:dyDescent="0.2">
      <c r="A423" s="16" t="s">
        <v>240</v>
      </c>
      <c r="B423" s="17" t="s">
        <v>472</v>
      </c>
      <c r="C423" s="16" t="s">
        <v>13918</v>
      </c>
      <c r="D423" s="135" t="s">
        <v>1394</v>
      </c>
      <c r="E423" s="133" t="s">
        <v>1395</v>
      </c>
      <c r="F423" s="12">
        <v>50</v>
      </c>
      <c r="G423" s="12"/>
      <c r="H423" s="124" t="s">
        <v>243</v>
      </c>
      <c r="I423" s="133" t="s">
        <v>604</v>
      </c>
      <c r="J423" s="133" t="s">
        <v>444</v>
      </c>
      <c r="K423" s="124" t="s">
        <v>162</v>
      </c>
      <c r="L423" s="135"/>
      <c r="M423" s="133" t="s">
        <v>1396</v>
      </c>
      <c r="N423" s="124" t="s">
        <v>247</v>
      </c>
      <c r="O423" s="124"/>
      <c r="P423" s="124"/>
      <c r="Q423" s="124"/>
      <c r="R423" s="135" t="s">
        <v>1397</v>
      </c>
      <c r="S423" s="135" t="s">
        <v>163</v>
      </c>
      <c r="T423" s="135" t="s">
        <v>1398</v>
      </c>
      <c r="U423" s="135" t="s">
        <v>1399</v>
      </c>
      <c r="V423" s="141" t="s">
        <v>1400</v>
      </c>
      <c r="W423" s="135"/>
      <c r="X423" s="135"/>
      <c r="Y423" s="135"/>
      <c r="Z423" s="135"/>
      <c r="AA423" s="135" t="s">
        <v>163</v>
      </c>
      <c r="AB423" s="135"/>
      <c r="AC423" s="135" t="s">
        <v>168</v>
      </c>
      <c r="AD423" s="3" t="s">
        <v>1401</v>
      </c>
      <c r="AE423" s="3" t="s">
        <v>1402</v>
      </c>
      <c r="AF423" s="3" t="s">
        <v>745</v>
      </c>
      <c r="AG423" s="3" t="s">
        <v>1403</v>
      </c>
      <c r="AI423" s="135"/>
      <c r="AJ423" s="135" t="s">
        <v>1400</v>
      </c>
      <c r="AK423" s="135" t="s">
        <v>1404</v>
      </c>
      <c r="AL423" s="135"/>
      <c r="AW423" s="135"/>
      <c r="AX423" s="135"/>
      <c r="AY423" s="135"/>
      <c r="AZ423" s="135"/>
      <c r="BC423" s="141"/>
      <c r="BD423" s="141"/>
      <c r="BE423" s="141"/>
    </row>
    <row r="424" spans="1:170" ht="12.75" customHeight="1" x14ac:dyDescent="0.2">
      <c r="A424" s="132" t="s">
        <v>173</v>
      </c>
      <c r="B424" s="17" t="s">
        <v>215</v>
      </c>
      <c r="C424" s="16"/>
      <c r="D424" s="132" t="s">
        <v>6967</v>
      </c>
      <c r="E424" s="132" t="s">
        <v>6967</v>
      </c>
      <c r="F424" s="134">
        <v>50</v>
      </c>
      <c r="G424" s="134"/>
      <c r="H424" s="134" t="s">
        <v>1311</v>
      </c>
      <c r="I424" s="132" t="s">
        <v>6968</v>
      </c>
      <c r="J424" s="132" t="s">
        <v>203</v>
      </c>
      <c r="K424" s="20" t="s">
        <v>180</v>
      </c>
      <c r="L424" s="132" t="s">
        <v>7015</v>
      </c>
      <c r="M424" s="135" t="s">
        <v>6969</v>
      </c>
      <c r="N424" s="17"/>
      <c r="O424" s="17"/>
      <c r="P424" s="17" t="s">
        <v>657</v>
      </c>
      <c r="Q424" s="134">
        <v>39</v>
      </c>
      <c r="R424" s="135" t="s">
        <v>6970</v>
      </c>
      <c r="S424" s="136" t="s">
        <v>6971</v>
      </c>
      <c r="T424" s="135" t="s">
        <v>6972</v>
      </c>
      <c r="U424" s="135" t="s">
        <v>6973</v>
      </c>
      <c r="V424" s="141" t="s">
        <v>6974</v>
      </c>
      <c r="W424" s="135"/>
      <c r="X424" s="135"/>
      <c r="Y424" s="135"/>
      <c r="Z424" s="135"/>
      <c r="AA424" s="135" t="s">
        <v>6975</v>
      </c>
      <c r="AB424" s="135"/>
      <c r="AC424" s="135" t="s">
        <v>168</v>
      </c>
      <c r="AD424" s="135" t="s">
        <v>6976</v>
      </c>
      <c r="AE424" s="135" t="s">
        <v>6977</v>
      </c>
      <c r="AF424" s="135" t="s">
        <v>368</v>
      </c>
      <c r="AG424" s="135" t="s">
        <v>6978</v>
      </c>
      <c r="AH424" s="135"/>
      <c r="AI424" s="135" t="s">
        <v>163</v>
      </c>
      <c r="AJ424" s="135" t="s">
        <v>6979</v>
      </c>
      <c r="AK424" s="135" t="s">
        <v>6980</v>
      </c>
      <c r="AL424" s="135" t="s">
        <v>163</v>
      </c>
      <c r="AM424" s="135" t="s">
        <v>168</v>
      </c>
      <c r="AN424" s="135" t="s">
        <v>6987</v>
      </c>
      <c r="AO424" s="135" t="s">
        <v>6988</v>
      </c>
      <c r="AP424" s="135" t="s">
        <v>6889</v>
      </c>
      <c r="AQ424" s="135" t="s">
        <v>6989</v>
      </c>
      <c r="AR424" s="135"/>
      <c r="AS424" s="135"/>
      <c r="AT424" s="135"/>
      <c r="AU424" s="135"/>
      <c r="AV424" s="135"/>
      <c r="AW424" s="135" t="s">
        <v>168</v>
      </c>
      <c r="AX424" s="135" t="s">
        <v>6976</v>
      </c>
      <c r="AY424" s="135" t="s">
        <v>6977</v>
      </c>
      <c r="AZ424" s="135" t="s">
        <v>368</v>
      </c>
      <c r="BA424" s="3" t="s">
        <v>6978</v>
      </c>
      <c r="BB424" s="3" t="s">
        <v>163</v>
      </c>
      <c r="BC424" s="135" t="s">
        <v>6974</v>
      </c>
      <c r="BD424" s="135" t="s">
        <v>163</v>
      </c>
      <c r="BE424" s="135" t="s">
        <v>6985</v>
      </c>
      <c r="BF424" s="3" t="s">
        <v>6986</v>
      </c>
      <c r="BQ424" s="3" t="s">
        <v>168</v>
      </c>
      <c r="BR424" s="3" t="s">
        <v>6990</v>
      </c>
      <c r="BS424" s="3" t="s">
        <v>6991</v>
      </c>
      <c r="BT424" s="3" t="s">
        <v>163</v>
      </c>
      <c r="BU424" s="3" t="s">
        <v>6992</v>
      </c>
      <c r="BW424" s="135"/>
      <c r="CA424" s="3" t="s">
        <v>194</v>
      </c>
      <c r="CB424" s="3" t="s">
        <v>6993</v>
      </c>
      <c r="CC424" s="3" t="s">
        <v>6994</v>
      </c>
      <c r="CD424" s="3" t="s">
        <v>6946</v>
      </c>
      <c r="CE424" s="3" t="s">
        <v>6995</v>
      </c>
      <c r="CF424" s="3" t="s">
        <v>163</v>
      </c>
      <c r="CG424" s="135" t="s">
        <v>6996</v>
      </c>
      <c r="CH424" s="3" t="s">
        <v>163</v>
      </c>
      <c r="CI424" s="3" t="s">
        <v>163</v>
      </c>
      <c r="CJ424" s="3" t="s">
        <v>6997</v>
      </c>
      <c r="CK424" s="3" t="s">
        <v>168</v>
      </c>
      <c r="CL424" s="3" t="s">
        <v>6976</v>
      </c>
      <c r="CM424" s="3" t="s">
        <v>6998</v>
      </c>
      <c r="CN424" s="3" t="s">
        <v>6999</v>
      </c>
      <c r="CO424" s="3" t="s">
        <v>7000</v>
      </c>
      <c r="CP424" s="3" t="s">
        <v>163</v>
      </c>
      <c r="CQ424" s="135" t="s">
        <v>7001</v>
      </c>
      <c r="CR424" s="3" t="s">
        <v>163</v>
      </c>
      <c r="CS424" s="3" t="s">
        <v>163</v>
      </c>
      <c r="CT424" s="3" t="s">
        <v>7002</v>
      </c>
      <c r="CU424" s="3" t="s">
        <v>168</v>
      </c>
      <c r="CV424" s="3" t="s">
        <v>7003</v>
      </c>
      <c r="CW424" s="3" t="s">
        <v>6977</v>
      </c>
      <c r="CX424" s="3" t="s">
        <v>3602</v>
      </c>
      <c r="CY424" s="3" t="s">
        <v>7004</v>
      </c>
      <c r="CZ424" s="3" t="s">
        <v>163</v>
      </c>
      <c r="DA424" s="135" t="s">
        <v>7005</v>
      </c>
      <c r="DE424" s="3" t="s">
        <v>168</v>
      </c>
      <c r="DF424" s="3" t="s">
        <v>7006</v>
      </c>
      <c r="DG424" s="3" t="s">
        <v>7007</v>
      </c>
      <c r="DH424" s="3" t="s">
        <v>7008</v>
      </c>
      <c r="DI424" s="3" t="s">
        <v>7009</v>
      </c>
      <c r="DJ424" s="3" t="s">
        <v>163</v>
      </c>
      <c r="DK424" s="135" t="s">
        <v>7010</v>
      </c>
      <c r="DL424" s="3" t="s">
        <v>163</v>
      </c>
      <c r="DM424" s="3" t="s">
        <v>163</v>
      </c>
      <c r="DN424" s="3" t="s">
        <v>7011</v>
      </c>
      <c r="DO424" s="3" t="s">
        <v>168</v>
      </c>
      <c r="DP424" s="3" t="s">
        <v>7012</v>
      </c>
      <c r="DQ424" s="3" t="s">
        <v>6991</v>
      </c>
      <c r="DR424" s="3" t="s">
        <v>635</v>
      </c>
      <c r="DS424" s="135" t="s">
        <v>7013</v>
      </c>
      <c r="DT424" s="3" t="s">
        <v>163</v>
      </c>
      <c r="DU424" s="3" t="s">
        <v>7014</v>
      </c>
    </row>
    <row r="425" spans="1:170" ht="12.75" customHeight="1" x14ac:dyDescent="0.2">
      <c r="A425" s="132" t="s">
        <v>173</v>
      </c>
      <c r="B425" s="17" t="s">
        <v>215</v>
      </c>
      <c r="C425" s="132"/>
      <c r="D425" s="135" t="s">
        <v>2499</v>
      </c>
      <c r="E425" s="132" t="s">
        <v>7353</v>
      </c>
      <c r="F425" s="134">
        <v>50</v>
      </c>
      <c r="G425" s="134"/>
      <c r="H425" s="7" t="s">
        <v>177</v>
      </c>
      <c r="I425" s="132" t="s">
        <v>711</v>
      </c>
      <c r="J425" s="132" t="s">
        <v>179</v>
      </c>
      <c r="K425" s="20" t="s">
        <v>180</v>
      </c>
      <c r="L425" s="132"/>
      <c r="M425" s="136"/>
      <c r="N425" s="17"/>
      <c r="O425" s="17"/>
      <c r="P425" s="134"/>
      <c r="Q425" s="134"/>
      <c r="R425" s="132" t="s">
        <v>7371</v>
      </c>
      <c r="S425" s="136"/>
      <c r="T425" s="136"/>
      <c r="U425" s="136"/>
      <c r="V425" s="138"/>
      <c r="W425" s="136"/>
      <c r="X425" s="136"/>
      <c r="Y425" s="136"/>
      <c r="Z425" s="136"/>
      <c r="AA425" s="136"/>
      <c r="AB425" s="136"/>
      <c r="AC425" s="3" t="s">
        <v>168</v>
      </c>
      <c r="AD425" s="135" t="s">
        <v>8483</v>
      </c>
      <c r="AE425" s="135" t="s">
        <v>2524</v>
      </c>
      <c r="AF425" s="135" t="s">
        <v>319</v>
      </c>
      <c r="AG425" s="3" t="s">
        <v>8484</v>
      </c>
      <c r="AI425" s="3" t="s">
        <v>163</v>
      </c>
      <c r="AJ425" s="3" t="s">
        <v>8482</v>
      </c>
      <c r="AK425" s="135" t="s">
        <v>8485</v>
      </c>
      <c r="AL425" s="3" t="s">
        <v>8486</v>
      </c>
      <c r="AM425" s="3" t="s">
        <v>168</v>
      </c>
      <c r="AN425" s="3" t="s">
        <v>8495</v>
      </c>
      <c r="AO425" s="3" t="s">
        <v>2488</v>
      </c>
      <c r="AP425" s="3" t="s">
        <v>745</v>
      </c>
      <c r="AQ425" s="3" t="s">
        <v>8496</v>
      </c>
      <c r="AR425" s="3" t="s">
        <v>163</v>
      </c>
      <c r="AS425" s="135" t="s">
        <v>8497</v>
      </c>
      <c r="AT425" s="135" t="s">
        <v>163</v>
      </c>
      <c r="AU425" s="135" t="s">
        <v>8486</v>
      </c>
      <c r="AV425" s="3" t="s">
        <v>8498</v>
      </c>
      <c r="AW425" s="3" t="s">
        <v>168</v>
      </c>
      <c r="AX425" s="3" t="s">
        <v>8491</v>
      </c>
      <c r="AY425" s="3" t="s">
        <v>8492</v>
      </c>
      <c r="AZ425" s="3" t="s">
        <v>1289</v>
      </c>
      <c r="BA425" s="3" t="s">
        <v>8493</v>
      </c>
      <c r="BB425" s="3" t="s">
        <v>163</v>
      </c>
      <c r="BC425" s="3" t="s">
        <v>163</v>
      </c>
      <c r="BD425" s="3" t="s">
        <v>163</v>
      </c>
      <c r="BE425" s="3" t="s">
        <v>163</v>
      </c>
      <c r="BF425" s="3" t="s">
        <v>8494</v>
      </c>
      <c r="BQ425" s="3" t="s">
        <v>168</v>
      </c>
      <c r="BR425" s="3" t="s">
        <v>8499</v>
      </c>
      <c r="BS425" s="3" t="s">
        <v>715</v>
      </c>
      <c r="BT425" s="3" t="s">
        <v>611</v>
      </c>
      <c r="BU425" s="3" t="s">
        <v>8500</v>
      </c>
      <c r="CA425" s="3" t="s">
        <v>168</v>
      </c>
      <c r="CB425" s="3" t="s">
        <v>8501</v>
      </c>
      <c r="CC425" s="3" t="s">
        <v>2524</v>
      </c>
      <c r="CD425" s="3" t="s">
        <v>8138</v>
      </c>
      <c r="CE425" s="3" t="s">
        <v>8502</v>
      </c>
      <c r="CF425" s="3" t="s">
        <v>163</v>
      </c>
      <c r="CG425" s="3" t="s">
        <v>8503</v>
      </c>
      <c r="CH425" s="3" t="s">
        <v>163</v>
      </c>
      <c r="CI425" s="3" t="s">
        <v>8503</v>
      </c>
      <c r="CJ425" s="3" t="s">
        <v>8504</v>
      </c>
      <c r="CL425" s="3" t="s">
        <v>168</v>
      </c>
      <c r="CM425" s="3" t="s">
        <v>8505</v>
      </c>
      <c r="CN425" s="3" t="s">
        <v>8506</v>
      </c>
      <c r="CO425" s="3" t="s">
        <v>250</v>
      </c>
      <c r="CP425" s="3" t="s">
        <v>8507</v>
      </c>
      <c r="CQ425" s="3" t="s">
        <v>163</v>
      </c>
      <c r="CR425" s="3" t="s">
        <v>8508</v>
      </c>
      <c r="CS425" s="3" t="s">
        <v>8509</v>
      </c>
      <c r="CT425" s="3" t="s">
        <v>8510</v>
      </c>
      <c r="CU425" s="3" t="s">
        <v>168</v>
      </c>
      <c r="CV425" s="3" t="s">
        <v>8511</v>
      </c>
      <c r="CW425" s="3" t="s">
        <v>2764</v>
      </c>
      <c r="CX425" s="3" t="s">
        <v>1071</v>
      </c>
      <c r="CY425" s="3" t="s">
        <v>8512</v>
      </c>
      <c r="CZ425" s="3" t="s">
        <v>8513</v>
      </c>
      <c r="DA425" s="3" t="s">
        <v>8514</v>
      </c>
      <c r="DB425" s="3" t="s">
        <v>8509</v>
      </c>
      <c r="DC425" s="3" t="s">
        <v>8510</v>
      </c>
      <c r="DD425" s="3" t="s">
        <v>8515</v>
      </c>
      <c r="DE425" s="3" t="s">
        <v>168</v>
      </c>
      <c r="DF425" s="3" t="s">
        <v>8516</v>
      </c>
      <c r="DG425" s="3" t="s">
        <v>2742</v>
      </c>
      <c r="DH425" s="3" t="s">
        <v>8517</v>
      </c>
      <c r="DI425" s="3" t="s">
        <v>8518</v>
      </c>
      <c r="DJ425" s="3" t="s">
        <v>163</v>
      </c>
      <c r="DK425" s="3" t="s">
        <v>8519</v>
      </c>
      <c r="DL425" s="3" t="s">
        <v>163</v>
      </c>
      <c r="DM425" s="3" t="s">
        <v>8520</v>
      </c>
      <c r="DN425" s="3" t="s">
        <v>8521</v>
      </c>
      <c r="DO425" s="3" t="s">
        <v>168</v>
      </c>
      <c r="DP425" s="3" t="s">
        <v>8522</v>
      </c>
      <c r="DQ425" s="3" t="s">
        <v>4139</v>
      </c>
      <c r="DR425" s="3" t="s">
        <v>8523</v>
      </c>
      <c r="DS425" s="3" t="s">
        <v>8524</v>
      </c>
      <c r="DT425" s="3" t="s">
        <v>163</v>
      </c>
      <c r="DU425" s="3" t="s">
        <v>8525</v>
      </c>
      <c r="DV425" s="3" t="s">
        <v>8526</v>
      </c>
      <c r="DW425" s="3" t="s">
        <v>8527</v>
      </c>
      <c r="DY425" s="3" t="s">
        <v>168</v>
      </c>
      <c r="DZ425" s="3" t="s">
        <v>8528</v>
      </c>
      <c r="EA425" s="3" t="s">
        <v>2742</v>
      </c>
      <c r="EB425" s="3" t="s">
        <v>368</v>
      </c>
      <c r="EC425" s="3" t="s">
        <v>8518</v>
      </c>
      <c r="ED425" s="3" t="s">
        <v>163</v>
      </c>
      <c r="EE425" s="3" t="s">
        <v>8529</v>
      </c>
      <c r="EF425" s="3" t="s">
        <v>163</v>
      </c>
      <c r="EG425" s="3" t="s">
        <v>8486</v>
      </c>
      <c r="EH425" s="3" t="s">
        <v>8530</v>
      </c>
      <c r="EJ425" s="3" t="s">
        <v>168</v>
      </c>
      <c r="EK425" s="3" t="s">
        <v>8531</v>
      </c>
      <c r="EL425" s="3" t="s">
        <v>8532</v>
      </c>
      <c r="EM425" s="3" t="s">
        <v>8533</v>
      </c>
      <c r="EN425" s="3" t="s">
        <v>8534</v>
      </c>
      <c r="EO425" s="3" t="s">
        <v>163</v>
      </c>
      <c r="EP425" s="3" t="s">
        <v>8535</v>
      </c>
      <c r="EQ425" s="3" t="s">
        <v>163</v>
      </c>
      <c r="ER425" s="3" t="s">
        <v>8536</v>
      </c>
    </row>
    <row r="426" spans="1:170" ht="12.75" customHeight="1" x14ac:dyDescent="0.2">
      <c r="A426" s="16" t="s">
        <v>173</v>
      </c>
      <c r="B426" s="17" t="s">
        <v>472</v>
      </c>
      <c r="C426" s="132" t="s">
        <v>13918</v>
      </c>
      <c r="D426" s="132" t="s">
        <v>12653</v>
      </c>
      <c r="E426" s="132" t="s">
        <v>13742</v>
      </c>
      <c r="F426" s="134">
        <v>50</v>
      </c>
      <c r="G426" s="134"/>
      <c r="H426" s="134" t="s">
        <v>177</v>
      </c>
      <c r="I426" s="16" t="s">
        <v>2475</v>
      </c>
      <c r="J426" s="132" t="s">
        <v>179</v>
      </c>
      <c r="K426" s="134" t="s">
        <v>162</v>
      </c>
      <c r="L426" s="132"/>
      <c r="M426" s="136"/>
      <c r="N426" s="17"/>
      <c r="O426" s="17"/>
      <c r="P426" s="134"/>
      <c r="Q426" s="134"/>
      <c r="R426" s="21" t="s">
        <v>6676</v>
      </c>
      <c r="S426" s="21"/>
      <c r="T426" s="21"/>
      <c r="U426" s="21"/>
      <c r="V426" s="22"/>
      <c r="W426" s="21"/>
      <c r="X426" s="21"/>
      <c r="Y426" s="21"/>
      <c r="Z426" s="21"/>
      <c r="AA426" s="21"/>
      <c r="AB426" s="21"/>
      <c r="AC426" s="136"/>
      <c r="AD426" s="135"/>
      <c r="AE426" s="135"/>
      <c r="AF426" s="135"/>
      <c r="AG426" s="3" t="s">
        <v>2476</v>
      </c>
      <c r="AH426" s="3" t="s">
        <v>13744</v>
      </c>
      <c r="AI426" s="139" t="s">
        <v>13745</v>
      </c>
      <c r="AJ426" s="136"/>
      <c r="AK426" s="136"/>
      <c r="AL426" s="136"/>
      <c r="AS426" s="135"/>
      <c r="AT426" s="135"/>
      <c r="AU426" s="135"/>
      <c r="AW426" s="134"/>
      <c r="AX426" s="136"/>
      <c r="AY426" s="136"/>
      <c r="AZ426" s="133"/>
      <c r="BA426" s="3" t="s">
        <v>6677</v>
      </c>
    </row>
    <row r="427" spans="1:170" ht="12.75" customHeight="1" x14ac:dyDescent="0.25">
      <c r="A427" s="47" t="s">
        <v>173</v>
      </c>
      <c r="B427" s="127" t="s">
        <v>472</v>
      </c>
      <c r="C427" s="132" t="s">
        <v>13918</v>
      </c>
      <c r="D427" s="135" t="s">
        <v>4080</v>
      </c>
      <c r="E427" s="135" t="s">
        <v>4080</v>
      </c>
      <c r="F427" s="127">
        <v>50</v>
      </c>
      <c r="G427" s="135"/>
      <c r="H427" s="134" t="s">
        <v>177</v>
      </c>
      <c r="I427" s="135" t="s">
        <v>2475</v>
      </c>
      <c r="J427" s="135" t="s">
        <v>179</v>
      </c>
      <c r="K427" s="127" t="s">
        <v>162</v>
      </c>
      <c r="L427" s="135" t="s">
        <v>4081</v>
      </c>
      <c r="M427" s="135" t="s">
        <v>163</v>
      </c>
      <c r="N427" s="135"/>
      <c r="O427" s="135"/>
      <c r="P427" s="135"/>
      <c r="Q427" s="135"/>
      <c r="R427" s="129" t="s">
        <v>13893</v>
      </c>
      <c r="S427" s="135" t="s">
        <v>4064</v>
      </c>
      <c r="T427" s="135" t="s">
        <v>163</v>
      </c>
      <c r="U427" s="135" t="s">
        <v>4082</v>
      </c>
      <c r="V427" s="141" t="s">
        <v>163</v>
      </c>
      <c r="W427" s="135"/>
      <c r="X427" s="135"/>
      <c r="Y427" s="135"/>
      <c r="Z427" s="135"/>
      <c r="AA427" s="135" t="s">
        <v>163</v>
      </c>
      <c r="AB427" s="135"/>
      <c r="AC427" s="135" t="s">
        <v>168</v>
      </c>
      <c r="AD427" s="135" t="s">
        <v>4083</v>
      </c>
      <c r="AE427" s="135" t="s">
        <v>1050</v>
      </c>
      <c r="AF427" s="135" t="s">
        <v>4084</v>
      </c>
      <c r="AG427" s="135" t="s">
        <v>4085</v>
      </c>
      <c r="AH427" s="135"/>
      <c r="AI427" s="135"/>
      <c r="AJ427" s="135"/>
      <c r="AK427" s="135"/>
      <c r="AL427" s="135"/>
      <c r="AW427" s="135" t="s">
        <v>168</v>
      </c>
      <c r="AX427" s="135" t="s">
        <v>4083</v>
      </c>
      <c r="AY427" s="135" t="s">
        <v>1050</v>
      </c>
      <c r="AZ427" s="135" t="s">
        <v>4084</v>
      </c>
      <c r="BA427" s="3" t="s">
        <v>4085</v>
      </c>
      <c r="BC427" s="141"/>
      <c r="BD427" s="141"/>
      <c r="BE427" s="141"/>
    </row>
    <row r="428" spans="1:170" ht="12.75" customHeight="1" x14ac:dyDescent="0.2">
      <c r="A428" s="132" t="s">
        <v>173</v>
      </c>
      <c r="B428" s="17" t="s">
        <v>472</v>
      </c>
      <c r="C428" s="16" t="s">
        <v>13918</v>
      </c>
      <c r="D428" s="133" t="s">
        <v>10589</v>
      </c>
      <c r="E428" s="133" t="s">
        <v>10589</v>
      </c>
      <c r="F428" s="36">
        <v>50</v>
      </c>
      <c r="G428" s="36"/>
      <c r="H428" s="7" t="s">
        <v>177</v>
      </c>
      <c r="I428" s="133" t="s">
        <v>1714</v>
      </c>
      <c r="J428" s="133" t="s">
        <v>179</v>
      </c>
      <c r="K428" s="134" t="s">
        <v>162</v>
      </c>
      <c r="L428" s="132" t="s">
        <v>10591</v>
      </c>
      <c r="M428" s="136"/>
      <c r="N428" s="17"/>
      <c r="O428" s="17"/>
      <c r="P428" s="134"/>
      <c r="Q428" s="134"/>
      <c r="R428" s="21" t="s">
        <v>10592</v>
      </c>
      <c r="S428" s="21"/>
      <c r="T428" s="21"/>
      <c r="U428" s="21"/>
      <c r="V428" s="22"/>
      <c r="W428" s="21"/>
      <c r="X428" s="21"/>
      <c r="Y428" s="21"/>
      <c r="Z428" s="21"/>
      <c r="AA428" s="21"/>
      <c r="AB428" s="21"/>
      <c r="AC428" s="136" t="s">
        <v>168</v>
      </c>
      <c r="AD428" s="3" t="s">
        <v>10593</v>
      </c>
      <c r="AE428" s="3" t="s">
        <v>10594</v>
      </c>
      <c r="AG428" s="3" t="s">
        <v>10595</v>
      </c>
      <c r="AJ428" s="136"/>
      <c r="AK428" s="136"/>
      <c r="AL428" s="136"/>
      <c r="AW428" s="3" t="s">
        <v>168</v>
      </c>
      <c r="AX428" s="136" t="s">
        <v>10593</v>
      </c>
      <c r="AY428" s="136" t="s">
        <v>10594</v>
      </c>
      <c r="AZ428" s="133"/>
      <c r="BA428" s="3" t="s">
        <v>10595</v>
      </c>
      <c r="BC428" s="135"/>
      <c r="BD428" s="135"/>
      <c r="BE428" s="135"/>
    </row>
    <row r="429" spans="1:170" ht="12.75" customHeight="1" x14ac:dyDescent="0.2">
      <c r="A429" s="16" t="s">
        <v>240</v>
      </c>
      <c r="B429" s="17" t="s">
        <v>886</v>
      </c>
      <c r="C429" s="8"/>
      <c r="D429" s="133" t="s">
        <v>3626</v>
      </c>
      <c r="E429" s="133" t="s">
        <v>3626</v>
      </c>
      <c r="F429" s="12">
        <v>50</v>
      </c>
      <c r="G429" s="12"/>
      <c r="H429" s="14" t="s">
        <v>243</v>
      </c>
      <c r="I429" s="133" t="s">
        <v>3627</v>
      </c>
      <c r="J429" s="133" t="s">
        <v>161</v>
      </c>
      <c r="K429" s="124" t="s">
        <v>162</v>
      </c>
      <c r="L429" s="8"/>
      <c r="M429" s="8"/>
      <c r="N429" s="14" t="s">
        <v>247</v>
      </c>
      <c r="O429" s="14"/>
      <c r="P429" s="14"/>
      <c r="Q429" s="14"/>
      <c r="R429" s="133"/>
      <c r="S429" s="133"/>
      <c r="T429" s="133"/>
      <c r="U429" s="133"/>
      <c r="V429" s="24"/>
      <c r="W429" s="133"/>
      <c r="X429" s="133"/>
      <c r="Y429" s="133"/>
      <c r="Z429" s="133"/>
      <c r="AA429" s="8"/>
      <c r="AB429" s="133"/>
      <c r="AC429" s="133"/>
      <c r="AG429" s="135" t="s">
        <v>3628</v>
      </c>
      <c r="AI429" s="135"/>
      <c r="AJ429" s="8"/>
      <c r="AK429" s="133"/>
      <c r="AL429" s="133"/>
      <c r="AQ429" s="135"/>
      <c r="AW429" s="124"/>
      <c r="AX429" s="133"/>
      <c r="AY429" s="133"/>
      <c r="AZ429" s="137"/>
      <c r="BA429" s="135"/>
      <c r="BC429" s="135"/>
      <c r="BF429" s="135"/>
    </row>
    <row r="430" spans="1:170" ht="12.75" customHeight="1" x14ac:dyDescent="0.2">
      <c r="A430" s="132" t="s">
        <v>173</v>
      </c>
      <c r="B430" s="17" t="s">
        <v>472</v>
      </c>
      <c r="C430" s="132" t="s">
        <v>13918</v>
      </c>
      <c r="D430" s="135" t="s">
        <v>11392</v>
      </c>
      <c r="E430" s="135" t="s">
        <v>11392</v>
      </c>
      <c r="F430" s="134">
        <v>50</v>
      </c>
      <c r="G430" s="134"/>
      <c r="H430" s="134" t="s">
        <v>177</v>
      </c>
      <c r="I430" s="132" t="s">
        <v>1714</v>
      </c>
      <c r="J430" s="132" t="s">
        <v>179</v>
      </c>
      <c r="K430" s="134" t="s">
        <v>162</v>
      </c>
      <c r="L430" s="132"/>
      <c r="M430" s="136"/>
      <c r="N430" s="17"/>
      <c r="O430" s="17"/>
      <c r="P430" s="134"/>
      <c r="Q430" s="134"/>
      <c r="R430" s="136" t="s">
        <v>4974</v>
      </c>
      <c r="S430" s="136"/>
      <c r="T430" s="136"/>
      <c r="U430" s="136"/>
      <c r="V430" s="138"/>
      <c r="W430" s="136"/>
      <c r="X430" s="136"/>
      <c r="Y430" s="136"/>
      <c r="Z430" s="136"/>
      <c r="AA430" s="136"/>
      <c r="AB430" s="136"/>
      <c r="AC430" s="133" t="s">
        <v>168</v>
      </c>
      <c r="AD430" s="135" t="s">
        <v>4921</v>
      </c>
      <c r="AE430" s="135" t="s">
        <v>1050</v>
      </c>
      <c r="AF430" s="135" t="s">
        <v>11319</v>
      </c>
      <c r="AG430" s="135" t="s">
        <v>11393</v>
      </c>
      <c r="AH430" s="135"/>
      <c r="AI430" s="136"/>
      <c r="AJ430" s="18"/>
      <c r="AK430" s="18"/>
      <c r="AL430" s="18"/>
      <c r="AM430" s="135"/>
      <c r="AN430" s="135"/>
      <c r="AO430" s="135"/>
      <c r="AP430" s="135"/>
      <c r="AQ430" s="135"/>
      <c r="AR430" s="135"/>
      <c r="AS430" s="135"/>
      <c r="AT430" s="135"/>
      <c r="AU430" s="135"/>
      <c r="AV430" s="135"/>
      <c r="AW430" s="134"/>
      <c r="AX430" s="136"/>
      <c r="AY430" s="136"/>
      <c r="AZ430" s="136"/>
      <c r="BA430" s="136"/>
      <c r="BB430" s="135"/>
      <c r="FM430" s="135"/>
      <c r="FN430" s="135"/>
    </row>
    <row r="431" spans="1:170" ht="12.75" customHeight="1" x14ac:dyDescent="0.2">
      <c r="A431" s="16" t="s">
        <v>173</v>
      </c>
      <c r="B431" s="17" t="s">
        <v>472</v>
      </c>
      <c r="C431" s="132" t="s">
        <v>13918</v>
      </c>
      <c r="D431" s="132" t="s">
        <v>11995</v>
      </c>
      <c r="E431" s="132" t="s">
        <v>4952</v>
      </c>
      <c r="F431" s="134">
        <v>50</v>
      </c>
      <c r="G431" s="134"/>
      <c r="H431" s="134" t="s">
        <v>177</v>
      </c>
      <c r="I431" s="132" t="s">
        <v>1509</v>
      </c>
      <c r="J431" s="132" t="s">
        <v>179</v>
      </c>
      <c r="K431" s="134" t="s">
        <v>162</v>
      </c>
      <c r="L431" s="132"/>
      <c r="M431" s="136"/>
      <c r="N431" s="17"/>
      <c r="O431" s="17"/>
      <c r="P431" s="134"/>
      <c r="Q431" s="134"/>
      <c r="R431" s="21" t="s">
        <v>4953</v>
      </c>
      <c r="S431" s="21"/>
      <c r="T431" s="21"/>
      <c r="U431" s="21"/>
      <c r="V431" s="22"/>
      <c r="W431" s="21"/>
      <c r="X431" s="21"/>
      <c r="Y431" s="21"/>
      <c r="Z431" s="21"/>
      <c r="AA431" s="21"/>
      <c r="AB431" s="21"/>
      <c r="AC431" s="136" t="s">
        <v>168</v>
      </c>
      <c r="AD431" s="135"/>
      <c r="AE431" s="135"/>
      <c r="AG431" s="135"/>
      <c r="AJ431" s="136"/>
      <c r="AK431" s="136"/>
      <c r="AL431" s="136"/>
      <c r="AM431" s="135"/>
      <c r="AN431" s="135"/>
      <c r="AO431" s="135"/>
      <c r="AP431" s="135"/>
      <c r="AQ431" s="135"/>
      <c r="AR431" s="135"/>
      <c r="AS431" s="135"/>
      <c r="AT431" s="135"/>
      <c r="AU431" s="135"/>
      <c r="AV431" s="135"/>
      <c r="AW431" s="134"/>
      <c r="AX431" s="136"/>
      <c r="AY431" s="136" t="s">
        <v>4050</v>
      </c>
      <c r="AZ431" s="133"/>
      <c r="BA431" s="135" t="s">
        <v>4954</v>
      </c>
    </row>
    <row r="432" spans="1:170" ht="12.75" customHeight="1" x14ac:dyDescent="0.2">
      <c r="A432" s="16" t="s">
        <v>173</v>
      </c>
      <c r="B432" s="17" t="s">
        <v>886</v>
      </c>
      <c r="C432" s="132" t="s">
        <v>9434</v>
      </c>
      <c r="D432" s="132" t="s">
        <v>9430</v>
      </c>
      <c r="E432" s="8" t="s">
        <v>9431</v>
      </c>
      <c r="F432" s="134">
        <v>50</v>
      </c>
      <c r="G432" s="134"/>
      <c r="H432" s="134" t="s">
        <v>1311</v>
      </c>
      <c r="I432" s="132" t="s">
        <v>1294</v>
      </c>
      <c r="J432" s="132" t="s">
        <v>161</v>
      </c>
      <c r="K432" s="134" t="s">
        <v>162</v>
      </c>
      <c r="L432" s="8" t="s">
        <v>9432</v>
      </c>
      <c r="M432" s="8"/>
      <c r="N432" s="17"/>
      <c r="O432" s="17"/>
      <c r="P432" s="28">
        <v>2016</v>
      </c>
      <c r="Q432" s="134">
        <v>25</v>
      </c>
      <c r="R432" s="21" t="s">
        <v>9433</v>
      </c>
      <c r="S432" s="21"/>
      <c r="T432" s="21"/>
      <c r="U432" s="21"/>
      <c r="V432" s="22"/>
      <c r="W432" s="21"/>
      <c r="X432" s="21"/>
      <c r="Y432" s="21"/>
      <c r="Z432" s="21"/>
      <c r="AA432" s="21"/>
      <c r="AB432" s="21"/>
      <c r="AC432" s="135" t="s">
        <v>168</v>
      </c>
      <c r="AD432" s="133" t="s">
        <v>310</v>
      </c>
      <c r="AE432" s="133" t="s">
        <v>2139</v>
      </c>
      <c r="AF432" s="3" t="s">
        <v>11697</v>
      </c>
      <c r="AG432" s="3" t="s">
        <v>2140</v>
      </c>
      <c r="AI432" s="3" t="s">
        <v>2222</v>
      </c>
      <c r="AJ432" s="135" t="s">
        <v>2223</v>
      </c>
      <c r="AK432" s="135" t="s">
        <v>2224</v>
      </c>
      <c r="AL432" s="135" t="s">
        <v>2225</v>
      </c>
      <c r="AM432" s="124"/>
      <c r="AN432" s="124"/>
      <c r="AO432" s="124"/>
      <c r="AP432" s="124"/>
      <c r="AQ432" s="124"/>
      <c r="AR432" s="124"/>
      <c r="AS432" s="124"/>
      <c r="AT432" s="124"/>
      <c r="AU432" s="124"/>
      <c r="AV432" s="124"/>
      <c r="AW432" s="133" t="s">
        <v>168</v>
      </c>
      <c r="AX432" s="135" t="s">
        <v>9207</v>
      </c>
      <c r="AY432" s="135" t="s">
        <v>11698</v>
      </c>
      <c r="AZ432" s="135" t="s">
        <v>2485</v>
      </c>
      <c r="BA432" s="82" t="s">
        <v>11699</v>
      </c>
    </row>
    <row r="433" spans="1:170" ht="12.75" customHeight="1" x14ac:dyDescent="0.25">
      <c r="A433" s="16" t="s">
        <v>173</v>
      </c>
      <c r="B433" s="17" t="s">
        <v>211</v>
      </c>
      <c r="C433" s="132"/>
      <c r="D433" s="132" t="s">
        <v>14653</v>
      </c>
      <c r="E433" s="132" t="s">
        <v>14643</v>
      </c>
      <c r="F433" s="134">
        <v>50</v>
      </c>
      <c r="G433" s="134"/>
      <c r="H433" s="134" t="s">
        <v>177</v>
      </c>
      <c r="I433" s="132" t="s">
        <v>1110</v>
      </c>
      <c r="J433" s="132" t="s">
        <v>203</v>
      </c>
      <c r="K433" s="89" t="s">
        <v>180</v>
      </c>
      <c r="L433" s="132" t="s">
        <v>14652</v>
      </c>
      <c r="M433" s="135"/>
      <c r="N433" s="17"/>
      <c r="O433" s="17"/>
      <c r="P433" s="134"/>
      <c r="Q433" s="134"/>
      <c r="R433" s="136" t="s">
        <v>11222</v>
      </c>
      <c r="S433" s="136"/>
      <c r="T433" s="136">
        <v>15270</v>
      </c>
      <c r="U433" s="136" t="s">
        <v>11223</v>
      </c>
      <c r="V433" s="138"/>
      <c r="W433" s="136"/>
      <c r="X433" s="136"/>
      <c r="Y433" s="136"/>
      <c r="Z433" s="136"/>
      <c r="AA433" s="136"/>
      <c r="AB433" s="136"/>
      <c r="AC433" s="135" t="s">
        <v>168</v>
      </c>
      <c r="AD433" s="3" t="s">
        <v>14644</v>
      </c>
      <c r="AE433" s="3" t="s">
        <v>14645</v>
      </c>
      <c r="AF433" s="3" t="s">
        <v>14646</v>
      </c>
      <c r="AG433" s="3" t="s">
        <v>14647</v>
      </c>
      <c r="AH433" s="3" t="s">
        <v>163</v>
      </c>
      <c r="AI433" s="15" t="s">
        <v>14648</v>
      </c>
      <c r="AJ433" s="135"/>
      <c r="AK433" s="135" t="s">
        <v>14649</v>
      </c>
      <c r="AL433" s="135"/>
      <c r="AM433" s="135" t="s">
        <v>168</v>
      </c>
      <c r="AN433" s="135" t="s">
        <v>11224</v>
      </c>
      <c r="AO433" s="135" t="s">
        <v>14651</v>
      </c>
      <c r="AP433" s="135" t="s">
        <v>8998</v>
      </c>
      <c r="AQ433" s="180" t="s">
        <v>14650</v>
      </c>
      <c r="AR433" s="135" t="s">
        <v>163</v>
      </c>
      <c r="AS433" s="135"/>
      <c r="AT433" s="135"/>
      <c r="AU433" s="135"/>
      <c r="AV433" s="135" t="s">
        <v>3404</v>
      </c>
      <c r="AW433" s="135"/>
      <c r="AX433" s="135"/>
      <c r="AY433" s="135"/>
      <c r="AZ433" s="135"/>
      <c r="BA433" s="135"/>
      <c r="BB433" s="3" t="s">
        <v>163</v>
      </c>
      <c r="BK433" s="82"/>
      <c r="BQ433" s="129"/>
    </row>
    <row r="434" spans="1:170" ht="12.75" customHeight="1" x14ac:dyDescent="0.2">
      <c r="A434" s="16" t="s">
        <v>173</v>
      </c>
      <c r="B434" s="17" t="s">
        <v>886</v>
      </c>
      <c r="C434" s="133" t="s">
        <v>4052</v>
      </c>
      <c r="D434" s="135" t="s">
        <v>9941</v>
      </c>
      <c r="E434" s="133" t="s">
        <v>14190</v>
      </c>
      <c r="F434" s="12">
        <v>50</v>
      </c>
      <c r="G434" s="12"/>
      <c r="H434" s="124" t="s">
        <v>177</v>
      </c>
      <c r="I434" s="133" t="s">
        <v>301</v>
      </c>
      <c r="J434" s="133" t="s">
        <v>179</v>
      </c>
      <c r="K434" s="134" t="s">
        <v>180</v>
      </c>
      <c r="L434" s="133" t="s">
        <v>5049</v>
      </c>
      <c r="M434" s="133"/>
      <c r="N434" s="124"/>
      <c r="O434" s="124"/>
      <c r="P434" s="124"/>
      <c r="Q434" s="124"/>
      <c r="R434" s="133" t="s">
        <v>14189</v>
      </c>
      <c r="S434" s="133"/>
      <c r="T434" s="133"/>
      <c r="U434" s="133"/>
      <c r="V434" s="141" t="s">
        <v>9944</v>
      </c>
      <c r="W434" s="135"/>
      <c r="X434" s="135"/>
      <c r="Y434" s="135"/>
      <c r="Z434" s="135"/>
      <c r="AA434" s="135" t="s">
        <v>163</v>
      </c>
      <c r="AB434" s="135"/>
      <c r="AC434" s="135" t="s">
        <v>168</v>
      </c>
      <c r="AD434" s="3" t="s">
        <v>9945</v>
      </c>
      <c r="AE434" s="3" t="s">
        <v>5050</v>
      </c>
      <c r="AF434" s="3" t="s">
        <v>9946</v>
      </c>
      <c r="AG434" s="3" t="s">
        <v>5051</v>
      </c>
      <c r="AI434" s="135" t="s">
        <v>163</v>
      </c>
      <c r="AJ434" s="135" t="s">
        <v>9947</v>
      </c>
      <c r="AK434" s="135" t="s">
        <v>9949</v>
      </c>
      <c r="AL434" s="135" t="s">
        <v>9950</v>
      </c>
      <c r="AM434" s="3" t="s">
        <v>168</v>
      </c>
      <c r="AN434" s="3" t="s">
        <v>9830</v>
      </c>
      <c r="AO434" s="3" t="s">
        <v>4891</v>
      </c>
      <c r="AP434" s="3" t="s">
        <v>9963</v>
      </c>
      <c r="AQ434" s="3" t="s">
        <v>9964</v>
      </c>
      <c r="AR434" s="3" t="s">
        <v>163</v>
      </c>
      <c r="AS434" s="3" t="s">
        <v>9965</v>
      </c>
      <c r="AT434" s="3" t="s">
        <v>163</v>
      </c>
      <c r="AU434" s="3" t="s">
        <v>9918</v>
      </c>
      <c r="AV434" s="3" t="s">
        <v>9966</v>
      </c>
      <c r="AW434" s="135" t="s">
        <v>168</v>
      </c>
      <c r="AX434" s="135" t="s">
        <v>12196</v>
      </c>
      <c r="AY434" s="135" t="s">
        <v>12197</v>
      </c>
      <c r="AZ434" s="135" t="s">
        <v>12199</v>
      </c>
      <c r="BA434" s="135" t="s">
        <v>12198</v>
      </c>
      <c r="BC434" s="15" t="s">
        <v>12200</v>
      </c>
      <c r="BF434" s="15" t="s">
        <v>12201</v>
      </c>
      <c r="BQ434" s="3" t="s">
        <v>168</v>
      </c>
      <c r="BR434" s="3" t="s">
        <v>9967</v>
      </c>
      <c r="BS434" s="3" t="s">
        <v>8747</v>
      </c>
      <c r="BT434" s="3" t="s">
        <v>9968</v>
      </c>
      <c r="BU434" s="3" t="s">
        <v>9969</v>
      </c>
      <c r="BV434" s="3" t="s">
        <v>163</v>
      </c>
      <c r="BW434" s="3" t="s">
        <v>9970</v>
      </c>
      <c r="BX434" s="3" t="s">
        <v>163</v>
      </c>
      <c r="BY434" s="3" t="s">
        <v>9971</v>
      </c>
      <c r="BZ434" s="3" t="s">
        <v>9972</v>
      </c>
      <c r="CA434" s="3" t="s">
        <v>168</v>
      </c>
      <c r="CB434" s="3" t="s">
        <v>9973</v>
      </c>
      <c r="CC434" s="3" t="s">
        <v>9974</v>
      </c>
      <c r="CD434" s="3" t="s">
        <v>9975</v>
      </c>
      <c r="CE434" s="3" t="s">
        <v>9976</v>
      </c>
      <c r="CF434" s="3" t="s">
        <v>163</v>
      </c>
      <c r="CG434" s="3" t="s">
        <v>9977</v>
      </c>
      <c r="CH434" s="3" t="s">
        <v>163</v>
      </c>
      <c r="CI434" s="3" t="s">
        <v>163</v>
      </c>
      <c r="CJ434" s="3" t="s">
        <v>9978</v>
      </c>
      <c r="CK434" s="3" t="s">
        <v>168</v>
      </c>
      <c r="CL434" s="3" t="s">
        <v>9979</v>
      </c>
      <c r="CM434" s="3" t="s">
        <v>9980</v>
      </c>
      <c r="CN434" s="3" t="s">
        <v>9981</v>
      </c>
      <c r="CO434" s="3" t="s">
        <v>9982</v>
      </c>
      <c r="CP434" s="3" t="s">
        <v>163</v>
      </c>
      <c r="CQ434" s="3" t="s">
        <v>9983</v>
      </c>
      <c r="CR434" s="3" t="s">
        <v>163</v>
      </c>
      <c r="CS434" s="3" t="s">
        <v>9918</v>
      </c>
      <c r="CT434" s="3" t="s">
        <v>9984</v>
      </c>
      <c r="CU434" s="3" t="s">
        <v>168</v>
      </c>
      <c r="CV434" s="3" t="s">
        <v>9956</v>
      </c>
      <c r="CW434" s="3" t="s">
        <v>9957</v>
      </c>
      <c r="CX434" s="3" t="s">
        <v>9958</v>
      </c>
      <c r="CY434" s="3" t="s">
        <v>9959</v>
      </c>
      <c r="CZ434" s="3" t="s">
        <v>163</v>
      </c>
      <c r="DA434" s="3" t="s">
        <v>9960</v>
      </c>
      <c r="DB434" s="3" t="s">
        <v>163</v>
      </c>
      <c r="DC434" s="3" t="s">
        <v>9961</v>
      </c>
      <c r="DD434" s="3" t="s">
        <v>9962</v>
      </c>
      <c r="DE434" s="3" t="s">
        <v>168</v>
      </c>
      <c r="DF434" s="3" t="s">
        <v>4123</v>
      </c>
      <c r="DG434" s="3" t="s">
        <v>6546</v>
      </c>
      <c r="DH434" s="3" t="s">
        <v>9951</v>
      </c>
      <c r="DI434" s="3" t="s">
        <v>9952</v>
      </c>
      <c r="DJ434" s="3" t="s">
        <v>163</v>
      </c>
      <c r="DK434" s="3" t="s">
        <v>9953</v>
      </c>
      <c r="DL434" s="3" t="s">
        <v>163</v>
      </c>
      <c r="DM434" s="3" t="s">
        <v>9954</v>
      </c>
      <c r="DN434" s="3" t="s">
        <v>9955</v>
      </c>
      <c r="DO434" s="3" t="s">
        <v>168</v>
      </c>
      <c r="DP434" s="3" t="s">
        <v>12119</v>
      </c>
      <c r="DQ434" s="3" t="s">
        <v>12120</v>
      </c>
      <c r="DS434" s="82" t="s">
        <v>12118</v>
      </c>
      <c r="DZ434" s="3" t="s">
        <v>5052</v>
      </c>
      <c r="EA434" s="3" t="s">
        <v>646</v>
      </c>
      <c r="EC434" s="3" t="s">
        <v>5053</v>
      </c>
    </row>
    <row r="435" spans="1:170" ht="12.75" customHeight="1" x14ac:dyDescent="0.2">
      <c r="A435" s="132" t="s">
        <v>173</v>
      </c>
      <c r="B435" s="17" t="s">
        <v>211</v>
      </c>
      <c r="C435" s="132"/>
      <c r="D435" s="132" t="s">
        <v>7352</v>
      </c>
      <c r="E435" s="132" t="s">
        <v>7353</v>
      </c>
      <c r="F435" s="134">
        <v>50</v>
      </c>
      <c r="G435" s="134"/>
      <c r="H435" s="134" t="s">
        <v>177</v>
      </c>
      <c r="I435" s="132" t="s">
        <v>711</v>
      </c>
      <c r="J435" s="132" t="s">
        <v>179</v>
      </c>
      <c r="K435" s="17" t="s">
        <v>162</v>
      </c>
      <c r="L435" s="132" t="s">
        <v>7354</v>
      </c>
      <c r="M435" s="136"/>
      <c r="N435" s="17"/>
      <c r="O435" s="17"/>
      <c r="P435" s="134"/>
      <c r="Q435" s="134"/>
      <c r="R435" s="135" t="s">
        <v>7355</v>
      </c>
      <c r="S435" s="135" t="s">
        <v>7356</v>
      </c>
      <c r="T435" s="135" t="s">
        <v>7357</v>
      </c>
      <c r="U435" s="135" t="s">
        <v>712</v>
      </c>
      <c r="V435" s="141" t="s">
        <v>7358</v>
      </c>
      <c r="W435" s="136"/>
      <c r="X435" s="136"/>
      <c r="Y435" s="136"/>
      <c r="Z435" s="136"/>
      <c r="AA435" s="136"/>
      <c r="AB435" s="136"/>
      <c r="AC435" s="135" t="s">
        <v>168</v>
      </c>
      <c r="AD435" s="136" t="s">
        <v>2742</v>
      </c>
      <c r="AE435" s="136" t="s">
        <v>7359</v>
      </c>
      <c r="AF435" s="133" t="s">
        <v>250</v>
      </c>
      <c r="AG435" s="3" t="s">
        <v>7360</v>
      </c>
      <c r="AI435" s="135"/>
      <c r="AJ435" s="135"/>
      <c r="AK435" s="135"/>
      <c r="AL435" s="135"/>
      <c r="AM435" s="135" t="s">
        <v>168</v>
      </c>
      <c r="AN435" s="135" t="s">
        <v>7359</v>
      </c>
      <c r="AO435" s="135" t="s">
        <v>2742</v>
      </c>
      <c r="AP435" s="135" t="s">
        <v>250</v>
      </c>
      <c r="AQ435" s="135" t="s">
        <v>7360</v>
      </c>
      <c r="AR435" s="135" t="s">
        <v>7364</v>
      </c>
      <c r="AS435" s="141" t="s">
        <v>7358</v>
      </c>
      <c r="AT435" s="141" t="s">
        <v>163</v>
      </c>
      <c r="AU435" s="141" t="s">
        <v>7365</v>
      </c>
      <c r="AV435" s="135" t="s">
        <v>7366</v>
      </c>
      <c r="AW435" s="135"/>
      <c r="AX435" s="135"/>
      <c r="AY435" s="135"/>
      <c r="AZ435" s="135"/>
      <c r="BA435" s="135"/>
      <c r="BQ435" s="3" t="s">
        <v>168</v>
      </c>
      <c r="BR435" s="3" t="s">
        <v>7362</v>
      </c>
      <c r="BS435" s="3" t="s">
        <v>7361</v>
      </c>
      <c r="BT435" s="3" t="s">
        <v>7367</v>
      </c>
      <c r="BU435" s="3" t="s">
        <v>7363</v>
      </c>
      <c r="BV435" s="3" t="s">
        <v>163</v>
      </c>
      <c r="BW435" s="3" t="s">
        <v>7368</v>
      </c>
      <c r="BX435" s="3" t="s">
        <v>163</v>
      </c>
      <c r="BY435" s="3" t="s">
        <v>7369</v>
      </c>
      <c r="BZ435" s="3" t="s">
        <v>7370</v>
      </c>
      <c r="CR435" s="3" t="s">
        <v>163</v>
      </c>
      <c r="CS435" s="3" t="s">
        <v>7369</v>
      </c>
      <c r="CT435" s="3" t="s">
        <v>7370</v>
      </c>
    </row>
    <row r="436" spans="1:170" ht="12.75" customHeight="1" x14ac:dyDescent="0.2">
      <c r="A436" s="16" t="s">
        <v>240</v>
      </c>
      <c r="B436" s="17" t="s">
        <v>472</v>
      </c>
      <c r="C436" s="132" t="s">
        <v>13918</v>
      </c>
      <c r="D436" s="133" t="s">
        <v>10862</v>
      </c>
      <c r="E436" s="8" t="s">
        <v>10862</v>
      </c>
      <c r="F436" s="12">
        <v>50</v>
      </c>
      <c r="G436" s="12"/>
      <c r="H436" s="14" t="s">
        <v>243</v>
      </c>
      <c r="I436" s="8" t="s">
        <v>443</v>
      </c>
      <c r="J436" s="8" t="s">
        <v>444</v>
      </c>
      <c r="K436" s="14" t="s">
        <v>162</v>
      </c>
      <c r="L436" s="8" t="s">
        <v>10865</v>
      </c>
      <c r="M436" s="8"/>
      <c r="N436" s="14" t="s">
        <v>247</v>
      </c>
      <c r="O436" s="14"/>
      <c r="P436" s="14"/>
      <c r="Q436" s="14"/>
      <c r="R436" s="8"/>
      <c r="S436" s="8"/>
      <c r="T436" s="8"/>
      <c r="U436" s="8"/>
      <c r="V436" s="24"/>
      <c r="W436" s="8"/>
      <c r="X436" s="8"/>
      <c r="Y436" s="8"/>
      <c r="Z436" s="8"/>
      <c r="AA436" s="8"/>
      <c r="AB436" s="8"/>
      <c r="AC436" s="133"/>
      <c r="AI436" s="135"/>
      <c r="AJ436" s="133"/>
      <c r="AK436" s="133"/>
      <c r="AL436" s="133"/>
      <c r="AM436" s="135"/>
      <c r="AN436" s="135"/>
      <c r="AO436" s="135"/>
      <c r="AP436" s="135"/>
      <c r="AQ436" s="135"/>
      <c r="AR436" s="135"/>
      <c r="AS436" s="135"/>
      <c r="AT436" s="135"/>
      <c r="AU436" s="135"/>
      <c r="AV436" s="135"/>
      <c r="AW436" s="124"/>
      <c r="AX436" s="133"/>
      <c r="AY436" s="133"/>
      <c r="AZ436" s="137"/>
      <c r="BA436" s="135" t="s">
        <v>10864</v>
      </c>
    </row>
    <row r="437" spans="1:170" ht="12.75" customHeight="1" x14ac:dyDescent="0.2">
      <c r="A437" s="16" t="s">
        <v>173</v>
      </c>
      <c r="B437" s="17" t="s">
        <v>886</v>
      </c>
      <c r="C437" s="132"/>
      <c r="D437" s="132" t="s">
        <v>7564</v>
      </c>
      <c r="E437" s="132" t="s">
        <v>7564</v>
      </c>
      <c r="F437" s="134">
        <v>50</v>
      </c>
      <c r="G437" s="134"/>
      <c r="H437" s="134" t="s">
        <v>177</v>
      </c>
      <c r="I437" s="132" t="s">
        <v>7204</v>
      </c>
      <c r="J437" s="132" t="s">
        <v>161</v>
      </c>
      <c r="K437" s="134" t="s">
        <v>162</v>
      </c>
      <c r="L437" s="132"/>
      <c r="M437" s="136"/>
      <c r="N437" s="17"/>
      <c r="O437" s="17"/>
      <c r="P437" s="134"/>
      <c r="Q437" s="134"/>
      <c r="R437" s="21" t="s">
        <v>13704</v>
      </c>
      <c r="S437" s="21"/>
      <c r="T437" s="21"/>
      <c r="U437" s="21"/>
      <c r="V437" s="22"/>
      <c r="W437" s="21"/>
      <c r="X437" s="21"/>
      <c r="Y437" s="21"/>
      <c r="Z437" s="21"/>
      <c r="AA437" s="21"/>
      <c r="AB437" s="21"/>
      <c r="AC437" s="136"/>
      <c r="AD437" s="135"/>
      <c r="AE437" s="135"/>
      <c r="AF437" s="135"/>
      <c r="AG437" s="135"/>
      <c r="AI437" s="135"/>
      <c r="AJ437" s="136"/>
      <c r="AK437" s="136"/>
      <c r="AL437" s="136"/>
      <c r="AM437" s="134"/>
      <c r="AN437" s="134"/>
      <c r="AO437" s="134"/>
      <c r="AP437" s="134"/>
      <c r="AQ437" s="134"/>
      <c r="AR437" s="134"/>
      <c r="AS437" s="134"/>
      <c r="AT437" s="134"/>
      <c r="AU437" s="134"/>
      <c r="AV437" s="134"/>
      <c r="AW437" s="134"/>
      <c r="AX437" s="136"/>
      <c r="AY437" s="136"/>
      <c r="AZ437" s="137"/>
      <c r="BA437" s="135" t="s">
        <v>7565</v>
      </c>
      <c r="BC437" s="135"/>
      <c r="BD437" s="135"/>
      <c r="BE437" s="135"/>
      <c r="BU437" s="135"/>
    </row>
    <row r="438" spans="1:170" ht="12.75" customHeight="1" x14ac:dyDescent="0.2">
      <c r="A438" s="16" t="s">
        <v>173</v>
      </c>
      <c r="B438" s="17" t="s">
        <v>886</v>
      </c>
      <c r="C438" s="16"/>
      <c r="D438" s="132" t="s">
        <v>5630</v>
      </c>
      <c r="E438" s="132" t="s">
        <v>5630</v>
      </c>
      <c r="F438" s="7">
        <v>50</v>
      </c>
      <c r="G438" s="7"/>
      <c r="H438" s="134" t="s">
        <v>177</v>
      </c>
      <c r="I438" s="16" t="s">
        <v>244</v>
      </c>
      <c r="J438" s="16" t="s">
        <v>245</v>
      </c>
      <c r="K438" s="134" t="s">
        <v>162</v>
      </c>
      <c r="L438" s="132" t="s">
        <v>5631</v>
      </c>
      <c r="M438" s="132"/>
      <c r="N438" s="17"/>
      <c r="O438" s="17"/>
      <c r="P438" s="134"/>
      <c r="Q438" s="7"/>
      <c r="R438" s="136" t="s">
        <v>5632</v>
      </c>
      <c r="S438" s="136"/>
      <c r="T438" s="136"/>
      <c r="U438" s="136"/>
      <c r="V438" s="138"/>
      <c r="W438" s="136"/>
      <c r="X438" s="136"/>
      <c r="Y438" s="136"/>
      <c r="Z438" s="136"/>
      <c r="AA438" s="136"/>
      <c r="AB438" s="136"/>
      <c r="AC438" s="132"/>
      <c r="AD438" s="135"/>
      <c r="AE438" s="135"/>
      <c r="AJ438" s="132"/>
      <c r="AK438" s="132"/>
      <c r="AL438" s="132"/>
      <c r="AM438" s="135"/>
      <c r="AN438" s="135"/>
      <c r="AO438" s="135"/>
      <c r="AP438" s="135"/>
      <c r="AQ438" s="135"/>
      <c r="AR438" s="135"/>
      <c r="AS438" s="135"/>
      <c r="AT438" s="135"/>
      <c r="AU438" s="135"/>
      <c r="AV438" s="135"/>
      <c r="AW438" s="134"/>
      <c r="AX438" s="132"/>
      <c r="AY438" s="132"/>
      <c r="AZ438" s="137"/>
      <c r="BA438" s="135" t="s">
        <v>5633</v>
      </c>
    </row>
    <row r="439" spans="1:170" ht="12.75" customHeight="1" x14ac:dyDescent="0.2">
      <c r="A439" s="16" t="s">
        <v>173</v>
      </c>
      <c r="B439" s="17" t="s">
        <v>886</v>
      </c>
      <c r="C439" s="16"/>
      <c r="D439" s="132" t="s">
        <v>10587</v>
      </c>
      <c r="E439" s="16" t="s">
        <v>10587</v>
      </c>
      <c r="F439" s="7">
        <v>50</v>
      </c>
      <c r="G439" s="7"/>
      <c r="H439" s="7" t="s">
        <v>177</v>
      </c>
      <c r="I439" s="16" t="s">
        <v>468</v>
      </c>
      <c r="J439" s="16" t="s">
        <v>431</v>
      </c>
      <c r="K439" s="134" t="s">
        <v>162</v>
      </c>
      <c r="L439" s="16" t="s">
        <v>10588</v>
      </c>
      <c r="M439" s="136"/>
      <c r="N439" s="17"/>
      <c r="O439" s="17"/>
      <c r="P439" s="134"/>
      <c r="Q439" s="7"/>
      <c r="R439" s="21"/>
      <c r="S439" s="21"/>
      <c r="T439" s="21"/>
      <c r="U439" s="21"/>
      <c r="V439" s="22"/>
      <c r="W439" s="21"/>
      <c r="X439" s="21"/>
      <c r="Y439" s="21"/>
      <c r="Z439" s="21"/>
      <c r="AA439" s="21"/>
      <c r="AB439" s="21"/>
      <c r="AC439" s="136"/>
      <c r="AG439" s="135"/>
      <c r="AI439" s="132"/>
      <c r="AJ439" s="136"/>
      <c r="AK439" s="136"/>
      <c r="AL439" s="136"/>
      <c r="AM439" s="134"/>
      <c r="AN439" s="134"/>
      <c r="AO439" s="134"/>
      <c r="AP439" s="134"/>
      <c r="AQ439" s="134"/>
      <c r="AR439" s="134"/>
      <c r="AS439" s="134"/>
      <c r="AT439" s="134"/>
      <c r="AU439" s="134"/>
      <c r="AV439" s="134"/>
      <c r="AW439" s="134"/>
      <c r="AX439" s="136"/>
      <c r="AY439" s="136"/>
      <c r="AZ439" s="132"/>
      <c r="BA439" s="132"/>
      <c r="BK439" s="135"/>
      <c r="BQ439" s="135"/>
    </row>
    <row r="440" spans="1:170" ht="12.75" customHeight="1" x14ac:dyDescent="0.2">
      <c r="A440" s="132" t="s">
        <v>173</v>
      </c>
      <c r="B440" s="17" t="s">
        <v>886</v>
      </c>
      <c r="C440" s="132" t="s">
        <v>12741</v>
      </c>
      <c r="D440" s="133" t="s">
        <v>3378</v>
      </c>
      <c r="E440" s="133" t="s">
        <v>3378</v>
      </c>
      <c r="F440" s="36">
        <v>50</v>
      </c>
      <c r="G440" s="36"/>
      <c r="H440" s="134" t="s">
        <v>177</v>
      </c>
      <c r="I440" s="133" t="s">
        <v>2669</v>
      </c>
      <c r="J440" s="133" t="s">
        <v>161</v>
      </c>
      <c r="K440" s="134" t="s">
        <v>162</v>
      </c>
      <c r="L440" s="133" t="s">
        <v>3379</v>
      </c>
      <c r="M440" s="133" t="s">
        <v>3380</v>
      </c>
      <c r="N440" s="17"/>
      <c r="O440" s="17"/>
      <c r="P440" s="134"/>
      <c r="Q440" s="134"/>
      <c r="R440" s="21" t="s">
        <v>3381</v>
      </c>
      <c r="S440" s="21"/>
      <c r="T440" s="21"/>
      <c r="U440" s="21"/>
      <c r="V440" s="22"/>
      <c r="W440" s="21"/>
      <c r="X440" s="21"/>
      <c r="Y440" s="21"/>
      <c r="Z440" s="21"/>
      <c r="AA440" s="21"/>
      <c r="AB440" s="21"/>
      <c r="AC440" s="3" t="s">
        <v>168</v>
      </c>
      <c r="AD440" s="136" t="s">
        <v>3376</v>
      </c>
      <c r="AE440" s="136" t="s">
        <v>903</v>
      </c>
      <c r="AF440" s="133" t="s">
        <v>250</v>
      </c>
      <c r="AG440" s="3" t="s">
        <v>3382</v>
      </c>
      <c r="AJ440" s="136"/>
      <c r="AK440" s="136"/>
      <c r="AL440" s="136"/>
      <c r="AM440" s="134"/>
      <c r="AN440" s="134"/>
      <c r="AO440" s="134"/>
      <c r="AP440" s="134"/>
      <c r="AQ440" s="134"/>
      <c r="AR440" s="134"/>
      <c r="AS440" s="134"/>
      <c r="AT440" s="134"/>
      <c r="AU440" s="134"/>
      <c r="AV440" s="134"/>
      <c r="AW440" s="134"/>
      <c r="BC440" s="135"/>
      <c r="BF440" s="135"/>
      <c r="DS440" s="135"/>
    </row>
    <row r="441" spans="1:170" ht="12.75" customHeight="1" x14ac:dyDescent="0.2">
      <c r="A441" s="135" t="s">
        <v>173</v>
      </c>
      <c r="B441" s="127" t="s">
        <v>12429</v>
      </c>
      <c r="C441" s="16" t="s">
        <v>13782</v>
      </c>
      <c r="D441" s="135" t="s">
        <v>13792</v>
      </c>
      <c r="E441" s="135" t="s">
        <v>13792</v>
      </c>
      <c r="F441" s="85">
        <v>50</v>
      </c>
      <c r="G441" s="85"/>
      <c r="H441" s="7" t="s">
        <v>177</v>
      </c>
      <c r="I441" s="135" t="s">
        <v>2475</v>
      </c>
      <c r="J441" s="135" t="s">
        <v>179</v>
      </c>
      <c r="K441" s="127" t="s">
        <v>162</v>
      </c>
      <c r="L441" s="135" t="s">
        <v>12709</v>
      </c>
      <c r="M441" s="133" t="s">
        <v>7758</v>
      </c>
      <c r="N441" s="135"/>
      <c r="O441" s="135"/>
      <c r="P441" s="135"/>
      <c r="Q441" s="135"/>
      <c r="R441" s="135" t="s">
        <v>12557</v>
      </c>
      <c r="S441" s="135"/>
      <c r="T441" s="135"/>
      <c r="U441" s="135" t="s">
        <v>12558</v>
      </c>
      <c r="V441" s="135" t="s">
        <v>12559</v>
      </c>
      <c r="W441" s="135"/>
      <c r="X441" s="135"/>
      <c r="Y441" s="135"/>
      <c r="Z441" s="135"/>
      <c r="AA441" s="135"/>
      <c r="AB441" s="135"/>
      <c r="AC441" s="135" t="s">
        <v>168</v>
      </c>
      <c r="AD441" s="135" t="s">
        <v>12568</v>
      </c>
      <c r="AE441" s="135" t="s">
        <v>1830</v>
      </c>
      <c r="AF441" s="135" t="s">
        <v>12569</v>
      </c>
      <c r="AI441" s="3" t="s">
        <v>12559</v>
      </c>
      <c r="AJ441" s="135"/>
      <c r="AK441" s="135" t="s">
        <v>12570</v>
      </c>
      <c r="AL441" s="135"/>
      <c r="AM441" s="3" t="s">
        <v>168</v>
      </c>
      <c r="AN441" s="3" t="s">
        <v>12568</v>
      </c>
      <c r="AO441" s="3" t="s">
        <v>1830</v>
      </c>
      <c r="AP441" s="3" t="s">
        <v>12569</v>
      </c>
      <c r="AS441" s="135"/>
      <c r="AT441" s="135"/>
      <c r="AU441" s="135"/>
      <c r="AX441" s="135"/>
      <c r="AY441" s="135"/>
      <c r="AZ441" s="135"/>
    </row>
    <row r="442" spans="1:170" ht="12.75" customHeight="1" x14ac:dyDescent="0.2">
      <c r="A442" s="16" t="s">
        <v>173</v>
      </c>
      <c r="B442" s="17" t="s">
        <v>12429</v>
      </c>
      <c r="C442" s="16" t="s">
        <v>13782</v>
      </c>
      <c r="D442" s="132" t="s">
        <v>14707</v>
      </c>
      <c r="E442" s="132" t="s">
        <v>14707</v>
      </c>
      <c r="F442" s="85">
        <v>50</v>
      </c>
      <c r="G442" s="85"/>
      <c r="H442" s="134" t="s">
        <v>177</v>
      </c>
      <c r="I442" s="132" t="s">
        <v>2475</v>
      </c>
      <c r="J442" s="132" t="s">
        <v>179</v>
      </c>
      <c r="K442" s="134" t="s">
        <v>162</v>
      </c>
      <c r="L442" s="132" t="s">
        <v>13739</v>
      </c>
      <c r="M442" s="136"/>
      <c r="N442" s="17"/>
      <c r="O442" s="17"/>
      <c r="P442" s="134"/>
      <c r="Q442" s="134"/>
      <c r="R442" s="132"/>
      <c r="S442" s="132"/>
      <c r="T442" s="132"/>
      <c r="U442" s="132" t="s">
        <v>4082</v>
      </c>
      <c r="V442" s="138"/>
      <c r="W442" s="132"/>
      <c r="X442" s="132"/>
      <c r="Y442" s="132"/>
      <c r="Z442" s="132"/>
      <c r="AA442" s="132"/>
      <c r="AB442" s="132"/>
      <c r="AC442" s="136"/>
      <c r="AG442" s="3" t="s">
        <v>13741</v>
      </c>
      <c r="AI442" s="139" t="s">
        <v>13740</v>
      </c>
      <c r="AJ442" s="136"/>
      <c r="AK442" s="136"/>
      <c r="AL442" s="135"/>
      <c r="AM442" s="134"/>
      <c r="AN442" s="134"/>
      <c r="AO442" s="134"/>
      <c r="AP442" s="134"/>
      <c r="AQ442" s="134"/>
      <c r="AR442" s="134"/>
      <c r="AS442" s="134"/>
      <c r="AT442" s="134"/>
      <c r="AU442" s="134"/>
      <c r="AV442" s="134"/>
      <c r="AW442" s="134"/>
      <c r="AX442" s="136"/>
      <c r="AY442" s="136"/>
      <c r="AZ442" s="132"/>
      <c r="BA442" s="132"/>
    </row>
    <row r="443" spans="1:170" ht="12.75" customHeight="1" x14ac:dyDescent="0.25">
      <c r="A443" s="16" t="s">
        <v>240</v>
      </c>
      <c r="B443" s="17" t="s">
        <v>886</v>
      </c>
      <c r="C443" s="133" t="s">
        <v>4098</v>
      </c>
      <c r="D443" s="135" t="s">
        <v>4109</v>
      </c>
      <c r="E443" s="135" t="s">
        <v>11884</v>
      </c>
      <c r="F443" s="7">
        <v>50</v>
      </c>
      <c r="G443" s="7"/>
      <c r="H443" s="124">
        <v>2021</v>
      </c>
      <c r="I443" s="16" t="s">
        <v>916</v>
      </c>
      <c r="J443" s="16" t="s">
        <v>179</v>
      </c>
      <c r="K443" s="127" t="s">
        <v>162</v>
      </c>
      <c r="L443" s="133" t="s">
        <v>15535</v>
      </c>
      <c r="M443" s="133" t="s">
        <v>4100</v>
      </c>
      <c r="N443" s="124" t="s">
        <v>676</v>
      </c>
      <c r="O443" s="124" t="s">
        <v>694</v>
      </c>
      <c r="P443" s="124"/>
      <c r="Q443" s="124"/>
      <c r="R443" s="135" t="s">
        <v>7546</v>
      </c>
      <c r="S443" s="135" t="s">
        <v>7547</v>
      </c>
      <c r="T443" s="135" t="s">
        <v>163</v>
      </c>
      <c r="U443" s="135" t="s">
        <v>7548</v>
      </c>
      <c r="V443" s="141" t="s">
        <v>163</v>
      </c>
      <c r="W443" s="135"/>
      <c r="X443" s="135"/>
      <c r="Y443" s="135"/>
      <c r="Z443" s="135"/>
      <c r="AA443" s="133"/>
      <c r="AB443" s="135"/>
      <c r="AC443" s="135" t="s">
        <v>168</v>
      </c>
      <c r="AD443" s="3" t="s">
        <v>4101</v>
      </c>
      <c r="AE443" s="3" t="s">
        <v>4102</v>
      </c>
      <c r="AF443" s="3" t="s">
        <v>4114</v>
      </c>
      <c r="AG443" s="180" t="s">
        <v>4115</v>
      </c>
      <c r="AI443" s="133"/>
      <c r="AJ443" s="133" t="s">
        <v>4103</v>
      </c>
      <c r="AK443" s="38">
        <v>61427007734</v>
      </c>
      <c r="AL443" s="38"/>
      <c r="AM443" s="135"/>
      <c r="AN443" s="135"/>
      <c r="AO443" s="135"/>
      <c r="AP443" s="135"/>
      <c r="AQ443" s="82"/>
      <c r="AR443" s="135"/>
      <c r="AS443" s="135"/>
      <c r="AT443" s="135"/>
      <c r="AU443" s="135"/>
      <c r="AV443" s="135"/>
      <c r="AW443" s="135"/>
      <c r="AX443" s="135"/>
      <c r="AY443" s="135"/>
      <c r="AZ443" s="135"/>
      <c r="BA443" s="135"/>
      <c r="BC443" s="141"/>
      <c r="BF443" s="141"/>
    </row>
    <row r="444" spans="1:170" ht="12.75" customHeight="1" x14ac:dyDescent="0.2">
      <c r="A444" s="16" t="s">
        <v>240</v>
      </c>
      <c r="B444" s="17" t="s">
        <v>12429</v>
      </c>
      <c r="C444" s="16" t="s">
        <v>13782</v>
      </c>
      <c r="D444" s="16" t="s">
        <v>13815</v>
      </c>
      <c r="E444" s="16" t="s">
        <v>13815</v>
      </c>
      <c r="F444" s="7">
        <v>50</v>
      </c>
      <c r="G444" s="7"/>
      <c r="H444" s="124">
        <v>2021</v>
      </c>
      <c r="I444" s="16" t="s">
        <v>671</v>
      </c>
      <c r="J444" s="16" t="s">
        <v>179</v>
      </c>
      <c r="K444" s="17" t="s">
        <v>162</v>
      </c>
      <c r="L444" s="16"/>
      <c r="M444" s="133"/>
      <c r="N444" s="17" t="s">
        <v>1269</v>
      </c>
      <c r="O444" s="17"/>
      <c r="P444" s="7"/>
      <c r="Q444" s="7"/>
      <c r="R444" s="136"/>
      <c r="S444" s="136"/>
      <c r="T444" s="136"/>
      <c r="U444" s="136"/>
      <c r="V444" s="138"/>
      <c r="W444" s="136"/>
      <c r="X444" s="136"/>
      <c r="Y444" s="136"/>
      <c r="Z444" s="136"/>
      <c r="AA444" s="136"/>
      <c r="AB444" s="136"/>
      <c r="AC444" s="136"/>
      <c r="AD444" s="136"/>
      <c r="AE444" s="136"/>
      <c r="AF444" s="137"/>
      <c r="AG444" s="137"/>
      <c r="AH444" s="137"/>
      <c r="AI444" s="139"/>
      <c r="AJ444" s="136"/>
      <c r="AK444" s="136"/>
      <c r="AL444" s="136"/>
      <c r="AW444" s="7"/>
      <c r="AX444" s="135"/>
      <c r="AY444" s="135"/>
      <c r="AZ444" s="135"/>
    </row>
    <row r="445" spans="1:170" ht="12.75" customHeight="1" x14ac:dyDescent="0.2">
      <c r="A445" s="132" t="s">
        <v>240</v>
      </c>
      <c r="B445" s="17" t="s">
        <v>886</v>
      </c>
      <c r="C445" s="133"/>
      <c r="D445" s="133" t="s">
        <v>6510</v>
      </c>
      <c r="E445" s="133" t="s">
        <v>6510</v>
      </c>
      <c r="F445" s="12">
        <v>50</v>
      </c>
      <c r="G445" s="12"/>
      <c r="H445" s="124">
        <v>2022</v>
      </c>
      <c r="I445" s="133" t="s">
        <v>301</v>
      </c>
      <c r="J445" s="133" t="s">
        <v>179</v>
      </c>
      <c r="K445" s="124" t="s">
        <v>162</v>
      </c>
      <c r="L445" s="133" t="s">
        <v>6511</v>
      </c>
      <c r="M445" s="133"/>
      <c r="N445" s="124" t="s">
        <v>676</v>
      </c>
      <c r="O445" s="124"/>
      <c r="P445" s="124"/>
      <c r="Q445" s="124"/>
      <c r="R445" s="133"/>
      <c r="S445" s="133"/>
      <c r="T445" s="133"/>
      <c r="U445" s="133"/>
      <c r="V445" s="24"/>
      <c r="W445" s="133"/>
      <c r="X445" s="133"/>
      <c r="Y445" s="133"/>
      <c r="Z445" s="133"/>
      <c r="AA445" s="133"/>
      <c r="AB445" s="133"/>
      <c r="AC445" s="133"/>
      <c r="AD445" s="135"/>
      <c r="AE445" s="135"/>
      <c r="AF445" s="135"/>
      <c r="AG445" s="135"/>
      <c r="AH445" s="135"/>
      <c r="AI445" s="135"/>
      <c r="AJ445" s="133"/>
      <c r="AK445" s="133"/>
      <c r="AL445" s="133"/>
      <c r="AM445" s="135"/>
      <c r="AN445" s="135"/>
      <c r="AO445" s="135"/>
      <c r="AP445" s="135"/>
      <c r="AQ445" s="135"/>
      <c r="AR445" s="135"/>
      <c r="AS445" s="135"/>
      <c r="AT445" s="135"/>
      <c r="AU445" s="135"/>
      <c r="AV445" s="135"/>
      <c r="AW445" s="124"/>
      <c r="AX445" s="133"/>
      <c r="AY445" s="133"/>
      <c r="AZ445" s="137"/>
      <c r="BA445" s="135" t="s">
        <v>6512</v>
      </c>
      <c r="BC445" s="135"/>
      <c r="BD445" s="135"/>
      <c r="BE445" s="135"/>
    </row>
    <row r="446" spans="1:170" ht="12.75" customHeight="1" x14ac:dyDescent="0.2">
      <c r="A446" s="132" t="s">
        <v>240</v>
      </c>
      <c r="B446" s="124" t="s">
        <v>215</v>
      </c>
      <c r="C446" s="133"/>
      <c r="D446" s="135" t="s">
        <v>6535</v>
      </c>
      <c r="E446" s="133" t="s">
        <v>1004</v>
      </c>
      <c r="F446" s="12">
        <v>50</v>
      </c>
      <c r="G446" s="12"/>
      <c r="H446" s="124">
        <v>2021</v>
      </c>
      <c r="I446" s="133" t="s">
        <v>178</v>
      </c>
      <c r="J446" s="133" t="s">
        <v>179</v>
      </c>
      <c r="K446" s="124" t="s">
        <v>180</v>
      </c>
      <c r="L446" s="133" t="s">
        <v>1006</v>
      </c>
      <c r="M446" s="136"/>
      <c r="N446" s="124" t="s">
        <v>1269</v>
      </c>
      <c r="O446" s="124" t="s">
        <v>694</v>
      </c>
      <c r="P446" s="124"/>
      <c r="Q446" s="124"/>
      <c r="R446" s="133" t="s">
        <v>11632</v>
      </c>
      <c r="S446" s="133"/>
      <c r="T446" s="133">
        <v>481102</v>
      </c>
      <c r="U446" s="133" t="s">
        <v>11631</v>
      </c>
      <c r="V446" s="24"/>
      <c r="W446" s="133"/>
      <c r="X446" s="133"/>
      <c r="Y446" s="133"/>
      <c r="Z446" s="133"/>
      <c r="AA446" s="135" t="s">
        <v>163</v>
      </c>
      <c r="AB446" s="133">
        <v>7500</v>
      </c>
      <c r="AC446" s="135" t="s">
        <v>168</v>
      </c>
      <c r="AD446" s="135" t="s">
        <v>6539</v>
      </c>
      <c r="AE446" s="135" t="s">
        <v>6540</v>
      </c>
      <c r="AF446" s="135" t="s">
        <v>6541</v>
      </c>
      <c r="AG446" s="3" t="s">
        <v>6542</v>
      </c>
      <c r="AH446" s="3" t="s">
        <v>6543</v>
      </c>
      <c r="AI446" s="135" t="s">
        <v>6544</v>
      </c>
      <c r="AJ446" s="135" t="s">
        <v>163</v>
      </c>
      <c r="AK446" s="135"/>
      <c r="AL446" s="135" t="s">
        <v>6545</v>
      </c>
      <c r="AM446" s="135" t="s">
        <v>168</v>
      </c>
      <c r="AN446" s="135" t="s">
        <v>6548</v>
      </c>
      <c r="AO446" s="135" t="s">
        <v>6549</v>
      </c>
      <c r="AP446" s="135" t="s">
        <v>6550</v>
      </c>
      <c r="AQ446" s="135" t="s">
        <v>6551</v>
      </c>
      <c r="AR446" s="135"/>
      <c r="AS446" s="135"/>
      <c r="AT446" s="135"/>
      <c r="AU446" s="135"/>
      <c r="AV446" s="135"/>
      <c r="AW446" s="135"/>
      <c r="AX446" s="135"/>
      <c r="AY446" s="135"/>
      <c r="AZ446" s="135"/>
      <c r="BA446" s="135"/>
      <c r="BC446" s="135"/>
      <c r="BD446" s="135"/>
      <c r="BE446" s="135"/>
      <c r="BQ446" s="3" t="s">
        <v>168</v>
      </c>
      <c r="BR446" s="3" t="s">
        <v>6552</v>
      </c>
      <c r="BS446" s="3" t="s">
        <v>6553</v>
      </c>
      <c r="BT446" s="3" t="s">
        <v>6554</v>
      </c>
      <c r="BU446" s="3" t="s">
        <v>6555</v>
      </c>
      <c r="BV446" s="3" t="s">
        <v>163</v>
      </c>
      <c r="BW446" s="135" t="s">
        <v>6556</v>
      </c>
      <c r="BX446" s="3" t="s">
        <v>163</v>
      </c>
      <c r="BY446" s="3" t="s">
        <v>6557</v>
      </c>
      <c r="CG446" s="135"/>
      <c r="CQ446" s="135"/>
      <c r="DA446" s="135"/>
      <c r="DK446" s="135"/>
      <c r="DO446" s="135"/>
      <c r="DP446" s="135"/>
      <c r="DQ446" s="135"/>
      <c r="DR446" s="135"/>
      <c r="DS446" s="135"/>
      <c r="DU446" s="135"/>
    </row>
    <row r="447" spans="1:170" ht="12.75" customHeight="1" x14ac:dyDescent="0.2">
      <c r="A447" s="16" t="s">
        <v>240</v>
      </c>
      <c r="B447" s="124" t="s">
        <v>215</v>
      </c>
      <c r="C447" s="133"/>
      <c r="D447" s="133" t="s">
        <v>9205</v>
      </c>
      <c r="E447" s="133" t="s">
        <v>9205</v>
      </c>
      <c r="F447" s="12">
        <v>50</v>
      </c>
      <c r="G447" s="12"/>
      <c r="H447" s="124" t="s">
        <v>243</v>
      </c>
      <c r="I447" s="133" t="s">
        <v>261</v>
      </c>
      <c r="J447" s="133" t="s">
        <v>179</v>
      </c>
      <c r="K447" s="124" t="s">
        <v>162</v>
      </c>
      <c r="L447" s="133" t="s">
        <v>9206</v>
      </c>
      <c r="M447" s="133"/>
      <c r="N447" s="124" t="s">
        <v>676</v>
      </c>
      <c r="O447" s="124" t="s">
        <v>812</v>
      </c>
      <c r="P447" s="124"/>
      <c r="Q447" s="124"/>
      <c r="R447" s="133"/>
      <c r="S447" s="133"/>
      <c r="T447" s="133"/>
      <c r="U447" s="133"/>
      <c r="V447" s="24"/>
      <c r="W447" s="133"/>
      <c r="X447" s="133"/>
      <c r="Y447" s="133"/>
      <c r="Z447" s="133"/>
      <c r="AA447" s="133"/>
      <c r="AB447" s="133"/>
      <c r="AC447" s="133"/>
      <c r="AD447" s="135"/>
      <c r="AE447" s="135"/>
      <c r="AF447" s="135"/>
      <c r="AG447" s="135"/>
      <c r="AH447" s="135"/>
      <c r="AI447" s="137"/>
      <c r="AJ447" s="133"/>
      <c r="AK447" s="133"/>
      <c r="AL447" s="133"/>
      <c r="AM447" s="135"/>
      <c r="AN447" s="135"/>
      <c r="AO447" s="135"/>
      <c r="AP447" s="135"/>
      <c r="AQ447" s="135"/>
      <c r="AR447" s="135"/>
      <c r="AS447" s="135"/>
      <c r="AT447" s="135"/>
      <c r="AU447" s="135"/>
      <c r="AV447" s="135"/>
      <c r="AW447" s="124"/>
      <c r="AX447" s="133"/>
      <c r="AY447" s="133"/>
      <c r="AZ447" s="137"/>
      <c r="BA447" s="137"/>
      <c r="BB447" s="135"/>
      <c r="BC447" s="135"/>
      <c r="BD447" s="135"/>
      <c r="BE447" s="135"/>
      <c r="BF447" s="135"/>
      <c r="BQ447" s="135"/>
      <c r="BR447" s="135"/>
      <c r="BS447" s="135"/>
      <c r="BT447" s="135"/>
      <c r="BU447" s="135"/>
      <c r="BV447" s="135"/>
      <c r="BW447" s="135"/>
      <c r="BX447" s="135"/>
      <c r="BY447" s="135"/>
      <c r="BZ447" s="135"/>
      <c r="CA447" s="135"/>
      <c r="CB447" s="135"/>
      <c r="CC447" s="135"/>
      <c r="CD447" s="135"/>
      <c r="CE447" s="135"/>
      <c r="CF447" s="135"/>
      <c r="CG447" s="135"/>
      <c r="CH447" s="135"/>
      <c r="CI447" s="135"/>
      <c r="CJ447" s="135"/>
      <c r="CK447" s="135"/>
      <c r="CL447" s="135"/>
      <c r="CM447" s="135"/>
      <c r="CN447" s="135"/>
      <c r="CO447" s="135"/>
      <c r="CP447" s="135"/>
    </row>
    <row r="448" spans="1:170" ht="12.75" customHeight="1" x14ac:dyDescent="0.2">
      <c r="A448" s="81" t="s">
        <v>173</v>
      </c>
      <c r="B448" s="86" t="s">
        <v>215</v>
      </c>
      <c r="C448" s="81"/>
      <c r="D448" s="81" t="s">
        <v>1949</v>
      </c>
      <c r="E448" s="81" t="s">
        <v>2091</v>
      </c>
      <c r="F448" s="85">
        <v>49.992000000000004</v>
      </c>
      <c r="G448" s="134"/>
      <c r="H448" s="7" t="s">
        <v>177</v>
      </c>
      <c r="I448" s="81" t="s">
        <v>2092</v>
      </c>
      <c r="J448" s="81" t="s">
        <v>179</v>
      </c>
      <c r="K448" s="89" t="s">
        <v>180</v>
      </c>
      <c r="L448" s="81" t="s">
        <v>2094</v>
      </c>
      <c r="M448" s="87" t="s">
        <v>11167</v>
      </c>
      <c r="N448" s="86"/>
      <c r="O448" s="86"/>
      <c r="P448" s="85"/>
      <c r="Q448" s="85"/>
      <c r="R448" s="90" t="s">
        <v>2093</v>
      </c>
      <c r="S448" s="90"/>
      <c r="T448" s="90"/>
      <c r="U448" s="90"/>
      <c r="V448" s="91"/>
      <c r="W448" s="90" t="s">
        <v>11168</v>
      </c>
      <c r="X448" s="90" t="s">
        <v>11169</v>
      </c>
      <c r="Y448" s="90" t="s">
        <v>11170</v>
      </c>
      <c r="Z448" s="90" t="s">
        <v>11171</v>
      </c>
      <c r="AA448" s="90"/>
      <c r="AB448" s="90">
        <v>8000</v>
      </c>
      <c r="AC448" s="130" t="s">
        <v>168</v>
      </c>
      <c r="AD448" s="130" t="s">
        <v>856</v>
      </c>
      <c r="AE448" s="130" t="s">
        <v>1952</v>
      </c>
      <c r="AF448" s="130" t="s">
        <v>1953</v>
      </c>
      <c r="AG448" s="130" t="s">
        <v>1954</v>
      </c>
      <c r="AH448" s="130" t="s">
        <v>163</v>
      </c>
      <c r="AI448" s="130" t="s">
        <v>1955</v>
      </c>
      <c r="AJ448" s="130" t="s">
        <v>163</v>
      </c>
      <c r="AK448" s="130" t="s">
        <v>1956</v>
      </c>
      <c r="AL448" s="130" t="s">
        <v>1957</v>
      </c>
      <c r="AM448" s="130" t="s">
        <v>168</v>
      </c>
      <c r="AN448" s="130" t="s">
        <v>1966</v>
      </c>
      <c r="AO448" s="130" t="s">
        <v>1967</v>
      </c>
      <c r="AP448" s="130" t="s">
        <v>1045</v>
      </c>
      <c r="AQ448" s="130" t="s">
        <v>1968</v>
      </c>
      <c r="AR448" s="130" t="s">
        <v>1969</v>
      </c>
      <c r="AS448" s="130" t="s">
        <v>1970</v>
      </c>
      <c r="AT448" s="130" t="s">
        <v>1971</v>
      </c>
      <c r="AU448" s="130" t="s">
        <v>1972</v>
      </c>
      <c r="AV448" s="130"/>
      <c r="AW448" s="130" t="s">
        <v>168</v>
      </c>
      <c r="AX448" s="130" t="s">
        <v>856</v>
      </c>
      <c r="AY448" s="130" t="s">
        <v>1960</v>
      </c>
      <c r="AZ448" s="130" t="s">
        <v>1961</v>
      </c>
      <c r="BA448" s="130" t="s">
        <v>1962</v>
      </c>
      <c r="BB448" s="130" t="s">
        <v>163</v>
      </c>
      <c r="BC448" s="131" t="s">
        <v>1963</v>
      </c>
      <c r="BD448" s="131" t="s">
        <v>163</v>
      </c>
      <c r="BE448" s="131" t="s">
        <v>1964</v>
      </c>
      <c r="BF448" s="130" t="s">
        <v>1965</v>
      </c>
      <c r="BG448" s="130"/>
      <c r="BH448" s="130"/>
      <c r="BI448" s="130"/>
      <c r="BJ448" s="130"/>
      <c r="BK448" s="130"/>
      <c r="BL448" s="130"/>
      <c r="BM448" s="130"/>
      <c r="BN448" s="130"/>
      <c r="BO448" s="130"/>
      <c r="BP448" s="130"/>
      <c r="BQ448" s="130" t="s">
        <v>1916</v>
      </c>
      <c r="BR448" s="130" t="s">
        <v>1973</v>
      </c>
      <c r="BS448" s="130" t="s">
        <v>1974</v>
      </c>
      <c r="BT448" s="130" t="s">
        <v>1975</v>
      </c>
      <c r="BU448" s="130" t="s">
        <v>1976</v>
      </c>
      <c r="BV448" s="130" t="s">
        <v>1977</v>
      </c>
      <c r="BW448" s="130" t="s">
        <v>1978</v>
      </c>
      <c r="BX448" s="130" t="s">
        <v>163</v>
      </c>
      <c r="BY448" s="130" t="s">
        <v>1979</v>
      </c>
      <c r="BZ448" s="130" t="s">
        <v>1956</v>
      </c>
      <c r="CA448" s="130" t="s">
        <v>168</v>
      </c>
      <c r="CB448" s="130" t="s">
        <v>1980</v>
      </c>
      <c r="CC448" s="130" t="s">
        <v>1981</v>
      </c>
      <c r="CD448" s="130" t="s">
        <v>843</v>
      </c>
      <c r="CE448" s="130" t="s">
        <v>1982</v>
      </c>
      <c r="CF448" s="130" t="s">
        <v>163</v>
      </c>
      <c r="CG448" s="130" t="s">
        <v>1963</v>
      </c>
      <c r="CH448" s="130" t="s">
        <v>163</v>
      </c>
      <c r="CI448" s="130" t="s">
        <v>1964</v>
      </c>
      <c r="CJ448" s="130" t="s">
        <v>1983</v>
      </c>
      <c r="CK448" s="130" t="s">
        <v>168</v>
      </c>
      <c r="CL448" s="130" t="s">
        <v>1984</v>
      </c>
      <c r="CM448" s="130" t="s">
        <v>1985</v>
      </c>
      <c r="CN448" s="130" t="s">
        <v>1986</v>
      </c>
      <c r="CO448" s="130" t="s">
        <v>1987</v>
      </c>
      <c r="CP448" s="130" t="s">
        <v>163</v>
      </c>
      <c r="CQ448" s="130" t="s">
        <v>1988</v>
      </c>
      <c r="CR448" s="130" t="s">
        <v>163</v>
      </c>
      <c r="CS448" s="130" t="s">
        <v>1989</v>
      </c>
      <c r="CT448" s="130" t="s">
        <v>1990</v>
      </c>
      <c r="CU448" s="130" t="s">
        <v>168</v>
      </c>
      <c r="CV448" s="130" t="s">
        <v>1778</v>
      </c>
      <c r="CW448" s="130" t="s">
        <v>1991</v>
      </c>
      <c r="CX448" s="130" t="s">
        <v>1992</v>
      </c>
      <c r="CY448" s="130" t="s">
        <v>1993</v>
      </c>
      <c r="CZ448" s="130" t="s">
        <v>163</v>
      </c>
      <c r="DA448" s="130" t="s">
        <v>1994</v>
      </c>
      <c r="DB448" s="130" t="s">
        <v>163</v>
      </c>
      <c r="DC448" s="130" t="s">
        <v>1971</v>
      </c>
      <c r="DD448" s="130" t="s">
        <v>1995</v>
      </c>
      <c r="DE448" s="130" t="s">
        <v>168</v>
      </c>
      <c r="DF448" s="130" t="s">
        <v>1996</v>
      </c>
      <c r="DG448" s="130" t="s">
        <v>1997</v>
      </c>
      <c r="DH448" s="130" t="s">
        <v>1998</v>
      </c>
      <c r="DI448" s="130" t="s">
        <v>1999</v>
      </c>
      <c r="DJ448" s="130" t="s">
        <v>163</v>
      </c>
      <c r="DK448" s="130" t="s">
        <v>2000</v>
      </c>
      <c r="DL448" s="130" t="s">
        <v>163</v>
      </c>
      <c r="DM448" s="130" t="s">
        <v>1979</v>
      </c>
      <c r="DN448" s="130" t="s">
        <v>2001</v>
      </c>
      <c r="DO448" s="130" t="s">
        <v>168</v>
      </c>
      <c r="DP448" s="130" t="s">
        <v>2002</v>
      </c>
      <c r="DQ448" s="130" t="s">
        <v>2003</v>
      </c>
      <c r="DR448" s="130" t="s">
        <v>2004</v>
      </c>
      <c r="DS448" s="130" t="s">
        <v>1982</v>
      </c>
      <c r="DT448" s="130" t="s">
        <v>163</v>
      </c>
      <c r="DU448" s="130" t="s">
        <v>1988</v>
      </c>
      <c r="DV448" s="130" t="s">
        <v>163</v>
      </c>
      <c r="DW448" s="130" t="s">
        <v>2005</v>
      </c>
      <c r="DX448" s="130" t="s">
        <v>2006</v>
      </c>
      <c r="DY448" s="130" t="s">
        <v>168</v>
      </c>
      <c r="DZ448" s="130" t="s">
        <v>2007</v>
      </c>
      <c r="EA448" s="130" t="s">
        <v>2008</v>
      </c>
      <c r="EB448" s="130" t="s">
        <v>2009</v>
      </c>
      <c r="EC448" s="130" t="s">
        <v>2010</v>
      </c>
      <c r="ED448" s="130" t="s">
        <v>163</v>
      </c>
      <c r="EE448" s="130" t="s">
        <v>2011</v>
      </c>
      <c r="EF448" s="130" t="s">
        <v>163</v>
      </c>
      <c r="EG448" s="130" t="s">
        <v>163</v>
      </c>
      <c r="EH448" s="130" t="s">
        <v>2012</v>
      </c>
      <c r="EI448" s="130"/>
      <c r="EJ448" s="130"/>
      <c r="EK448" s="130"/>
      <c r="EL448" s="130"/>
      <c r="EM448" s="130" t="s">
        <v>2013</v>
      </c>
      <c r="EN448" s="130"/>
      <c r="EO448" s="130"/>
      <c r="EP448" s="130"/>
      <c r="EQ448" s="130"/>
      <c r="ER448" s="130"/>
      <c r="ES448" s="130"/>
      <c r="ET448" s="130"/>
      <c r="EU448" s="130"/>
      <c r="EV448" s="130"/>
      <c r="EW448" s="130"/>
      <c r="EX448" s="130"/>
      <c r="EY448" s="130"/>
      <c r="EZ448" s="130"/>
      <c r="FA448" s="130"/>
      <c r="FB448" s="130"/>
      <c r="FC448" s="130"/>
      <c r="FD448" s="130"/>
      <c r="FE448" s="130"/>
      <c r="FF448" s="130"/>
      <c r="FG448" s="130"/>
      <c r="FH448" s="130"/>
      <c r="FI448" s="130"/>
      <c r="FJ448" s="130"/>
      <c r="FK448" s="130"/>
      <c r="FL448" s="130"/>
      <c r="FM448" s="130"/>
      <c r="FN448" s="130"/>
    </row>
    <row r="449" spans="1:176" s="130" customFormat="1" ht="12.75" customHeight="1" x14ac:dyDescent="0.2">
      <c r="A449" s="132" t="s">
        <v>173</v>
      </c>
      <c r="B449" s="124" t="s">
        <v>215</v>
      </c>
      <c r="C449" s="133"/>
      <c r="D449" s="133" t="s">
        <v>5399</v>
      </c>
      <c r="E449" s="133" t="s">
        <v>5399</v>
      </c>
      <c r="F449" s="36">
        <v>48.78</v>
      </c>
      <c r="G449" s="36"/>
      <c r="H449" s="134" t="s">
        <v>177</v>
      </c>
      <c r="I449" s="132" t="s">
        <v>261</v>
      </c>
      <c r="J449" s="133" t="s">
        <v>179</v>
      </c>
      <c r="K449" s="134" t="s">
        <v>162</v>
      </c>
      <c r="L449" s="135"/>
      <c r="M449" s="133" t="s">
        <v>5400</v>
      </c>
      <c r="N449" s="17"/>
      <c r="O449" s="17"/>
      <c r="P449" s="134"/>
      <c r="Q449" s="134"/>
      <c r="R449" s="136" t="s">
        <v>1010</v>
      </c>
      <c r="S449" s="136"/>
      <c r="T449" s="136"/>
      <c r="U449" s="136"/>
      <c r="V449" s="138"/>
      <c r="W449" s="136"/>
      <c r="X449" s="136"/>
      <c r="Y449" s="136"/>
      <c r="Z449" s="136"/>
      <c r="AA449" s="136"/>
      <c r="AB449" s="136"/>
      <c r="AC449" s="136"/>
      <c r="AD449" s="135"/>
      <c r="AE449" s="135"/>
      <c r="AF449" s="135"/>
      <c r="AG449" s="135"/>
      <c r="AH449" s="135"/>
      <c r="AI449" s="135"/>
      <c r="AJ449" s="136"/>
      <c r="AK449" s="136"/>
      <c r="AL449" s="136"/>
      <c r="AM449" s="135"/>
      <c r="AN449" s="135"/>
      <c r="AO449" s="135"/>
      <c r="AP449" s="135"/>
      <c r="AQ449" s="135"/>
      <c r="AR449" s="135"/>
      <c r="AS449" s="135"/>
      <c r="AT449" s="135"/>
      <c r="AU449" s="135"/>
      <c r="AV449" s="135"/>
      <c r="AW449" s="135" t="s">
        <v>168</v>
      </c>
      <c r="AX449" s="136" t="s">
        <v>5401</v>
      </c>
      <c r="AY449" s="136" t="s">
        <v>2232</v>
      </c>
      <c r="AZ449" s="133" t="s">
        <v>368</v>
      </c>
      <c r="BA449" s="135" t="s">
        <v>5402</v>
      </c>
      <c r="BB449" s="135"/>
      <c r="BC449" s="135"/>
      <c r="BD449" s="135"/>
      <c r="BE449" s="135"/>
      <c r="BF449" s="135"/>
      <c r="BG449" s="135"/>
      <c r="BH449" s="135"/>
      <c r="BI449" s="135"/>
      <c r="BJ449" s="135"/>
      <c r="BK449" s="135"/>
      <c r="BL449" s="135"/>
      <c r="BM449" s="135"/>
      <c r="BN449" s="135"/>
      <c r="BO449" s="135"/>
      <c r="BP449" s="135"/>
      <c r="BQ449" s="135"/>
      <c r="BR449" s="135"/>
      <c r="BS449" s="135"/>
      <c r="BT449" s="135"/>
      <c r="BU449" s="135"/>
      <c r="BV449" s="135"/>
      <c r="BW449" s="135"/>
      <c r="BX449" s="135"/>
      <c r="BY449" s="135"/>
      <c r="BZ449" s="135"/>
      <c r="CA449" s="135"/>
      <c r="CB449" s="135"/>
      <c r="CC449" s="135"/>
      <c r="CD449" s="135"/>
      <c r="CE449" s="135"/>
      <c r="CF449" s="135"/>
      <c r="CG449" s="135"/>
      <c r="CH449" s="135"/>
      <c r="CI449" s="135"/>
      <c r="CJ449" s="135"/>
      <c r="CK449" s="135"/>
      <c r="CL449" s="135"/>
      <c r="CM449" s="135"/>
      <c r="CN449" s="135"/>
      <c r="CO449" s="135"/>
      <c r="CP449" s="135"/>
      <c r="CQ449" s="135"/>
      <c r="CR449" s="135"/>
      <c r="CS449" s="135"/>
      <c r="CT449" s="135"/>
      <c r="CU449" s="135"/>
      <c r="CV449" s="135"/>
      <c r="CW449" s="135"/>
      <c r="CX449" s="135"/>
      <c r="CY449" s="135"/>
      <c r="CZ449" s="135"/>
      <c r="DA449" s="135"/>
      <c r="DB449" s="135"/>
      <c r="DC449" s="135"/>
      <c r="DD449" s="135"/>
      <c r="DE449" s="135"/>
      <c r="DF449" s="135"/>
      <c r="DG449" s="135"/>
      <c r="DH449" s="135"/>
      <c r="DI449" s="135"/>
      <c r="DJ449" s="135"/>
      <c r="DK449" s="135"/>
      <c r="DL449" s="135"/>
      <c r="DM449" s="135"/>
      <c r="DN449" s="135"/>
      <c r="DO449" s="135"/>
      <c r="DP449" s="135"/>
      <c r="DQ449" s="135"/>
      <c r="DR449" s="135"/>
      <c r="DS449" s="135"/>
      <c r="DT449" s="135"/>
      <c r="DU449" s="135"/>
      <c r="DV449" s="135"/>
      <c r="DW449" s="135"/>
      <c r="DX449" s="135"/>
      <c r="DY449" s="135"/>
      <c r="DZ449" s="135"/>
      <c r="EA449" s="135"/>
      <c r="EB449" s="135"/>
      <c r="EC449" s="135"/>
      <c r="ED449" s="135"/>
      <c r="EE449" s="135"/>
      <c r="EF449" s="135"/>
      <c r="EG449" s="135"/>
      <c r="EH449" s="135"/>
      <c r="EI449" s="135"/>
      <c r="EJ449" s="135"/>
      <c r="EK449" s="135"/>
      <c r="EL449" s="135"/>
      <c r="EM449" s="135"/>
      <c r="EN449" s="135"/>
      <c r="EO449" s="135"/>
      <c r="EP449" s="135"/>
      <c r="EQ449" s="135"/>
      <c r="ER449" s="135"/>
      <c r="ES449" s="135"/>
      <c r="ET449" s="135"/>
      <c r="EU449" s="135"/>
      <c r="EV449" s="135"/>
      <c r="EW449" s="135"/>
      <c r="EX449" s="135"/>
      <c r="EY449" s="135"/>
      <c r="EZ449" s="135"/>
      <c r="FA449" s="135"/>
      <c r="FB449" s="135"/>
      <c r="FC449" s="135"/>
      <c r="FD449" s="135"/>
      <c r="FE449" s="135"/>
      <c r="FF449" s="135"/>
      <c r="FG449" s="135"/>
      <c r="FH449" s="135"/>
      <c r="FI449" s="135"/>
      <c r="FJ449" s="135"/>
      <c r="FK449" s="135"/>
      <c r="FL449" s="135"/>
      <c r="FM449" s="135"/>
      <c r="FN449" s="135"/>
      <c r="FO449" s="135"/>
      <c r="FP449" s="135"/>
      <c r="FQ449" s="135"/>
      <c r="FR449" s="135"/>
      <c r="FS449" s="135"/>
      <c r="FT449" s="135"/>
    </row>
    <row r="450" spans="1:176" ht="12.75" customHeight="1" x14ac:dyDescent="0.25">
      <c r="A450" s="135" t="s">
        <v>173</v>
      </c>
      <c r="B450" s="17" t="s">
        <v>886</v>
      </c>
      <c r="C450" s="78" t="s">
        <v>14914</v>
      </c>
      <c r="D450" s="130" t="s">
        <v>14915</v>
      </c>
      <c r="E450" s="130" t="s">
        <v>14915</v>
      </c>
      <c r="F450" s="79">
        <v>48</v>
      </c>
      <c r="G450" s="152">
        <f>F450*43.6%</f>
        <v>20.928000000000001</v>
      </c>
      <c r="H450" s="130"/>
      <c r="I450" s="75" t="s">
        <v>1511</v>
      </c>
      <c r="J450" s="75" t="s">
        <v>161</v>
      </c>
      <c r="K450" s="76" t="s">
        <v>162</v>
      </c>
      <c r="L450" s="135"/>
      <c r="M450" s="135"/>
      <c r="N450" s="135"/>
      <c r="O450" s="135"/>
      <c r="P450" s="135"/>
      <c r="Q450" s="135"/>
      <c r="R450" s="135"/>
      <c r="S450" s="135"/>
      <c r="T450" s="130" t="s">
        <v>14916</v>
      </c>
      <c r="U450" s="130" t="s">
        <v>14917</v>
      </c>
      <c r="V450" s="131"/>
      <c r="W450" s="130"/>
      <c r="X450" s="135"/>
      <c r="Y450" s="135"/>
      <c r="Z450" s="135"/>
      <c r="AA450" s="135"/>
      <c r="AB450" s="135"/>
      <c r="AC450" s="133" t="s">
        <v>168</v>
      </c>
      <c r="AD450" s="130" t="s">
        <v>14918</v>
      </c>
      <c r="AE450" s="130" t="s">
        <v>14919</v>
      </c>
      <c r="AG450" s="180" t="s">
        <v>14920</v>
      </c>
      <c r="AH450" s="142"/>
      <c r="AI450" s="131"/>
      <c r="AJ450" s="141" t="s">
        <v>14921</v>
      </c>
      <c r="AK450" s="141" t="s">
        <v>14922</v>
      </c>
      <c r="AL450" s="135"/>
      <c r="AM450" s="135"/>
      <c r="AN450" s="135"/>
      <c r="AO450" s="135"/>
      <c r="AP450" s="135"/>
      <c r="AQ450" s="135"/>
      <c r="AR450" s="135"/>
      <c r="AS450" s="135"/>
      <c r="AT450" s="135"/>
      <c r="AU450" s="135"/>
      <c r="AV450" s="135"/>
      <c r="AX450" s="135"/>
      <c r="AY450" s="135"/>
      <c r="AZ450" s="135"/>
    </row>
    <row r="451" spans="1:176" ht="12.75" customHeight="1" x14ac:dyDescent="0.2">
      <c r="A451" s="133" t="s">
        <v>173</v>
      </c>
      <c r="B451" s="127" t="s">
        <v>215</v>
      </c>
      <c r="C451" s="128"/>
      <c r="D451" s="135" t="s">
        <v>12262</v>
      </c>
      <c r="E451" s="135" t="s">
        <v>13393</v>
      </c>
      <c r="F451" s="127">
        <v>48</v>
      </c>
      <c r="G451" s="135"/>
      <c r="H451" s="7" t="s">
        <v>177</v>
      </c>
      <c r="I451" s="135" t="s">
        <v>261</v>
      </c>
      <c r="J451" s="135" t="s">
        <v>179</v>
      </c>
      <c r="K451" s="127" t="s">
        <v>162</v>
      </c>
      <c r="L451" s="135" t="s">
        <v>13395</v>
      </c>
      <c r="M451" s="82" t="s">
        <v>1125</v>
      </c>
      <c r="N451" s="135"/>
      <c r="O451" s="135"/>
      <c r="P451" s="135"/>
      <c r="Q451" s="135"/>
      <c r="R451" s="135" t="s">
        <v>13511</v>
      </c>
      <c r="S451" s="135"/>
      <c r="T451" s="135"/>
      <c r="U451" s="135" t="s">
        <v>5185</v>
      </c>
      <c r="V451" s="135" t="s">
        <v>12263</v>
      </c>
      <c r="W451" s="135"/>
      <c r="X451" s="135"/>
      <c r="Y451" s="135"/>
      <c r="Z451" s="135"/>
      <c r="AA451" s="135"/>
      <c r="AB451" s="135"/>
      <c r="AC451" s="135" t="s">
        <v>168</v>
      </c>
      <c r="AD451" s="135" t="s">
        <v>1131</v>
      </c>
      <c r="AE451" s="135" t="s">
        <v>1132</v>
      </c>
      <c r="AF451" s="135" t="s">
        <v>13514</v>
      </c>
      <c r="AG451" s="3" t="s">
        <v>12264</v>
      </c>
      <c r="AH451" s="3" t="s">
        <v>1129</v>
      </c>
      <c r="AI451" s="135"/>
      <c r="AJ451" s="135" t="s">
        <v>12263</v>
      </c>
      <c r="AK451" s="10">
        <v>919830005101</v>
      </c>
      <c r="AL451" s="135"/>
      <c r="AM451" s="135"/>
      <c r="AN451" s="135"/>
      <c r="AO451" s="135"/>
      <c r="AP451" s="135"/>
      <c r="AQ451" s="135"/>
      <c r="AR451" s="135"/>
      <c r="AS451" s="135"/>
      <c r="AT451" s="135"/>
      <c r="AU451" s="135"/>
      <c r="AV451" s="135"/>
      <c r="AW451" s="135"/>
      <c r="AX451" s="135"/>
      <c r="AY451" s="135"/>
      <c r="AZ451" s="135"/>
      <c r="BA451" s="135" t="s">
        <v>13394</v>
      </c>
    </row>
    <row r="452" spans="1:176" ht="12.75" customHeight="1" x14ac:dyDescent="0.2">
      <c r="A452" s="132" t="s">
        <v>173</v>
      </c>
      <c r="B452" s="17" t="s">
        <v>215</v>
      </c>
      <c r="C452" s="132" t="s">
        <v>526</v>
      </c>
      <c r="D452" s="132" t="s">
        <v>527</v>
      </c>
      <c r="E452" s="132" t="s">
        <v>527</v>
      </c>
      <c r="F452" s="134">
        <v>48</v>
      </c>
      <c r="G452" s="7"/>
      <c r="H452" s="30" t="s">
        <v>177</v>
      </c>
      <c r="I452" s="132" t="s">
        <v>528</v>
      </c>
      <c r="J452" s="132" t="s">
        <v>179</v>
      </c>
      <c r="K452" s="134" t="s">
        <v>162</v>
      </c>
      <c r="L452" s="132"/>
      <c r="M452" s="133"/>
      <c r="N452" s="17"/>
      <c r="O452" s="17"/>
      <c r="P452" s="134"/>
      <c r="Q452" s="134"/>
      <c r="R452" s="21" t="s">
        <v>529</v>
      </c>
      <c r="S452" s="21"/>
      <c r="T452" s="21"/>
      <c r="U452" s="21"/>
      <c r="V452" s="22"/>
      <c r="W452" s="21"/>
      <c r="X452" s="21"/>
      <c r="Y452" s="21"/>
      <c r="Z452" s="21"/>
      <c r="AA452" s="21"/>
      <c r="AB452" s="21"/>
      <c r="AC452" s="136"/>
      <c r="AD452" s="135"/>
      <c r="AE452" s="135"/>
      <c r="AF452" s="135"/>
      <c r="AG452" s="135"/>
      <c r="AH452" s="135"/>
      <c r="AI452" s="132"/>
      <c r="AJ452" s="136"/>
      <c r="AK452" s="136"/>
      <c r="AL452" s="136"/>
      <c r="AM452" s="135"/>
      <c r="AN452" s="135"/>
      <c r="AO452" s="135"/>
      <c r="AP452" s="135"/>
      <c r="AQ452" s="135"/>
      <c r="AR452" s="135"/>
      <c r="AS452" s="135"/>
      <c r="AT452" s="135"/>
      <c r="AU452" s="135"/>
      <c r="AV452" s="135"/>
      <c r="AW452" s="134"/>
      <c r="AX452" s="136"/>
      <c r="AY452" s="136"/>
      <c r="AZ452" s="133"/>
      <c r="BA452" s="132"/>
      <c r="BB452" s="135"/>
      <c r="BC452" s="135"/>
      <c r="BD452" s="135"/>
      <c r="BE452" s="135"/>
      <c r="BF452" s="135"/>
      <c r="BG452" s="135"/>
      <c r="BH452" s="135"/>
      <c r="BI452" s="135"/>
      <c r="BJ452" s="135"/>
      <c r="BK452" s="135"/>
      <c r="BL452" s="135"/>
      <c r="BM452" s="135"/>
      <c r="BN452" s="135"/>
      <c r="BO452" s="135"/>
      <c r="BP452" s="135"/>
      <c r="BQ452" s="135"/>
      <c r="BR452" s="135"/>
      <c r="BS452" s="135"/>
      <c r="BT452" s="135"/>
      <c r="BU452" s="135"/>
      <c r="BV452" s="135"/>
      <c r="BW452" s="135"/>
      <c r="BX452" s="135"/>
      <c r="BY452" s="135"/>
      <c r="BZ452" s="135"/>
      <c r="CA452" s="135"/>
      <c r="CB452" s="135"/>
      <c r="CC452" s="135"/>
      <c r="CD452" s="135"/>
      <c r="CE452" s="135"/>
      <c r="CF452" s="135"/>
      <c r="CG452" s="135"/>
      <c r="CH452" s="135"/>
      <c r="CI452" s="135"/>
      <c r="CJ452" s="135"/>
      <c r="CK452" s="135"/>
      <c r="CL452" s="135"/>
      <c r="CM452" s="135"/>
      <c r="CN452" s="135"/>
      <c r="CO452" s="135"/>
      <c r="CP452" s="135"/>
      <c r="CQ452" s="135"/>
      <c r="CR452" s="135"/>
      <c r="CS452" s="135"/>
      <c r="CT452" s="135"/>
      <c r="CU452" s="135"/>
      <c r="CV452" s="135"/>
      <c r="CW452" s="135"/>
      <c r="CX452" s="135"/>
      <c r="CY452" s="135"/>
      <c r="CZ452" s="135"/>
      <c r="DA452" s="135"/>
      <c r="DB452" s="135"/>
      <c r="DC452" s="135"/>
      <c r="DD452" s="135"/>
      <c r="DE452" s="135"/>
      <c r="DF452" s="135"/>
      <c r="DG452" s="135"/>
      <c r="DH452" s="135"/>
      <c r="DI452" s="135"/>
      <c r="DJ452" s="135"/>
      <c r="DK452" s="135"/>
      <c r="DL452" s="135"/>
      <c r="DM452" s="135"/>
      <c r="DN452" s="135"/>
      <c r="DO452" s="135"/>
      <c r="DP452" s="135"/>
      <c r="DQ452" s="135"/>
      <c r="DR452" s="135"/>
      <c r="DS452" s="135"/>
      <c r="DT452" s="135"/>
      <c r="DU452" s="135"/>
      <c r="DV452" s="135"/>
      <c r="DW452" s="135"/>
      <c r="DX452" s="135"/>
      <c r="DY452" s="135"/>
      <c r="DZ452" s="135"/>
      <c r="EA452" s="135"/>
      <c r="EB452" s="135"/>
      <c r="EC452" s="135"/>
      <c r="ED452" s="135"/>
      <c r="EE452" s="135"/>
      <c r="EF452" s="135"/>
      <c r="EG452" s="135"/>
      <c r="EH452" s="135"/>
      <c r="EI452" s="135"/>
      <c r="EJ452" s="135"/>
      <c r="EK452" s="135"/>
      <c r="EL452" s="135"/>
      <c r="EM452" s="135"/>
      <c r="EN452" s="135"/>
      <c r="EO452" s="135"/>
      <c r="EP452" s="135"/>
      <c r="EQ452" s="135"/>
      <c r="ER452" s="135"/>
      <c r="ES452" s="135"/>
      <c r="ET452" s="135"/>
      <c r="EU452" s="135"/>
      <c r="EV452" s="135"/>
      <c r="EW452" s="135"/>
      <c r="EX452" s="135"/>
      <c r="EY452" s="135"/>
      <c r="EZ452" s="135"/>
      <c r="FA452" s="135"/>
      <c r="FB452" s="135"/>
      <c r="FC452" s="135"/>
      <c r="FD452" s="135"/>
      <c r="FE452" s="135"/>
      <c r="FF452" s="135"/>
      <c r="FG452" s="135"/>
      <c r="FH452" s="135"/>
      <c r="FI452" s="135"/>
      <c r="FJ452" s="135"/>
      <c r="FK452" s="135"/>
      <c r="FL452" s="135"/>
      <c r="FM452" s="135"/>
      <c r="FN452" s="135"/>
    </row>
    <row r="453" spans="1:176" ht="12.75" customHeight="1" x14ac:dyDescent="0.2">
      <c r="A453" s="132" t="s">
        <v>173</v>
      </c>
      <c r="B453" s="17" t="s">
        <v>215</v>
      </c>
      <c r="C453" s="132"/>
      <c r="D453" s="132" t="s">
        <v>1644</v>
      </c>
      <c r="E453" s="132" t="s">
        <v>1644</v>
      </c>
      <c r="F453" s="134">
        <v>48</v>
      </c>
      <c r="G453" s="134"/>
      <c r="H453" s="134" t="s">
        <v>177</v>
      </c>
      <c r="I453" s="132" t="s">
        <v>916</v>
      </c>
      <c r="J453" s="132" t="s">
        <v>179</v>
      </c>
      <c r="K453" s="134" t="s">
        <v>162</v>
      </c>
      <c r="L453" s="132" t="s">
        <v>1645</v>
      </c>
      <c r="M453" s="136"/>
      <c r="N453" s="17"/>
      <c r="O453" s="17"/>
      <c r="P453" s="134"/>
      <c r="Q453" s="134"/>
      <c r="R453" s="136" t="s">
        <v>1646</v>
      </c>
      <c r="S453" s="136"/>
      <c r="T453" s="136"/>
      <c r="U453" s="136"/>
      <c r="V453" s="138"/>
      <c r="W453" s="136"/>
      <c r="X453" s="136"/>
      <c r="Y453" s="136"/>
      <c r="Z453" s="136"/>
      <c r="AA453" s="136"/>
      <c r="AB453" s="136"/>
      <c r="AC453" s="136"/>
      <c r="AD453" s="135"/>
      <c r="AE453" s="135"/>
      <c r="AF453" s="135"/>
      <c r="AG453" s="135"/>
      <c r="AI453" s="132"/>
      <c r="AJ453" s="136"/>
      <c r="AK453" s="136"/>
      <c r="AL453" s="136"/>
      <c r="AM453" s="135"/>
      <c r="AN453" s="135"/>
      <c r="AO453" s="135"/>
      <c r="AP453" s="135"/>
      <c r="AQ453" s="135"/>
      <c r="AR453" s="135"/>
      <c r="AS453" s="135"/>
      <c r="AT453" s="135"/>
      <c r="AU453" s="135"/>
      <c r="AV453" s="135"/>
      <c r="AW453" s="135" t="s">
        <v>168</v>
      </c>
      <c r="AX453" s="136" t="s">
        <v>1647</v>
      </c>
      <c r="AY453" s="136" t="s">
        <v>1648</v>
      </c>
      <c r="AZ453" s="133" t="s">
        <v>312</v>
      </c>
      <c r="BA453" s="132"/>
    </row>
    <row r="454" spans="1:176" ht="12.75" customHeight="1" x14ac:dyDescent="0.2">
      <c r="A454" s="132" t="s">
        <v>173</v>
      </c>
      <c r="B454" s="17" t="s">
        <v>215</v>
      </c>
      <c r="C454" s="132"/>
      <c r="D454" s="132" t="s">
        <v>2666</v>
      </c>
      <c r="E454" s="132" t="s">
        <v>2666</v>
      </c>
      <c r="F454" s="134">
        <v>48</v>
      </c>
      <c r="G454" s="134"/>
      <c r="H454" s="30" t="s">
        <v>177</v>
      </c>
      <c r="I454" s="132" t="s">
        <v>1710</v>
      </c>
      <c r="J454" s="132" t="s">
        <v>179</v>
      </c>
      <c r="K454" s="134" t="s">
        <v>162</v>
      </c>
      <c r="L454" s="132"/>
      <c r="M454" s="136"/>
      <c r="N454" s="17"/>
      <c r="O454" s="17"/>
      <c r="P454" s="134"/>
      <c r="Q454" s="134"/>
      <c r="R454" s="21" t="s">
        <v>2667</v>
      </c>
      <c r="S454" s="21"/>
      <c r="T454" s="21"/>
      <c r="U454" s="21"/>
      <c r="V454" s="22"/>
      <c r="W454" s="21"/>
      <c r="X454" s="21"/>
      <c r="Y454" s="21"/>
      <c r="Z454" s="21"/>
      <c r="AA454" s="21"/>
      <c r="AB454" s="21"/>
      <c r="AC454" s="136"/>
      <c r="AI454" s="135"/>
      <c r="AJ454" s="136"/>
      <c r="AK454" s="136"/>
      <c r="AL454" s="136"/>
      <c r="AW454" s="134"/>
      <c r="AX454" s="136"/>
      <c r="AY454" s="136" t="s">
        <v>2472</v>
      </c>
      <c r="AZ454" s="133"/>
      <c r="BA454" s="135" t="s">
        <v>2668</v>
      </c>
    </row>
    <row r="455" spans="1:176" ht="12.75" customHeight="1" x14ac:dyDescent="0.2">
      <c r="A455" s="16" t="s">
        <v>173</v>
      </c>
      <c r="B455" s="17" t="s">
        <v>215</v>
      </c>
      <c r="C455" s="16"/>
      <c r="D455" s="16" t="s">
        <v>4950</v>
      </c>
      <c r="E455" s="16" t="s">
        <v>4950</v>
      </c>
      <c r="F455" s="7">
        <v>48</v>
      </c>
      <c r="G455" s="7"/>
      <c r="H455" s="30" t="s">
        <v>177</v>
      </c>
      <c r="I455" s="16" t="s">
        <v>2092</v>
      </c>
      <c r="J455" s="16" t="s">
        <v>179</v>
      </c>
      <c r="K455" s="7" t="s">
        <v>162</v>
      </c>
      <c r="L455" s="16"/>
      <c r="M455" s="136"/>
      <c r="N455" s="17"/>
      <c r="O455" s="17"/>
      <c r="P455" s="7"/>
      <c r="Q455" s="7"/>
      <c r="R455" s="21" t="s">
        <v>4951</v>
      </c>
      <c r="S455" s="21"/>
      <c r="T455" s="21"/>
      <c r="U455" s="21"/>
      <c r="V455" s="22"/>
      <c r="W455" s="21"/>
      <c r="X455" s="21"/>
      <c r="Y455" s="21"/>
      <c r="Z455" s="21"/>
      <c r="AA455" s="21"/>
      <c r="AB455" s="21"/>
      <c r="AC455" s="18"/>
      <c r="AI455" s="132"/>
      <c r="AJ455" s="18"/>
      <c r="AK455" s="18"/>
      <c r="AL455" s="18"/>
      <c r="AW455" s="7"/>
      <c r="AX455" s="18"/>
      <c r="AY455" s="18"/>
      <c r="AZ455" s="132"/>
      <c r="BA455" s="132"/>
      <c r="FO455" s="130"/>
      <c r="FP455" s="130"/>
      <c r="FQ455" s="130"/>
      <c r="FR455" s="130"/>
      <c r="FS455" s="130"/>
      <c r="FT455" s="130"/>
    </row>
    <row r="456" spans="1:176" ht="12.75" customHeight="1" x14ac:dyDescent="0.2">
      <c r="A456" s="16" t="s">
        <v>173</v>
      </c>
      <c r="B456" s="17" t="s">
        <v>215</v>
      </c>
      <c r="C456" s="16"/>
      <c r="D456" s="16" t="s">
        <v>4975</v>
      </c>
      <c r="E456" s="16" t="s">
        <v>4975</v>
      </c>
      <c r="F456" s="7">
        <v>48</v>
      </c>
      <c r="G456" s="7"/>
      <c r="H456" s="30" t="s">
        <v>177</v>
      </c>
      <c r="I456" s="16" t="s">
        <v>4418</v>
      </c>
      <c r="J456" s="16" t="s">
        <v>179</v>
      </c>
      <c r="K456" s="7" t="s">
        <v>162</v>
      </c>
      <c r="L456" s="16"/>
      <c r="M456" s="18"/>
      <c r="N456" s="17"/>
      <c r="O456" s="17"/>
      <c r="P456" s="7"/>
      <c r="Q456" s="7"/>
      <c r="R456" s="21" t="s">
        <v>4976</v>
      </c>
      <c r="S456" s="21"/>
      <c r="T456" s="21"/>
      <c r="U456" s="21"/>
      <c r="V456" s="22"/>
      <c r="W456" s="21"/>
      <c r="X456" s="21"/>
      <c r="Y456" s="21"/>
      <c r="Z456" s="21"/>
      <c r="AA456" s="21"/>
      <c r="AB456" s="21"/>
      <c r="AC456" s="18"/>
      <c r="AI456" s="16"/>
      <c r="AJ456" s="18"/>
      <c r="AK456" s="18"/>
      <c r="AL456" s="18"/>
      <c r="AW456" s="134"/>
      <c r="AX456" s="18"/>
      <c r="AY456" s="18"/>
      <c r="AZ456" s="132"/>
      <c r="BA456" s="16"/>
    </row>
    <row r="457" spans="1:176" ht="12.75" customHeight="1" x14ac:dyDescent="0.2">
      <c r="A457" s="16" t="s">
        <v>173</v>
      </c>
      <c r="B457" s="17" t="s">
        <v>215</v>
      </c>
      <c r="C457" s="16"/>
      <c r="D457" s="16" t="s">
        <v>7289</v>
      </c>
      <c r="E457" s="16" t="s">
        <v>7289</v>
      </c>
      <c r="F457" s="7">
        <v>48</v>
      </c>
      <c r="G457" s="7"/>
      <c r="H457" s="30" t="s">
        <v>177</v>
      </c>
      <c r="I457" s="16" t="s">
        <v>1710</v>
      </c>
      <c r="J457" s="16" t="s">
        <v>179</v>
      </c>
      <c r="K457" s="7" t="s">
        <v>162</v>
      </c>
      <c r="L457" s="16"/>
      <c r="M457" s="18"/>
      <c r="N457" s="17"/>
      <c r="O457" s="17"/>
      <c r="P457" s="7"/>
      <c r="Q457" s="7"/>
      <c r="R457" s="136" t="s">
        <v>2471</v>
      </c>
      <c r="S457" s="136"/>
      <c r="T457" s="136"/>
      <c r="U457" s="136"/>
      <c r="V457" s="138"/>
      <c r="W457" s="136"/>
      <c r="X457" s="136"/>
      <c r="Y457" s="136"/>
      <c r="Z457" s="136"/>
      <c r="AA457" s="136"/>
      <c r="AB457" s="136"/>
      <c r="AC457" s="18"/>
      <c r="AI457" s="132"/>
      <c r="AJ457" s="18"/>
      <c r="AK457" s="18"/>
      <c r="AL457" s="18"/>
      <c r="AW457" s="7"/>
      <c r="AX457" s="18"/>
      <c r="AY457" s="18"/>
      <c r="AZ457" s="132"/>
      <c r="BA457" s="132"/>
    </row>
    <row r="458" spans="1:176" ht="12.75" customHeight="1" x14ac:dyDescent="0.2">
      <c r="A458" s="16" t="s">
        <v>173</v>
      </c>
      <c r="B458" s="17" t="s">
        <v>215</v>
      </c>
      <c r="C458" s="132"/>
      <c r="D458" s="132" t="s">
        <v>7590</v>
      </c>
      <c r="E458" s="132" t="s">
        <v>7590</v>
      </c>
      <c r="F458" s="134">
        <v>48</v>
      </c>
      <c r="G458" s="134"/>
      <c r="H458" s="30" t="s">
        <v>177</v>
      </c>
      <c r="I458" s="16" t="s">
        <v>979</v>
      </c>
      <c r="J458" s="132" t="s">
        <v>179</v>
      </c>
      <c r="K458" s="7" t="s">
        <v>162</v>
      </c>
      <c r="L458" s="132"/>
      <c r="M458" s="136"/>
      <c r="N458" s="17"/>
      <c r="O458" s="17"/>
      <c r="P458" s="134"/>
      <c r="Q458" s="134"/>
      <c r="R458" s="21" t="s">
        <v>7587</v>
      </c>
      <c r="S458" s="21"/>
      <c r="T458" s="21"/>
      <c r="U458" s="21"/>
      <c r="V458" s="22"/>
      <c r="W458" s="21"/>
      <c r="X458" s="21"/>
      <c r="Y458" s="21"/>
      <c r="Z458" s="21"/>
      <c r="AA458" s="21"/>
      <c r="AB458" s="21"/>
      <c r="AC458" s="136"/>
      <c r="AI458" s="132"/>
      <c r="AJ458" s="136"/>
      <c r="AK458" s="136"/>
      <c r="AL458" s="136"/>
      <c r="AW458" s="134"/>
      <c r="AX458" s="18"/>
      <c r="AY458" s="18"/>
      <c r="AZ458" s="132"/>
      <c r="BA458" s="132"/>
      <c r="FO458" s="135"/>
      <c r="FP458" s="135"/>
      <c r="FQ458" s="135"/>
      <c r="FR458" s="135"/>
      <c r="FS458" s="135"/>
      <c r="FT458" s="135"/>
    </row>
    <row r="459" spans="1:176" ht="12.75" customHeight="1" x14ac:dyDescent="0.2">
      <c r="A459" s="16" t="s">
        <v>173</v>
      </c>
      <c r="B459" s="17" t="s">
        <v>215</v>
      </c>
      <c r="C459" s="16" t="s">
        <v>1716</v>
      </c>
      <c r="D459" s="16" t="s">
        <v>7592</v>
      </c>
      <c r="E459" s="16" t="s">
        <v>7592</v>
      </c>
      <c r="F459" s="7">
        <v>48</v>
      </c>
      <c r="G459" s="7"/>
      <c r="H459" s="30" t="s">
        <v>177</v>
      </c>
      <c r="I459" s="16" t="s">
        <v>979</v>
      </c>
      <c r="J459" s="132" t="s">
        <v>179</v>
      </c>
      <c r="K459" s="7" t="s">
        <v>162</v>
      </c>
      <c r="L459" s="16"/>
      <c r="M459" s="136"/>
      <c r="N459" s="17"/>
      <c r="O459" s="17"/>
      <c r="P459" s="7"/>
      <c r="Q459" s="7"/>
      <c r="R459" s="136" t="s">
        <v>7587</v>
      </c>
      <c r="S459" s="136"/>
      <c r="T459" s="136"/>
      <c r="U459" s="136"/>
      <c r="V459" s="138"/>
      <c r="W459" s="136"/>
      <c r="X459" s="136"/>
      <c r="Y459" s="136"/>
      <c r="Z459" s="136"/>
      <c r="AA459" s="136"/>
      <c r="AB459" s="136"/>
      <c r="AC459" s="18"/>
      <c r="AD459" s="135"/>
      <c r="AE459" s="135"/>
      <c r="AF459" s="135"/>
      <c r="AG459" s="135"/>
      <c r="AI459" s="16"/>
      <c r="AJ459" s="18"/>
      <c r="AK459" s="18"/>
      <c r="AL459" s="18"/>
      <c r="AW459" s="7"/>
      <c r="AX459" s="136"/>
      <c r="AY459" s="136"/>
      <c r="AZ459" s="132"/>
      <c r="BA459" s="132"/>
      <c r="FM459" s="135"/>
      <c r="FN459" s="135"/>
    </row>
    <row r="460" spans="1:176" ht="12.75" customHeight="1" x14ac:dyDescent="0.2">
      <c r="A460" s="16" t="s">
        <v>173</v>
      </c>
      <c r="B460" s="17" t="s">
        <v>215</v>
      </c>
      <c r="C460" s="16"/>
      <c r="D460" s="132" t="s">
        <v>10960</v>
      </c>
      <c r="E460" s="16" t="s">
        <v>10960</v>
      </c>
      <c r="F460" s="7">
        <v>48</v>
      </c>
      <c r="G460" s="7"/>
      <c r="H460" s="30" t="s">
        <v>177</v>
      </c>
      <c r="I460" s="16" t="s">
        <v>475</v>
      </c>
      <c r="J460" s="16" t="s">
        <v>179</v>
      </c>
      <c r="K460" s="134" t="s">
        <v>162</v>
      </c>
      <c r="L460" s="16"/>
      <c r="M460" s="18"/>
      <c r="N460" s="17"/>
      <c r="O460" s="17"/>
      <c r="P460" s="7"/>
      <c r="Q460" s="7"/>
      <c r="R460" s="21" t="s">
        <v>10961</v>
      </c>
      <c r="S460" s="21"/>
      <c r="T460" s="21"/>
      <c r="U460" s="21"/>
      <c r="V460" s="22"/>
      <c r="W460" s="21"/>
      <c r="X460" s="21"/>
      <c r="Y460" s="21"/>
      <c r="Z460" s="21"/>
      <c r="AA460" s="21"/>
      <c r="AB460" s="21"/>
      <c r="AC460" s="136"/>
      <c r="AG460" s="135"/>
      <c r="AI460" s="132"/>
      <c r="AJ460" s="136"/>
      <c r="AK460" s="136"/>
      <c r="AL460" s="136"/>
      <c r="AW460" s="134"/>
      <c r="AX460" s="136"/>
      <c r="AY460" s="136"/>
      <c r="AZ460" s="132"/>
      <c r="BA460" s="132"/>
    </row>
    <row r="461" spans="1:176" ht="12.75" customHeight="1" x14ac:dyDescent="0.2">
      <c r="A461" s="132" t="s">
        <v>173</v>
      </c>
      <c r="B461" s="17" t="s">
        <v>215</v>
      </c>
      <c r="C461" s="132"/>
      <c r="D461" s="132" t="s">
        <v>10966</v>
      </c>
      <c r="E461" s="132" t="s">
        <v>10966</v>
      </c>
      <c r="F461" s="134">
        <v>48</v>
      </c>
      <c r="G461" s="134"/>
      <c r="H461" s="30" t="s">
        <v>177</v>
      </c>
      <c r="I461" s="132" t="s">
        <v>475</v>
      </c>
      <c r="J461" s="132" t="s">
        <v>179</v>
      </c>
      <c r="K461" s="134" t="s">
        <v>162</v>
      </c>
      <c r="L461" s="132"/>
      <c r="M461" s="136"/>
      <c r="N461" s="17"/>
      <c r="O461" s="17"/>
      <c r="P461" s="134"/>
      <c r="Q461" s="134"/>
      <c r="R461" s="136" t="s">
        <v>10967</v>
      </c>
      <c r="S461" s="136"/>
      <c r="T461" s="136"/>
      <c r="U461" s="136"/>
      <c r="V461" s="138"/>
      <c r="W461" s="136"/>
      <c r="X461" s="136"/>
      <c r="Y461" s="136"/>
      <c r="Z461" s="136"/>
      <c r="AA461" s="136"/>
      <c r="AB461" s="136"/>
      <c r="AC461" s="136"/>
      <c r="AI461" s="132"/>
      <c r="AJ461" s="136"/>
      <c r="AK461" s="136"/>
      <c r="AL461" s="136"/>
      <c r="AM461" s="135"/>
      <c r="AN461" s="135"/>
      <c r="AO461" s="135"/>
      <c r="AP461" s="135"/>
      <c r="AQ461" s="135"/>
      <c r="AR461" s="135"/>
      <c r="AS461" s="135"/>
      <c r="AT461" s="135"/>
      <c r="AU461" s="135"/>
      <c r="AV461" s="135"/>
      <c r="AW461" s="134"/>
      <c r="AX461" s="136"/>
      <c r="AY461" s="136"/>
      <c r="AZ461" s="132"/>
      <c r="BA461" s="132"/>
      <c r="BK461" s="135"/>
    </row>
    <row r="462" spans="1:176" ht="12.75" customHeight="1" x14ac:dyDescent="0.2">
      <c r="A462" s="135" t="s">
        <v>173</v>
      </c>
      <c r="B462" s="17" t="s">
        <v>211</v>
      </c>
      <c r="C462" s="128"/>
      <c r="D462" s="135" t="s">
        <v>14627</v>
      </c>
      <c r="E462" s="135" t="s">
        <v>14627</v>
      </c>
      <c r="F462" s="134">
        <v>48</v>
      </c>
      <c r="G462" s="135"/>
      <c r="H462" s="127" t="s">
        <v>177</v>
      </c>
      <c r="I462" s="135" t="s">
        <v>253</v>
      </c>
      <c r="J462" s="135" t="s">
        <v>179</v>
      </c>
      <c r="K462" s="79" t="s">
        <v>162</v>
      </c>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I462" s="135"/>
      <c r="AJ462" s="135"/>
      <c r="AK462" s="135"/>
      <c r="AL462" s="135"/>
      <c r="AM462" s="135"/>
      <c r="AN462" s="135"/>
      <c r="AO462" s="135"/>
      <c r="AP462" s="135"/>
      <c r="AQ462" s="135"/>
      <c r="AR462" s="135"/>
      <c r="AS462" s="135"/>
      <c r="AT462" s="135"/>
      <c r="AU462" s="135"/>
      <c r="AV462" s="135"/>
      <c r="AW462" s="135"/>
      <c r="AX462" s="135"/>
      <c r="AY462" s="135"/>
      <c r="AZ462" s="135"/>
      <c r="BA462" s="135"/>
      <c r="BK462" s="135"/>
      <c r="BQ462" s="135"/>
    </row>
    <row r="463" spans="1:176" ht="12.75" customHeight="1" x14ac:dyDescent="0.2">
      <c r="A463" s="16" t="s">
        <v>173</v>
      </c>
      <c r="B463" s="17" t="s">
        <v>211</v>
      </c>
      <c r="C463" s="16"/>
      <c r="D463" s="135" t="s">
        <v>9840</v>
      </c>
      <c r="E463" s="16" t="s">
        <v>9861</v>
      </c>
      <c r="F463" s="7">
        <v>48</v>
      </c>
      <c r="G463" s="7"/>
      <c r="H463" s="134" t="s">
        <v>177</v>
      </c>
      <c r="I463" s="16" t="s">
        <v>711</v>
      </c>
      <c r="J463" s="16" t="s">
        <v>179</v>
      </c>
      <c r="K463" s="7" t="s">
        <v>162</v>
      </c>
      <c r="L463" s="16" t="s">
        <v>9862</v>
      </c>
      <c r="M463" s="135" t="s">
        <v>9842</v>
      </c>
      <c r="N463" s="17"/>
      <c r="O463" s="17"/>
      <c r="P463" s="7"/>
      <c r="Q463" s="7"/>
      <c r="R463" s="21" t="s">
        <v>9863</v>
      </c>
      <c r="S463" s="21"/>
      <c r="T463" s="21"/>
      <c r="U463" s="21"/>
      <c r="V463" s="141" t="s">
        <v>9846</v>
      </c>
      <c r="W463" s="21"/>
      <c r="X463" s="21"/>
      <c r="Y463" s="21"/>
      <c r="Z463" s="21"/>
      <c r="AA463" s="21"/>
      <c r="AB463" s="21"/>
      <c r="AC463" s="135" t="s">
        <v>168</v>
      </c>
      <c r="AG463" s="3" t="s">
        <v>9865</v>
      </c>
      <c r="AI463" s="135"/>
      <c r="AJ463" s="135" t="s">
        <v>9858</v>
      </c>
      <c r="AK463" s="135" t="s">
        <v>9859</v>
      </c>
      <c r="AL463" s="135" t="s">
        <v>9860</v>
      </c>
      <c r="AW463" s="135" t="s">
        <v>168</v>
      </c>
      <c r="AX463" s="135" t="s">
        <v>9854</v>
      </c>
      <c r="AY463" s="135" t="s">
        <v>9855</v>
      </c>
      <c r="AZ463" s="135" t="s">
        <v>9856</v>
      </c>
      <c r="BA463" s="135" t="s">
        <v>9857</v>
      </c>
      <c r="BB463" s="3" t="s">
        <v>163</v>
      </c>
      <c r="BC463" s="3" t="s">
        <v>9850</v>
      </c>
      <c r="BD463" s="3" t="s">
        <v>9851</v>
      </c>
      <c r="BE463" s="3" t="s">
        <v>9852</v>
      </c>
      <c r="BF463" s="3" t="s">
        <v>9853</v>
      </c>
    </row>
    <row r="464" spans="1:176" ht="12.75" customHeight="1" x14ac:dyDescent="0.2">
      <c r="A464" s="16" t="s">
        <v>173</v>
      </c>
      <c r="B464" s="17" t="s">
        <v>211</v>
      </c>
      <c r="C464" s="16"/>
      <c r="D464" s="16" t="s">
        <v>10205</v>
      </c>
      <c r="E464" s="16" t="s">
        <v>10205</v>
      </c>
      <c r="F464" s="7">
        <v>48</v>
      </c>
      <c r="G464" s="7"/>
      <c r="H464" s="134" t="s">
        <v>1311</v>
      </c>
      <c r="I464" s="16" t="s">
        <v>528</v>
      </c>
      <c r="J464" s="16" t="s">
        <v>179</v>
      </c>
      <c r="K464" s="7" t="s">
        <v>162</v>
      </c>
      <c r="L464" s="16" t="s">
        <v>10206</v>
      </c>
      <c r="M464" s="18"/>
      <c r="N464" s="17"/>
      <c r="O464" s="17"/>
      <c r="P464" s="17">
        <v>2016</v>
      </c>
      <c r="Q464" s="7">
        <v>28.799999999999997</v>
      </c>
      <c r="R464" s="136" t="s">
        <v>6203</v>
      </c>
      <c r="S464" s="136"/>
      <c r="T464" s="136"/>
      <c r="U464" s="136"/>
      <c r="V464" s="19"/>
      <c r="W464" s="136"/>
      <c r="X464" s="136"/>
      <c r="Y464" s="136"/>
      <c r="Z464" s="136"/>
      <c r="AA464" s="136"/>
      <c r="AB464" s="136"/>
      <c r="AC464" s="18" t="s">
        <v>168</v>
      </c>
      <c r="AI464" s="135"/>
      <c r="AJ464" s="18"/>
      <c r="AK464" s="18"/>
      <c r="AL464" s="18"/>
      <c r="AW464" s="135" t="s">
        <v>168</v>
      </c>
      <c r="AX464" s="18" t="s">
        <v>856</v>
      </c>
      <c r="AY464" s="18" t="s">
        <v>727</v>
      </c>
      <c r="AZ464" s="133"/>
      <c r="BA464" s="135" t="s">
        <v>10207</v>
      </c>
    </row>
    <row r="465" spans="1:176" ht="12.75" customHeight="1" x14ac:dyDescent="0.2">
      <c r="A465" s="132" t="s">
        <v>173</v>
      </c>
      <c r="B465" s="17" t="s">
        <v>211</v>
      </c>
      <c r="C465" s="132" t="s">
        <v>11280</v>
      </c>
      <c r="D465" s="135" t="s">
        <v>4820</v>
      </c>
      <c r="E465" s="135" t="s">
        <v>4818</v>
      </c>
      <c r="F465" s="134">
        <f>4*12</f>
        <v>48</v>
      </c>
      <c r="G465" s="134"/>
      <c r="H465" s="134" t="s">
        <v>177</v>
      </c>
      <c r="I465" s="132" t="s">
        <v>244</v>
      </c>
      <c r="J465" s="132" t="s">
        <v>245</v>
      </c>
      <c r="K465" s="134" t="s">
        <v>180</v>
      </c>
      <c r="L465" s="132"/>
      <c r="M465" s="133" t="s">
        <v>4819</v>
      </c>
      <c r="N465" s="17"/>
      <c r="O465" s="17"/>
      <c r="P465" s="134"/>
      <c r="Q465" s="134"/>
      <c r="R465" s="136" t="s">
        <v>11276</v>
      </c>
      <c r="S465" s="136"/>
      <c r="T465" s="136"/>
      <c r="U465" s="136" t="s">
        <v>4818</v>
      </c>
      <c r="V465" s="138"/>
      <c r="W465" s="21" t="s">
        <v>11277</v>
      </c>
      <c r="X465" s="21" t="s">
        <v>11278</v>
      </c>
      <c r="Y465" s="21" t="s">
        <v>11279</v>
      </c>
      <c r="Z465" s="136"/>
      <c r="AA465" s="135" t="s">
        <v>163</v>
      </c>
      <c r="AB465" s="135">
        <v>620</v>
      </c>
      <c r="AC465" s="135" t="s">
        <v>168</v>
      </c>
      <c r="AD465" s="3" t="s">
        <v>4824</v>
      </c>
      <c r="AE465" s="3" t="s">
        <v>4825</v>
      </c>
      <c r="AF465" s="3" t="s">
        <v>4826</v>
      </c>
      <c r="AG465" s="3" t="s">
        <v>4827</v>
      </c>
      <c r="AH465" s="3" t="s">
        <v>163</v>
      </c>
      <c r="AI465" s="135" t="s">
        <v>4834</v>
      </c>
      <c r="AJ465" s="135" t="s">
        <v>163</v>
      </c>
      <c r="AK465" s="135" t="s">
        <v>163</v>
      </c>
      <c r="AL465" s="135" t="s">
        <v>4835</v>
      </c>
      <c r="AM465" s="135"/>
      <c r="AN465" s="135"/>
      <c r="AO465" s="135"/>
      <c r="AP465" s="135"/>
      <c r="AQ465" s="135"/>
      <c r="AR465" s="135"/>
      <c r="AS465" s="135"/>
      <c r="AT465" s="135"/>
      <c r="AU465" s="135"/>
      <c r="AV465" s="135"/>
      <c r="AW465" s="135" t="s">
        <v>168</v>
      </c>
      <c r="AX465" s="135" t="s">
        <v>4836</v>
      </c>
      <c r="AY465" s="135" t="s">
        <v>4837</v>
      </c>
      <c r="AZ465" s="135" t="s">
        <v>4838</v>
      </c>
      <c r="BA465" s="135" t="s">
        <v>4839</v>
      </c>
      <c r="BB465" s="3" t="s">
        <v>163</v>
      </c>
      <c r="BC465" s="135" t="s">
        <v>4840</v>
      </c>
      <c r="BD465" s="3" t="s">
        <v>163</v>
      </c>
      <c r="BE465" s="3" t="s">
        <v>163</v>
      </c>
      <c r="BF465" s="135" t="s">
        <v>4841</v>
      </c>
      <c r="BG465" s="3" t="s">
        <v>168</v>
      </c>
      <c r="BH465" s="3" t="s">
        <v>1615</v>
      </c>
      <c r="BI465" s="3" t="s">
        <v>4842</v>
      </c>
      <c r="BJ465" s="3" t="s">
        <v>4843</v>
      </c>
      <c r="BK465" s="3" t="s">
        <v>4844</v>
      </c>
      <c r="BL465" s="3" t="s">
        <v>163</v>
      </c>
      <c r="BM465" s="3" t="s">
        <v>4840</v>
      </c>
      <c r="BQ465" s="3" t="s">
        <v>168</v>
      </c>
      <c r="BR465" s="3" t="s">
        <v>4830</v>
      </c>
      <c r="BS465" s="3" t="s">
        <v>4831</v>
      </c>
      <c r="BT465" s="3" t="s">
        <v>1082</v>
      </c>
      <c r="BU465" s="82" t="s">
        <v>13065</v>
      </c>
      <c r="BW465" s="141" t="s">
        <v>13066</v>
      </c>
      <c r="BZ465" s="141" t="s">
        <v>13067</v>
      </c>
      <c r="DS465" s="135"/>
    </row>
    <row r="466" spans="1:176" ht="12.75" customHeight="1" x14ac:dyDescent="0.2">
      <c r="A466" s="132" t="s">
        <v>173</v>
      </c>
      <c r="B466" s="17" t="s">
        <v>886</v>
      </c>
      <c r="C466" s="132"/>
      <c r="D466" s="132" t="s">
        <v>5368</v>
      </c>
      <c r="E466" s="132" t="s">
        <v>5369</v>
      </c>
      <c r="F466" s="7">
        <v>48</v>
      </c>
      <c r="G466" s="134"/>
      <c r="H466" s="134" t="s">
        <v>177</v>
      </c>
      <c r="I466" s="132" t="s">
        <v>468</v>
      </c>
      <c r="J466" s="132" t="s">
        <v>431</v>
      </c>
      <c r="K466" s="134" t="s">
        <v>162</v>
      </c>
      <c r="L466" s="132" t="s">
        <v>5370</v>
      </c>
      <c r="M466" s="136"/>
      <c r="N466" s="17"/>
      <c r="O466" s="17"/>
      <c r="P466" s="134"/>
      <c r="Q466" s="134"/>
      <c r="R466" s="21" t="s">
        <v>5371</v>
      </c>
      <c r="S466" s="21"/>
      <c r="T466" s="21"/>
      <c r="U466" s="21"/>
      <c r="V466" s="22"/>
      <c r="W466" s="21"/>
      <c r="X466" s="21"/>
      <c r="Y466" s="21"/>
      <c r="Z466" s="21"/>
      <c r="AA466" s="21"/>
      <c r="AB466" s="21"/>
      <c r="AC466" s="136"/>
      <c r="AD466" s="135"/>
      <c r="AE466" s="135"/>
      <c r="AF466" s="135"/>
      <c r="AI466" s="132"/>
      <c r="AJ466" s="136"/>
      <c r="AK466" s="136"/>
      <c r="AL466" s="136"/>
      <c r="AM466" s="134"/>
      <c r="AN466" s="134"/>
      <c r="AO466" s="134"/>
      <c r="AP466" s="134"/>
      <c r="AQ466" s="134"/>
      <c r="AR466" s="134"/>
      <c r="AS466" s="134"/>
      <c r="AT466" s="134"/>
      <c r="AU466" s="134"/>
      <c r="AV466" s="134"/>
      <c r="AW466" s="134"/>
      <c r="AX466" s="136"/>
      <c r="AY466" s="136"/>
      <c r="AZ466" s="132"/>
      <c r="BA466" s="132"/>
      <c r="BK466" s="135"/>
      <c r="BQ466" s="135"/>
    </row>
    <row r="467" spans="1:176" ht="12.75" customHeight="1" x14ac:dyDescent="0.2">
      <c r="A467" s="16" t="s">
        <v>173</v>
      </c>
      <c r="B467" s="124" t="s">
        <v>215</v>
      </c>
      <c r="C467" s="133"/>
      <c r="D467" s="135" t="s">
        <v>696</v>
      </c>
      <c r="E467" s="133" t="s">
        <v>5152</v>
      </c>
      <c r="F467" s="36">
        <v>47.5</v>
      </c>
      <c r="G467" s="36"/>
      <c r="H467" s="134" t="s">
        <v>1311</v>
      </c>
      <c r="I467" s="16" t="s">
        <v>261</v>
      </c>
      <c r="J467" s="133" t="s">
        <v>179</v>
      </c>
      <c r="K467" s="7" t="s">
        <v>162</v>
      </c>
      <c r="L467" s="133" t="s">
        <v>5149</v>
      </c>
      <c r="M467" s="133" t="s">
        <v>699</v>
      </c>
      <c r="N467" s="17"/>
      <c r="O467" s="17"/>
      <c r="P467" s="124">
        <v>2016</v>
      </c>
      <c r="Q467" s="36">
        <v>14.25</v>
      </c>
      <c r="R467" s="136" t="s">
        <v>13510</v>
      </c>
      <c r="S467" s="136"/>
      <c r="T467" s="136"/>
      <c r="U467" s="136"/>
      <c r="V467" s="138"/>
      <c r="W467" s="136"/>
      <c r="X467" s="136"/>
      <c r="Y467" s="136"/>
      <c r="Z467" s="136"/>
      <c r="AA467" s="136"/>
      <c r="AB467" s="136"/>
      <c r="AC467" s="135" t="s">
        <v>168</v>
      </c>
      <c r="AD467" s="135"/>
      <c r="AE467" s="135"/>
      <c r="AF467" s="135"/>
      <c r="AG467" s="3" t="s">
        <v>704</v>
      </c>
      <c r="AI467" s="135"/>
      <c r="AJ467" s="135" t="s">
        <v>705</v>
      </c>
      <c r="AK467" s="135" t="s">
        <v>706</v>
      </c>
      <c r="AL467" s="135" t="s">
        <v>707</v>
      </c>
      <c r="AM467" s="135"/>
      <c r="AN467" s="135" t="s">
        <v>11749</v>
      </c>
      <c r="AO467" s="135"/>
      <c r="AP467" s="135"/>
      <c r="AQ467" s="135" t="s">
        <v>709</v>
      </c>
      <c r="AR467" s="135"/>
      <c r="AS467" s="135"/>
      <c r="AT467" s="135"/>
      <c r="AU467" s="135"/>
      <c r="AV467" s="135"/>
      <c r="AW467" s="135" t="s">
        <v>168</v>
      </c>
      <c r="AX467" s="136" t="s">
        <v>701</v>
      </c>
      <c r="AY467" s="136" t="s">
        <v>5151</v>
      </c>
      <c r="AZ467" s="133" t="s">
        <v>250</v>
      </c>
      <c r="BA467" s="135" t="s">
        <v>703</v>
      </c>
      <c r="BK467" s="135"/>
    </row>
    <row r="468" spans="1:176" ht="12.75" customHeight="1" x14ac:dyDescent="0.2">
      <c r="A468" s="16" t="s">
        <v>173</v>
      </c>
      <c r="B468" s="124" t="s">
        <v>211</v>
      </c>
      <c r="C468" s="133"/>
      <c r="D468" s="135" t="s">
        <v>696</v>
      </c>
      <c r="E468" s="133" t="s">
        <v>5148</v>
      </c>
      <c r="F468" s="36">
        <v>47.5</v>
      </c>
      <c r="G468" s="36"/>
      <c r="H468" s="134" t="s">
        <v>1311</v>
      </c>
      <c r="I468" s="132" t="s">
        <v>261</v>
      </c>
      <c r="J468" s="133" t="s">
        <v>179</v>
      </c>
      <c r="K468" s="134" t="s">
        <v>162</v>
      </c>
      <c r="L468" s="133" t="s">
        <v>5149</v>
      </c>
      <c r="M468" s="133" t="s">
        <v>699</v>
      </c>
      <c r="N468" s="17"/>
      <c r="O468" s="17"/>
      <c r="P468" s="124">
        <v>2016</v>
      </c>
      <c r="Q468" s="36">
        <v>14.25</v>
      </c>
      <c r="R468" s="136" t="s">
        <v>5150</v>
      </c>
      <c r="S468" s="136"/>
      <c r="T468" s="136"/>
      <c r="U468" s="136"/>
      <c r="V468" s="138"/>
      <c r="W468" s="136"/>
      <c r="X468" s="136"/>
      <c r="Y468" s="136"/>
      <c r="Z468" s="136"/>
      <c r="AA468" s="136"/>
      <c r="AB468" s="136"/>
      <c r="AC468" s="135" t="s">
        <v>168</v>
      </c>
      <c r="AD468" s="135"/>
      <c r="AE468" s="135"/>
      <c r="AF468" s="135"/>
      <c r="AG468" s="135" t="s">
        <v>704</v>
      </c>
      <c r="AI468" s="135"/>
      <c r="AJ468" s="135" t="s">
        <v>705</v>
      </c>
      <c r="AK468" s="135" t="s">
        <v>706</v>
      </c>
      <c r="AL468" s="135" t="s">
        <v>707</v>
      </c>
      <c r="AM468" s="135"/>
      <c r="AN468" s="135" t="s">
        <v>11749</v>
      </c>
      <c r="AO468" s="135"/>
      <c r="AP468" s="135"/>
      <c r="AQ468" s="135" t="s">
        <v>709</v>
      </c>
      <c r="AR468" s="135"/>
      <c r="AS468" s="135"/>
      <c r="AT468" s="135"/>
      <c r="AU468" s="135"/>
      <c r="AV468" s="135"/>
      <c r="AW468" s="135" t="s">
        <v>168</v>
      </c>
      <c r="AX468" s="136" t="s">
        <v>701</v>
      </c>
      <c r="AY468" s="136" t="s">
        <v>5151</v>
      </c>
      <c r="AZ468" s="133" t="s">
        <v>250</v>
      </c>
      <c r="BA468" s="135" t="s">
        <v>703</v>
      </c>
      <c r="BU468" s="135"/>
      <c r="BW468" s="135"/>
      <c r="BZ468" s="135"/>
    </row>
    <row r="469" spans="1:176" ht="12.75" customHeight="1" x14ac:dyDescent="0.2">
      <c r="A469" s="132" t="s">
        <v>240</v>
      </c>
      <c r="B469" s="17" t="s">
        <v>211</v>
      </c>
      <c r="C469" s="133"/>
      <c r="D469" s="133" t="s">
        <v>4875</v>
      </c>
      <c r="E469" s="133" t="s">
        <v>4875</v>
      </c>
      <c r="F469" s="134">
        <v>45</v>
      </c>
      <c r="G469" s="134"/>
      <c r="H469" s="124">
        <v>2023</v>
      </c>
      <c r="I469" s="132" t="s">
        <v>253</v>
      </c>
      <c r="J469" s="8" t="s">
        <v>179</v>
      </c>
      <c r="K469" s="124" t="s">
        <v>162</v>
      </c>
      <c r="L469" s="132" t="s">
        <v>4876</v>
      </c>
      <c r="M469" s="136"/>
      <c r="N469" s="14" t="s">
        <v>676</v>
      </c>
      <c r="O469" s="124" t="s">
        <v>694</v>
      </c>
      <c r="P469" s="124"/>
      <c r="Q469" s="124"/>
      <c r="R469" s="133"/>
      <c r="S469" s="133"/>
      <c r="T469" s="133"/>
      <c r="U469" s="133"/>
      <c r="V469" s="24"/>
      <c r="W469" s="133"/>
      <c r="X469" s="133"/>
      <c r="Y469" s="133"/>
      <c r="Z469" s="133"/>
      <c r="AA469" s="133"/>
      <c r="AB469" s="133"/>
      <c r="AC469" s="136"/>
      <c r="AI469" s="58"/>
      <c r="AJ469" s="136"/>
      <c r="AK469" s="136"/>
      <c r="AL469" s="136"/>
      <c r="AM469" s="135"/>
      <c r="AN469" s="135"/>
      <c r="AO469" s="135"/>
      <c r="AP469" s="135"/>
      <c r="AQ469" s="135"/>
      <c r="AR469" s="135"/>
      <c r="AS469" s="135"/>
      <c r="AT469" s="135"/>
      <c r="AU469" s="135"/>
      <c r="AV469" s="135"/>
      <c r="AW469" s="124"/>
      <c r="AX469" s="136"/>
      <c r="AY469" s="136"/>
      <c r="AZ469" s="58"/>
      <c r="BA469" s="58"/>
      <c r="BD469" s="135"/>
      <c r="BE469" s="135"/>
    </row>
    <row r="470" spans="1:176" ht="12.75" customHeight="1" x14ac:dyDescent="0.2">
      <c r="A470" s="16" t="s">
        <v>240</v>
      </c>
      <c r="B470" s="124" t="s">
        <v>215</v>
      </c>
      <c r="C470" s="8"/>
      <c r="D470" s="8" t="s">
        <v>11639</v>
      </c>
      <c r="E470" s="8" t="s">
        <v>11639</v>
      </c>
      <c r="F470" s="12">
        <v>45</v>
      </c>
      <c r="G470" s="12"/>
      <c r="H470" s="124">
        <v>2021</v>
      </c>
      <c r="I470" s="133" t="s">
        <v>929</v>
      </c>
      <c r="J470" s="8" t="s">
        <v>161</v>
      </c>
      <c r="K470" s="124" t="s">
        <v>162</v>
      </c>
      <c r="L470" s="133" t="s">
        <v>11646</v>
      </c>
      <c r="M470" s="133" t="s">
        <v>11647</v>
      </c>
      <c r="N470" s="124" t="s">
        <v>676</v>
      </c>
      <c r="O470" s="124" t="s">
        <v>694</v>
      </c>
      <c r="P470" s="124"/>
      <c r="Q470" s="124"/>
      <c r="R470" s="133" t="s">
        <v>11640</v>
      </c>
      <c r="S470" s="133" t="s">
        <v>11643</v>
      </c>
      <c r="T470" s="133">
        <v>400021</v>
      </c>
      <c r="U470" s="133" t="s">
        <v>1176</v>
      </c>
      <c r="V470" s="24"/>
      <c r="W470" s="133"/>
      <c r="X470" s="133"/>
      <c r="Y470" s="133"/>
      <c r="Z470" s="133"/>
      <c r="AA470" s="133"/>
      <c r="AB470" s="133"/>
      <c r="AC470" s="136" t="s">
        <v>168</v>
      </c>
      <c r="AD470" s="3" t="s">
        <v>4356</v>
      </c>
      <c r="AE470" s="3" t="s">
        <v>11641</v>
      </c>
      <c r="AG470" s="3" t="s">
        <v>11642</v>
      </c>
      <c r="AI470" s="135"/>
      <c r="AJ470" s="44">
        <v>9833947445</v>
      </c>
      <c r="AK470" s="133"/>
      <c r="AL470" s="133"/>
      <c r="AM470" s="135"/>
      <c r="AN470" s="135"/>
      <c r="AO470" s="135"/>
      <c r="AP470" s="135"/>
      <c r="AQ470" s="135"/>
      <c r="AR470" s="135"/>
      <c r="AS470" s="135"/>
      <c r="AT470" s="135"/>
      <c r="AU470" s="135"/>
      <c r="AV470" s="135"/>
      <c r="AW470" s="124" t="s">
        <v>168</v>
      </c>
      <c r="AX470" s="133" t="s">
        <v>4356</v>
      </c>
      <c r="AY470" s="133" t="s">
        <v>11641</v>
      </c>
      <c r="AZ470" s="133"/>
      <c r="BA470" s="135" t="s">
        <v>11642</v>
      </c>
      <c r="BC470" s="3" t="s">
        <v>11644</v>
      </c>
      <c r="BD470" s="3" t="s">
        <v>11645</v>
      </c>
      <c r="BH470" s="135"/>
      <c r="BI470" s="135"/>
      <c r="BJ470" s="135"/>
      <c r="BK470" s="135"/>
    </row>
    <row r="471" spans="1:176" ht="12.75" customHeight="1" x14ac:dyDescent="0.2">
      <c r="A471" s="16" t="s">
        <v>240</v>
      </c>
      <c r="B471" s="17" t="s">
        <v>886</v>
      </c>
      <c r="C471" s="8"/>
      <c r="D471" s="135" t="s">
        <v>6535</v>
      </c>
      <c r="E471" s="8" t="s">
        <v>5473</v>
      </c>
      <c r="F471" s="12">
        <v>45</v>
      </c>
      <c r="G471" s="12"/>
      <c r="H471" s="124">
        <v>2021</v>
      </c>
      <c r="I471" s="132" t="s">
        <v>178</v>
      </c>
      <c r="J471" s="8" t="s">
        <v>179</v>
      </c>
      <c r="K471" s="124" t="s">
        <v>180</v>
      </c>
      <c r="L471" s="133" t="s">
        <v>5474</v>
      </c>
      <c r="M471" s="136"/>
      <c r="N471" s="124" t="s">
        <v>676</v>
      </c>
      <c r="O471" s="124" t="s">
        <v>694</v>
      </c>
      <c r="P471" s="124"/>
      <c r="Q471" s="124"/>
      <c r="R471" s="133"/>
      <c r="S471" s="133"/>
      <c r="T471" s="133"/>
      <c r="U471" s="133"/>
      <c r="V471" s="24"/>
      <c r="W471" s="133"/>
      <c r="X471" s="133"/>
      <c r="Y471" s="133"/>
      <c r="Z471" s="133"/>
      <c r="AA471" s="135" t="s">
        <v>163</v>
      </c>
      <c r="AB471" s="133">
        <v>7500</v>
      </c>
      <c r="AC471" s="135" t="s">
        <v>168</v>
      </c>
      <c r="AD471" s="135" t="s">
        <v>6539</v>
      </c>
      <c r="AE471" s="135" t="s">
        <v>6540</v>
      </c>
      <c r="AF471" s="135" t="s">
        <v>6541</v>
      </c>
      <c r="AG471" s="3" t="s">
        <v>6542</v>
      </c>
      <c r="AH471" s="3" t="s">
        <v>6543</v>
      </c>
      <c r="AI471" s="3" t="s">
        <v>6544</v>
      </c>
      <c r="AJ471" s="135" t="s">
        <v>163</v>
      </c>
      <c r="AK471" s="135"/>
      <c r="AL471" s="135" t="s">
        <v>6545</v>
      </c>
      <c r="AM471" s="135" t="s">
        <v>168</v>
      </c>
      <c r="AN471" s="135" t="s">
        <v>6548</v>
      </c>
      <c r="AO471" s="135" t="s">
        <v>6549</v>
      </c>
      <c r="AP471" s="135" t="s">
        <v>6550</v>
      </c>
      <c r="AQ471" s="135" t="s">
        <v>6551</v>
      </c>
      <c r="AR471" s="135"/>
      <c r="AS471" s="135"/>
      <c r="AT471" s="135"/>
      <c r="AU471" s="135"/>
      <c r="AV471" s="135"/>
      <c r="AW471" s="135"/>
      <c r="AX471" s="135"/>
      <c r="AY471" s="135"/>
      <c r="AZ471" s="135"/>
      <c r="BH471" s="135"/>
      <c r="BI471" s="135"/>
      <c r="BJ471" s="135"/>
      <c r="BK471" s="135"/>
      <c r="BQ471" s="3" t="s">
        <v>168</v>
      </c>
      <c r="BR471" s="3" t="s">
        <v>6552</v>
      </c>
      <c r="BS471" s="3" t="s">
        <v>6553</v>
      </c>
      <c r="BT471" s="3" t="s">
        <v>6554</v>
      </c>
      <c r="BU471" s="3" t="s">
        <v>6555</v>
      </c>
      <c r="BV471" s="3" t="s">
        <v>163</v>
      </c>
      <c r="BW471" s="3" t="s">
        <v>6556</v>
      </c>
      <c r="BX471" s="3" t="s">
        <v>163</v>
      </c>
      <c r="BY471" s="3" t="s">
        <v>6557</v>
      </c>
    </row>
    <row r="472" spans="1:176" ht="12.75" customHeight="1" x14ac:dyDescent="0.2">
      <c r="A472" s="16" t="s">
        <v>173</v>
      </c>
      <c r="B472" s="17" t="s">
        <v>215</v>
      </c>
      <c r="C472" s="132"/>
      <c r="D472" s="132" t="s">
        <v>8842</v>
      </c>
      <c r="E472" s="132" t="s">
        <v>8842</v>
      </c>
      <c r="F472" s="134">
        <v>45</v>
      </c>
      <c r="G472" s="134"/>
      <c r="H472" s="134" t="s">
        <v>177</v>
      </c>
      <c r="I472" s="16" t="s">
        <v>523</v>
      </c>
      <c r="J472" s="133" t="s">
        <v>482</v>
      </c>
      <c r="K472" s="134" t="s">
        <v>162</v>
      </c>
      <c r="L472" s="132" t="s">
        <v>8843</v>
      </c>
      <c r="M472" s="133" t="s">
        <v>8844</v>
      </c>
      <c r="N472" s="17"/>
      <c r="O472" s="17"/>
      <c r="P472" s="134"/>
      <c r="Q472" s="134"/>
      <c r="R472" s="21" t="s">
        <v>8845</v>
      </c>
      <c r="S472" s="21"/>
      <c r="T472" s="21"/>
      <c r="U472" s="21"/>
      <c r="V472" s="22"/>
      <c r="W472" s="21"/>
      <c r="X472" s="21"/>
      <c r="Y472" s="21"/>
      <c r="Z472" s="21"/>
      <c r="AA472" s="21"/>
      <c r="AB472" s="21"/>
      <c r="AC472" s="136"/>
      <c r="AD472" s="136"/>
      <c r="AE472" s="136"/>
      <c r="AF472" s="132"/>
      <c r="AG472" s="132" t="s">
        <v>8846</v>
      </c>
      <c r="AI472" s="132"/>
      <c r="AJ472" s="136"/>
      <c r="AK472" s="136"/>
      <c r="AL472" s="136"/>
      <c r="AQ472" s="135"/>
      <c r="AW472" s="134"/>
      <c r="BC472" s="135"/>
      <c r="BF472" s="135"/>
      <c r="FM472" s="130"/>
      <c r="FN472" s="130"/>
    </row>
    <row r="473" spans="1:176" ht="12.75" customHeight="1" x14ac:dyDescent="0.2">
      <c r="A473" s="16" t="s">
        <v>173</v>
      </c>
      <c r="B473" s="17" t="s">
        <v>215</v>
      </c>
      <c r="C473" s="132"/>
      <c r="D473" s="135" t="s">
        <v>1076</v>
      </c>
      <c r="E473" s="132" t="s">
        <v>9252</v>
      </c>
      <c r="F473" s="134">
        <v>45</v>
      </c>
      <c r="G473" s="134"/>
      <c r="H473" s="134" t="s">
        <v>177</v>
      </c>
      <c r="I473" s="132" t="s">
        <v>244</v>
      </c>
      <c r="J473" s="132" t="s">
        <v>245</v>
      </c>
      <c r="K473" s="20" t="s">
        <v>180</v>
      </c>
      <c r="L473" s="132" t="s">
        <v>9255</v>
      </c>
      <c r="M473" s="136"/>
      <c r="N473" s="17"/>
      <c r="O473" s="17"/>
      <c r="P473" s="134"/>
      <c r="Q473" s="134"/>
      <c r="R473" s="132" t="s">
        <v>9254</v>
      </c>
      <c r="S473" s="132"/>
      <c r="T473" s="132"/>
      <c r="U473" s="132"/>
      <c r="V473" s="138"/>
      <c r="W473" s="132"/>
      <c r="X473" s="132"/>
      <c r="Y473" s="132"/>
      <c r="Z473" s="132"/>
      <c r="AA473" s="132"/>
      <c r="AB473" s="132"/>
      <c r="AC473" s="135" t="s">
        <v>194</v>
      </c>
      <c r="AD473" s="135" t="s">
        <v>1080</v>
      </c>
      <c r="AE473" s="135" t="s">
        <v>1081</v>
      </c>
      <c r="AF473" s="135" t="s">
        <v>1082</v>
      </c>
      <c r="AG473" s="82" t="s">
        <v>1083</v>
      </c>
      <c r="AI473" s="135"/>
      <c r="AJ473" s="135"/>
      <c r="AK473" s="135"/>
      <c r="AL473" s="135"/>
      <c r="AM473" s="135"/>
      <c r="AN473" s="135"/>
      <c r="AO473" s="135"/>
      <c r="AP473" s="135"/>
      <c r="AQ473" s="135"/>
      <c r="AR473" s="135"/>
      <c r="AS473" s="135"/>
      <c r="AT473" s="135"/>
      <c r="AU473" s="135"/>
      <c r="AV473" s="135"/>
      <c r="AW473" s="135"/>
      <c r="AX473" s="135"/>
      <c r="AY473" s="135"/>
      <c r="AZ473" s="135"/>
      <c r="BA473" s="135"/>
      <c r="BC473" s="135"/>
      <c r="BF473" s="135"/>
      <c r="BU473" s="135"/>
      <c r="CE473" s="135"/>
    </row>
    <row r="474" spans="1:176" s="1" customFormat="1" ht="12.75" customHeight="1" x14ac:dyDescent="0.2">
      <c r="A474" s="132" t="s">
        <v>240</v>
      </c>
      <c r="B474" s="17" t="s">
        <v>215</v>
      </c>
      <c r="C474" s="133"/>
      <c r="D474" s="133" t="s">
        <v>4875</v>
      </c>
      <c r="E474" s="133" t="s">
        <v>4875</v>
      </c>
      <c r="F474" s="134">
        <v>45</v>
      </c>
      <c r="G474" s="134"/>
      <c r="H474" s="124">
        <v>2023</v>
      </c>
      <c r="I474" s="132" t="s">
        <v>253</v>
      </c>
      <c r="J474" s="133" t="s">
        <v>179</v>
      </c>
      <c r="K474" s="124" t="s">
        <v>162</v>
      </c>
      <c r="L474" s="132" t="s">
        <v>4876</v>
      </c>
      <c r="M474" s="136"/>
      <c r="N474" s="124" t="s">
        <v>676</v>
      </c>
      <c r="O474" s="124" t="s">
        <v>694</v>
      </c>
      <c r="P474" s="124"/>
      <c r="Q474" s="124"/>
      <c r="R474" s="133"/>
      <c r="S474" s="133"/>
      <c r="T474" s="133"/>
      <c r="U474" s="133"/>
      <c r="V474" s="24"/>
      <c r="W474" s="133"/>
      <c r="X474" s="133"/>
      <c r="Y474" s="133"/>
      <c r="Z474" s="133"/>
      <c r="AA474" s="133"/>
      <c r="AB474" s="133"/>
      <c r="AC474" s="136"/>
      <c r="AD474" s="135"/>
      <c r="AE474" s="135"/>
      <c r="AF474" s="135"/>
      <c r="AG474" s="135"/>
      <c r="AH474" s="3"/>
      <c r="AI474" s="58"/>
      <c r="AJ474" s="136"/>
      <c r="AK474" s="136"/>
      <c r="AL474" s="136"/>
      <c r="AM474" s="3"/>
      <c r="AN474" s="3"/>
      <c r="AO474" s="3"/>
      <c r="AP474" s="3"/>
      <c r="AQ474" s="3"/>
      <c r="AR474" s="3"/>
      <c r="AS474" s="3"/>
      <c r="AT474" s="3"/>
      <c r="AU474" s="3"/>
      <c r="AV474" s="3"/>
      <c r="AW474" s="124"/>
      <c r="AX474" s="136"/>
      <c r="AY474" s="136"/>
      <c r="AZ474" s="58"/>
      <c r="BA474" s="58"/>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135"/>
      <c r="FN474" s="135"/>
      <c r="FO474" s="135"/>
      <c r="FP474" s="135"/>
      <c r="FQ474" s="135"/>
      <c r="FR474" s="135"/>
      <c r="FS474" s="135"/>
      <c r="FT474" s="135"/>
    </row>
    <row r="475" spans="1:176" ht="12.75" customHeight="1" x14ac:dyDescent="0.2">
      <c r="A475" s="132" t="s">
        <v>240</v>
      </c>
      <c r="B475" s="124" t="s">
        <v>11732</v>
      </c>
      <c r="C475" s="133" t="s">
        <v>11734</v>
      </c>
      <c r="D475" s="132" t="s">
        <v>8000</v>
      </c>
      <c r="E475" s="133" t="s">
        <v>8001</v>
      </c>
      <c r="F475" s="12">
        <v>45</v>
      </c>
      <c r="G475" s="12"/>
      <c r="H475" s="124">
        <v>2021</v>
      </c>
      <c r="I475" s="133" t="s">
        <v>212</v>
      </c>
      <c r="J475" s="133" t="s">
        <v>179</v>
      </c>
      <c r="K475" s="124" t="s">
        <v>162</v>
      </c>
      <c r="L475" s="133"/>
      <c r="M475" s="136"/>
      <c r="N475" s="124" t="s">
        <v>676</v>
      </c>
      <c r="O475" s="124" t="s">
        <v>694</v>
      </c>
      <c r="P475" s="124"/>
      <c r="Q475" s="124"/>
      <c r="R475" s="136" t="s">
        <v>8003</v>
      </c>
      <c r="S475" s="136"/>
      <c r="T475" s="136"/>
      <c r="U475" s="136"/>
      <c r="V475" s="138"/>
      <c r="W475" s="136"/>
      <c r="X475" s="136"/>
      <c r="Y475" s="136"/>
      <c r="Z475" s="136"/>
      <c r="AA475" s="136"/>
      <c r="AB475" s="136"/>
      <c r="AC475" s="136"/>
      <c r="AD475" s="135"/>
      <c r="AE475" s="135"/>
      <c r="AF475" s="135"/>
      <c r="AG475" s="135"/>
      <c r="AH475" s="135"/>
      <c r="AI475" s="135"/>
      <c r="AJ475" s="136"/>
      <c r="AK475" s="136"/>
      <c r="AL475" s="136"/>
      <c r="AM475" s="135" t="s">
        <v>11740</v>
      </c>
      <c r="AN475" s="135" t="s">
        <v>11802</v>
      </c>
      <c r="AO475" s="135" t="s">
        <v>1216</v>
      </c>
      <c r="AP475" s="135" t="s">
        <v>250</v>
      </c>
      <c r="AQ475" s="135" t="s">
        <v>11803</v>
      </c>
      <c r="AR475" s="135" t="s">
        <v>8007</v>
      </c>
      <c r="AS475" s="135"/>
      <c r="AT475" s="135"/>
      <c r="AU475" s="135"/>
      <c r="AV475" s="135"/>
      <c r="AW475" s="135" t="s">
        <v>168</v>
      </c>
      <c r="AX475" s="136" t="s">
        <v>8004</v>
      </c>
      <c r="AY475" s="136" t="s">
        <v>1216</v>
      </c>
      <c r="AZ475" s="133" t="s">
        <v>999</v>
      </c>
      <c r="BA475" s="135" t="s">
        <v>8005</v>
      </c>
      <c r="BB475" s="135"/>
      <c r="BC475" s="135"/>
      <c r="BD475" s="135"/>
      <c r="BE475" s="135"/>
      <c r="BF475" s="135"/>
      <c r="BG475" s="135"/>
      <c r="BH475" s="135"/>
      <c r="BI475" s="135"/>
      <c r="BJ475" s="135"/>
      <c r="BK475" s="135"/>
      <c r="BL475" s="135"/>
      <c r="BM475" s="135"/>
      <c r="BN475" s="135"/>
      <c r="BO475" s="135"/>
      <c r="BP475" s="135"/>
      <c r="BQ475" s="135"/>
      <c r="BR475" s="135"/>
      <c r="BS475" s="135"/>
      <c r="BT475" s="135"/>
      <c r="BU475" s="135"/>
      <c r="BV475" s="135"/>
      <c r="BW475" s="135"/>
      <c r="BX475" s="135"/>
      <c r="BY475" s="135"/>
      <c r="BZ475" s="135"/>
      <c r="CA475" s="135"/>
      <c r="CB475" s="135"/>
      <c r="CC475" s="135"/>
      <c r="CD475" s="135"/>
      <c r="CE475" s="135"/>
      <c r="CF475" s="135"/>
      <c r="CG475" s="135"/>
      <c r="CH475" s="135"/>
      <c r="CI475" s="135"/>
      <c r="CJ475" s="135"/>
      <c r="CK475" s="135"/>
      <c r="CL475" s="135"/>
      <c r="CM475" s="135"/>
      <c r="CN475" s="135"/>
      <c r="CO475" s="135"/>
      <c r="CP475" s="135"/>
      <c r="CQ475" s="135"/>
      <c r="CR475" s="135"/>
      <c r="CS475" s="135"/>
      <c r="CT475" s="135"/>
      <c r="CU475" s="135"/>
      <c r="CV475" s="135"/>
      <c r="CW475" s="135"/>
      <c r="CX475" s="135"/>
      <c r="CY475" s="135"/>
      <c r="CZ475" s="135"/>
      <c r="DA475" s="135"/>
      <c r="DB475" s="135"/>
      <c r="DC475" s="135"/>
      <c r="DD475" s="135"/>
      <c r="DE475" s="135"/>
      <c r="DF475" s="135"/>
      <c r="DG475" s="135"/>
      <c r="DH475" s="135"/>
      <c r="DI475" s="135"/>
      <c r="DJ475" s="135"/>
      <c r="DK475" s="135"/>
      <c r="DL475" s="135"/>
      <c r="DM475" s="135"/>
      <c r="DN475" s="135"/>
      <c r="DO475" s="135"/>
      <c r="DP475" s="135"/>
      <c r="DQ475" s="135"/>
      <c r="DR475" s="135"/>
      <c r="DS475" s="135"/>
      <c r="DT475" s="135"/>
      <c r="DU475" s="135"/>
      <c r="DV475" s="135"/>
      <c r="DW475" s="135"/>
      <c r="DX475" s="135"/>
      <c r="DY475" s="135"/>
      <c r="DZ475" s="135"/>
      <c r="EA475" s="135"/>
      <c r="EB475" s="135"/>
      <c r="EC475" s="135"/>
      <c r="ED475" s="135"/>
      <c r="EE475" s="135"/>
      <c r="EF475" s="135"/>
      <c r="EG475" s="135"/>
      <c r="EH475" s="135"/>
      <c r="EI475" s="135"/>
      <c r="EJ475" s="135"/>
      <c r="EK475" s="135"/>
      <c r="EL475" s="135"/>
      <c r="EM475" s="135"/>
      <c r="EN475" s="135"/>
      <c r="EO475" s="135"/>
      <c r="EP475" s="135"/>
      <c r="EQ475" s="135"/>
      <c r="ER475" s="135"/>
      <c r="ES475" s="135"/>
      <c r="ET475" s="135"/>
      <c r="EU475" s="135"/>
      <c r="EV475" s="135"/>
      <c r="EW475" s="135"/>
      <c r="EX475" s="135"/>
      <c r="EY475" s="135"/>
      <c r="EZ475" s="135"/>
      <c r="FA475" s="135"/>
      <c r="FB475" s="135"/>
      <c r="FC475" s="135"/>
      <c r="FD475" s="135"/>
      <c r="FE475" s="135"/>
      <c r="FF475" s="135"/>
      <c r="FG475" s="135"/>
      <c r="FH475" s="135"/>
      <c r="FI475" s="135"/>
      <c r="FJ475" s="135"/>
      <c r="FK475" s="135"/>
      <c r="FL475" s="135"/>
    </row>
    <row r="476" spans="1:176" ht="12.75" customHeight="1" x14ac:dyDescent="0.2">
      <c r="A476" s="16" t="s">
        <v>173</v>
      </c>
      <c r="B476" s="124" t="s">
        <v>215</v>
      </c>
      <c r="C476" s="8"/>
      <c r="D476" s="8" t="s">
        <v>4186</v>
      </c>
      <c r="E476" s="8" t="s">
        <v>4187</v>
      </c>
      <c r="F476" s="36">
        <v>44.588999999999999</v>
      </c>
      <c r="G476" s="36"/>
      <c r="H476" s="7" t="s">
        <v>177</v>
      </c>
      <c r="I476" s="16" t="s">
        <v>261</v>
      </c>
      <c r="J476" s="8" t="s">
        <v>179</v>
      </c>
      <c r="K476" s="7" t="s">
        <v>162</v>
      </c>
      <c r="L476" s="133"/>
      <c r="M476" s="136"/>
      <c r="N476" s="17"/>
      <c r="O476" s="17"/>
      <c r="P476" s="7"/>
      <c r="Q476" s="7"/>
      <c r="R476" s="21" t="s">
        <v>4188</v>
      </c>
      <c r="S476" s="21"/>
      <c r="T476" s="21"/>
      <c r="U476" s="21"/>
      <c r="V476" s="22"/>
      <c r="W476" s="21"/>
      <c r="X476" s="21"/>
      <c r="Y476" s="21"/>
      <c r="Z476" s="21"/>
      <c r="AA476" s="21"/>
      <c r="AB476" s="21"/>
      <c r="AC476" s="136"/>
      <c r="AD476" s="135"/>
      <c r="AE476" s="135"/>
      <c r="AF476" s="135"/>
      <c r="AJ476" s="136"/>
      <c r="AK476" s="136"/>
      <c r="AL476" s="136"/>
      <c r="AM476" s="135"/>
      <c r="AN476" s="135"/>
      <c r="AO476" s="135"/>
      <c r="AP476" s="135"/>
      <c r="AQ476" s="135"/>
      <c r="AR476" s="135"/>
      <c r="AS476" s="135"/>
      <c r="AT476" s="135"/>
      <c r="AU476" s="135"/>
      <c r="AV476" s="135"/>
      <c r="AW476" s="134"/>
      <c r="AX476" s="136"/>
      <c r="AY476" s="136"/>
      <c r="AZ476" s="133"/>
      <c r="BA476" s="3" t="s">
        <v>4189</v>
      </c>
    </row>
    <row r="477" spans="1:176" ht="12.75" customHeight="1" x14ac:dyDescent="0.2">
      <c r="A477" s="16" t="s">
        <v>173</v>
      </c>
      <c r="B477" s="17" t="s">
        <v>215</v>
      </c>
      <c r="C477" s="132" t="s">
        <v>1716</v>
      </c>
      <c r="D477" s="132" t="s">
        <v>7589</v>
      </c>
      <c r="E477" s="132" t="s">
        <v>7589</v>
      </c>
      <c r="F477" s="134">
        <v>44</v>
      </c>
      <c r="G477" s="134"/>
      <c r="H477" s="30" t="s">
        <v>177</v>
      </c>
      <c r="I477" s="16" t="s">
        <v>979</v>
      </c>
      <c r="J477" s="132" t="s">
        <v>179</v>
      </c>
      <c r="K477" s="7" t="s">
        <v>162</v>
      </c>
      <c r="L477" s="132"/>
      <c r="M477" s="136"/>
      <c r="N477" s="17"/>
      <c r="O477" s="17"/>
      <c r="P477" s="7"/>
      <c r="Q477" s="7"/>
      <c r="R477" s="132" t="s">
        <v>7587</v>
      </c>
      <c r="S477" s="132"/>
      <c r="T477" s="132"/>
      <c r="U477" s="132"/>
      <c r="V477" s="138"/>
      <c r="W477" s="132"/>
      <c r="X477" s="132"/>
      <c r="Y477" s="132"/>
      <c r="Z477" s="132"/>
      <c r="AA477" s="132"/>
      <c r="AB477" s="132"/>
      <c r="AC477" s="136"/>
      <c r="AD477" s="135"/>
      <c r="AE477" s="135"/>
      <c r="AF477" s="135"/>
      <c r="AG477" s="135"/>
      <c r="AI477" s="132"/>
      <c r="AJ477" s="136"/>
      <c r="AK477" s="136"/>
      <c r="AL477" s="136"/>
      <c r="AM477" s="135"/>
      <c r="AN477" s="135"/>
      <c r="AO477" s="135"/>
      <c r="AP477" s="135"/>
      <c r="AQ477" s="135"/>
      <c r="AR477" s="135"/>
      <c r="AS477" s="135"/>
      <c r="AT477" s="135"/>
      <c r="AU477" s="135"/>
      <c r="AV477" s="135"/>
      <c r="AW477" s="134"/>
      <c r="AX477" s="136"/>
      <c r="AY477" s="136"/>
      <c r="AZ477" s="132"/>
      <c r="BA477" s="132"/>
      <c r="FM477" s="135"/>
      <c r="FN477" s="135"/>
    </row>
    <row r="478" spans="1:176" ht="12.75" customHeight="1" x14ac:dyDescent="0.2">
      <c r="A478" s="16" t="s">
        <v>173</v>
      </c>
      <c r="B478" s="17" t="s">
        <v>215</v>
      </c>
      <c r="C478" s="16"/>
      <c r="D478" s="132" t="s">
        <v>9066</v>
      </c>
      <c r="E478" s="16" t="s">
        <v>9066</v>
      </c>
      <c r="F478" s="7">
        <v>44</v>
      </c>
      <c r="G478" s="7"/>
      <c r="H478" s="30" t="s">
        <v>177</v>
      </c>
      <c r="I478" s="16" t="s">
        <v>2092</v>
      </c>
      <c r="J478" s="16" t="s">
        <v>179</v>
      </c>
      <c r="K478" s="134" t="s">
        <v>162</v>
      </c>
      <c r="L478" s="16"/>
      <c r="M478" s="18"/>
      <c r="N478" s="17"/>
      <c r="O478" s="17"/>
      <c r="P478" s="7"/>
      <c r="Q478" s="7"/>
      <c r="R478" s="132" t="s">
        <v>9067</v>
      </c>
      <c r="S478" s="132"/>
      <c r="T478" s="132"/>
      <c r="U478" s="132"/>
      <c r="V478" s="19"/>
      <c r="W478" s="132"/>
      <c r="X478" s="132"/>
      <c r="Y478" s="132"/>
      <c r="Z478" s="132"/>
      <c r="AA478" s="132"/>
      <c r="AB478" s="132"/>
      <c r="AC478" s="136"/>
      <c r="AD478" s="135"/>
      <c r="AE478" s="135"/>
      <c r="AF478" s="135"/>
      <c r="AG478" s="135"/>
      <c r="AI478" s="132"/>
      <c r="AJ478" s="136"/>
      <c r="AK478" s="136"/>
      <c r="AL478" s="136"/>
      <c r="AW478" s="134"/>
      <c r="AX478" s="136"/>
      <c r="AY478" s="136"/>
      <c r="AZ478" s="132"/>
      <c r="BA478" s="132"/>
    </row>
    <row r="479" spans="1:176" ht="12.75" customHeight="1" x14ac:dyDescent="0.2">
      <c r="A479" s="16" t="s">
        <v>173</v>
      </c>
      <c r="B479" s="17" t="s">
        <v>215</v>
      </c>
      <c r="C479" s="132"/>
      <c r="D479" s="132" t="s">
        <v>10265</v>
      </c>
      <c r="E479" s="132" t="s">
        <v>10265</v>
      </c>
      <c r="F479" s="134">
        <v>44</v>
      </c>
      <c r="G479" s="134"/>
      <c r="H479" s="30" t="s">
        <v>177</v>
      </c>
      <c r="I479" s="16" t="s">
        <v>979</v>
      </c>
      <c r="J479" s="132" t="s">
        <v>179</v>
      </c>
      <c r="K479" s="7" t="s">
        <v>162</v>
      </c>
      <c r="L479" s="132"/>
      <c r="M479" s="18"/>
      <c r="N479" s="17"/>
      <c r="O479" s="17"/>
      <c r="P479" s="7"/>
      <c r="Q479" s="7"/>
      <c r="R479" s="132" t="s">
        <v>10266</v>
      </c>
      <c r="S479" s="132"/>
      <c r="T479" s="132"/>
      <c r="U479" s="132"/>
      <c r="V479" s="138"/>
      <c r="W479" s="132"/>
      <c r="X479" s="132"/>
      <c r="Y479" s="132"/>
      <c r="Z479" s="132"/>
      <c r="AA479" s="132"/>
      <c r="AB479" s="132"/>
      <c r="AC479" s="18"/>
      <c r="AI479" s="132"/>
      <c r="AJ479" s="18"/>
      <c r="AK479" s="18"/>
      <c r="AL479" s="18"/>
      <c r="AM479" s="135"/>
      <c r="AN479" s="135"/>
      <c r="AO479" s="135"/>
      <c r="AP479" s="135"/>
      <c r="AQ479" s="135"/>
      <c r="AR479" s="135"/>
      <c r="AS479" s="135"/>
      <c r="AT479" s="135"/>
      <c r="AU479" s="135"/>
      <c r="AV479" s="135"/>
      <c r="AW479" s="7"/>
      <c r="AX479" s="18"/>
      <c r="AY479" s="18"/>
      <c r="AZ479" s="132"/>
      <c r="BA479" s="132"/>
    </row>
    <row r="480" spans="1:176" ht="12.75" customHeight="1" x14ac:dyDescent="0.2">
      <c r="A480" s="16" t="s">
        <v>240</v>
      </c>
      <c r="B480" s="17" t="s">
        <v>215</v>
      </c>
      <c r="C480" s="132"/>
      <c r="D480" s="132" t="s">
        <v>7818</v>
      </c>
      <c r="E480" s="132" t="s">
        <v>7818</v>
      </c>
      <c r="F480" s="45">
        <v>43</v>
      </c>
      <c r="G480" s="45"/>
      <c r="H480" s="124">
        <v>2021</v>
      </c>
      <c r="I480" s="16" t="s">
        <v>7238</v>
      </c>
      <c r="J480" s="132" t="s">
        <v>179</v>
      </c>
      <c r="K480" s="134" t="s">
        <v>162</v>
      </c>
      <c r="L480" s="132"/>
      <c r="M480" s="136"/>
      <c r="N480" s="17" t="s">
        <v>247</v>
      </c>
      <c r="O480" s="17" t="s">
        <v>694</v>
      </c>
      <c r="P480" s="7"/>
      <c r="Q480" s="7"/>
      <c r="R480" s="132" t="s">
        <v>7819</v>
      </c>
      <c r="S480" s="132"/>
      <c r="T480" s="132">
        <v>560086</v>
      </c>
      <c r="U480" s="132" t="s">
        <v>7820</v>
      </c>
      <c r="V480" s="138"/>
      <c r="W480" s="132"/>
      <c r="X480" s="132"/>
      <c r="Y480" s="132"/>
      <c r="Z480" s="132"/>
      <c r="AA480" s="132"/>
      <c r="AB480" s="132"/>
      <c r="AC480" s="136" t="s">
        <v>168</v>
      </c>
      <c r="AD480" s="135" t="s">
        <v>7821</v>
      </c>
      <c r="AE480" s="135" t="s">
        <v>3720</v>
      </c>
      <c r="AF480" s="135" t="s">
        <v>250</v>
      </c>
      <c r="AI480" s="132"/>
      <c r="AJ480" s="136" t="s">
        <v>7822</v>
      </c>
      <c r="AK480" s="136"/>
      <c r="AL480" s="136"/>
      <c r="AM480" s="135"/>
      <c r="AN480" s="135"/>
      <c r="AO480" s="135"/>
      <c r="AP480" s="135"/>
      <c r="AQ480" s="135"/>
      <c r="AR480" s="135"/>
      <c r="AS480" s="135"/>
      <c r="AT480" s="135"/>
      <c r="AU480" s="135"/>
      <c r="AV480" s="135"/>
      <c r="AW480" s="135" t="s">
        <v>168</v>
      </c>
      <c r="AX480" s="136" t="s">
        <v>7821</v>
      </c>
      <c r="AY480" s="136" t="s">
        <v>3720</v>
      </c>
      <c r="AZ480" s="132" t="s">
        <v>250</v>
      </c>
      <c r="BA480" s="132"/>
    </row>
    <row r="481" spans="1:176" ht="12.75" customHeight="1" x14ac:dyDescent="0.2">
      <c r="A481" s="16" t="s">
        <v>173</v>
      </c>
      <c r="B481" s="124" t="s">
        <v>215</v>
      </c>
      <c r="C481" s="8"/>
      <c r="D481" s="8" t="s">
        <v>9566</v>
      </c>
      <c r="E481" s="8" t="s">
        <v>9566</v>
      </c>
      <c r="F481" s="36">
        <v>42.545999999999999</v>
      </c>
      <c r="G481" s="36"/>
      <c r="H481" s="134" t="s">
        <v>177</v>
      </c>
      <c r="I481" s="16" t="s">
        <v>261</v>
      </c>
      <c r="J481" s="8" t="s">
        <v>179</v>
      </c>
      <c r="K481" s="134" t="s">
        <v>162</v>
      </c>
      <c r="L481" s="8"/>
      <c r="M481" s="136"/>
      <c r="N481" s="17"/>
      <c r="O481" s="17"/>
      <c r="P481" s="134"/>
      <c r="Q481" s="134"/>
      <c r="R481" s="132" t="s">
        <v>9567</v>
      </c>
      <c r="S481" s="132"/>
      <c r="T481" s="132"/>
      <c r="U481" s="132"/>
      <c r="V481" s="138"/>
      <c r="W481" s="132"/>
      <c r="X481" s="132"/>
      <c r="Y481" s="132"/>
      <c r="Z481" s="132"/>
      <c r="AA481" s="132"/>
      <c r="AB481" s="132"/>
      <c r="AC481" s="136"/>
      <c r="AD481" s="135"/>
      <c r="AE481" s="135"/>
      <c r="AF481" s="135"/>
      <c r="AI481" s="135"/>
      <c r="AJ481" s="136"/>
      <c r="AK481" s="136"/>
      <c r="AL481" s="136"/>
      <c r="AM481" s="135"/>
      <c r="AN481" s="135"/>
      <c r="AO481" s="135"/>
      <c r="AP481" s="135"/>
      <c r="AQ481" s="135"/>
      <c r="AR481" s="135"/>
      <c r="AS481" s="135"/>
      <c r="AT481" s="135"/>
      <c r="AU481" s="135"/>
      <c r="AV481" s="135"/>
      <c r="AW481" s="134"/>
      <c r="AX481" s="136"/>
      <c r="AY481" s="136"/>
      <c r="AZ481" s="137"/>
      <c r="BA481" s="135" t="s">
        <v>9568</v>
      </c>
    </row>
    <row r="482" spans="1:176" ht="12.75" customHeight="1" x14ac:dyDescent="0.2">
      <c r="A482" s="16" t="s">
        <v>173</v>
      </c>
      <c r="B482" s="124" t="s">
        <v>215</v>
      </c>
      <c r="C482" s="133"/>
      <c r="D482" s="133" t="s">
        <v>6594</v>
      </c>
      <c r="E482" s="133" t="s">
        <v>6595</v>
      </c>
      <c r="F482" s="36">
        <v>42.057000000000002</v>
      </c>
      <c r="G482" s="36"/>
      <c r="H482" s="134" t="s">
        <v>177</v>
      </c>
      <c r="I482" s="16" t="s">
        <v>595</v>
      </c>
      <c r="J482" s="133" t="s">
        <v>179</v>
      </c>
      <c r="K482" s="7" t="s">
        <v>162</v>
      </c>
      <c r="L482" s="133" t="s">
        <v>6596</v>
      </c>
      <c r="M482" s="136"/>
      <c r="N482" s="17"/>
      <c r="O482" s="17"/>
      <c r="P482" s="7"/>
      <c r="Q482" s="7"/>
      <c r="R482" s="132" t="s">
        <v>6597</v>
      </c>
      <c r="S482" s="132"/>
      <c r="T482" s="132"/>
      <c r="U482" s="132"/>
      <c r="V482" s="138"/>
      <c r="W482" s="132"/>
      <c r="X482" s="132"/>
      <c r="Y482" s="132"/>
      <c r="Z482" s="132"/>
      <c r="AA482" s="132"/>
      <c r="AB482" s="132"/>
      <c r="AC482" s="136" t="s">
        <v>168</v>
      </c>
      <c r="AG482" s="3" t="s">
        <v>6599</v>
      </c>
      <c r="AI482" s="135"/>
      <c r="AJ482" s="136"/>
      <c r="AK482" s="136"/>
      <c r="AL482" s="136"/>
      <c r="AM482" s="135"/>
      <c r="AN482" s="135" t="s">
        <v>11755</v>
      </c>
      <c r="AO482" s="135"/>
      <c r="AP482" s="135"/>
      <c r="AQ482" s="82" t="s">
        <v>6600</v>
      </c>
      <c r="AR482" s="135"/>
      <c r="AS482" s="135"/>
      <c r="AT482" s="135"/>
      <c r="AU482" s="135"/>
      <c r="AV482" s="135"/>
      <c r="AW482" s="135" t="s">
        <v>168</v>
      </c>
      <c r="AX482" s="136" t="s">
        <v>6598</v>
      </c>
      <c r="AY482" s="136" t="s">
        <v>588</v>
      </c>
      <c r="AZ482" s="133" t="s">
        <v>250</v>
      </c>
      <c r="BA482" s="82" t="s">
        <v>12137</v>
      </c>
      <c r="BR482" s="3" t="s">
        <v>12138</v>
      </c>
      <c r="BS482" s="3" t="s">
        <v>12139</v>
      </c>
      <c r="BU482" s="82" t="s">
        <v>12140</v>
      </c>
    </row>
    <row r="483" spans="1:176" ht="12.75" customHeight="1" x14ac:dyDescent="0.2">
      <c r="A483" s="135" t="s">
        <v>173</v>
      </c>
      <c r="B483" s="124" t="s">
        <v>215</v>
      </c>
      <c r="C483" s="128" t="s">
        <v>526</v>
      </c>
      <c r="D483" s="135" t="s">
        <v>12248</v>
      </c>
      <c r="E483" s="135" t="s">
        <v>12248</v>
      </c>
      <c r="F483" s="127">
        <v>42</v>
      </c>
      <c r="G483" s="135"/>
      <c r="H483" s="134" t="s">
        <v>177</v>
      </c>
      <c r="I483" s="133" t="s">
        <v>698</v>
      </c>
      <c r="J483" s="135" t="s">
        <v>179</v>
      </c>
      <c r="K483" s="127" t="s">
        <v>162</v>
      </c>
      <c r="L483" s="135" t="s">
        <v>12249</v>
      </c>
      <c r="M483" s="135"/>
      <c r="N483" s="135"/>
      <c r="O483" s="135"/>
      <c r="P483" s="135"/>
      <c r="Q483" s="135"/>
      <c r="R483" s="135" t="s">
        <v>12250</v>
      </c>
      <c r="S483" s="135" t="s">
        <v>12251</v>
      </c>
      <c r="T483" s="135">
        <v>815354</v>
      </c>
      <c r="U483" s="135" t="s">
        <v>12252</v>
      </c>
      <c r="V483" s="135" t="s">
        <v>12253</v>
      </c>
      <c r="W483" s="135"/>
      <c r="X483" s="135"/>
      <c r="Y483" s="135"/>
      <c r="Z483" s="135"/>
      <c r="AA483" s="135"/>
      <c r="AB483" s="135"/>
      <c r="AC483" s="135" t="s">
        <v>168</v>
      </c>
      <c r="AD483" s="135" t="s">
        <v>5705</v>
      </c>
      <c r="AE483" s="135" t="s">
        <v>12254</v>
      </c>
      <c r="AF483" s="135" t="s">
        <v>1071</v>
      </c>
      <c r="AG483" s="135" t="s">
        <v>12255</v>
      </c>
      <c r="AH483" s="135" t="s">
        <v>695</v>
      </c>
      <c r="AI483" s="135"/>
      <c r="AJ483" s="135"/>
      <c r="AK483" s="135"/>
      <c r="AL483" s="135"/>
      <c r="AM483" s="135"/>
      <c r="AN483" s="135"/>
      <c r="AO483" s="135"/>
      <c r="AP483" s="135"/>
      <c r="AQ483" s="135"/>
      <c r="AR483" s="135"/>
      <c r="AS483" s="135"/>
      <c r="AT483" s="135"/>
      <c r="AU483" s="135"/>
      <c r="AV483" s="135"/>
      <c r="AW483" s="135"/>
      <c r="AX483" s="135"/>
      <c r="AY483" s="135"/>
      <c r="AZ483" s="135"/>
      <c r="BA483" s="135"/>
      <c r="BB483" s="135"/>
      <c r="BC483" s="135"/>
      <c r="BD483" s="135"/>
      <c r="BE483" s="135"/>
      <c r="BF483" s="135"/>
      <c r="BG483" s="135"/>
      <c r="BH483" s="135"/>
      <c r="BI483" s="135"/>
      <c r="BJ483" s="135"/>
      <c r="BK483" s="135"/>
      <c r="BL483" s="135"/>
      <c r="BM483" s="135"/>
      <c r="BN483" s="135"/>
      <c r="BO483" s="135"/>
      <c r="BP483" s="135"/>
      <c r="BQ483" s="135"/>
      <c r="BR483" s="135"/>
      <c r="BS483" s="135"/>
      <c r="BT483" s="135"/>
      <c r="BU483" s="135"/>
      <c r="BV483" s="135"/>
      <c r="BW483" s="135"/>
      <c r="BX483" s="135"/>
      <c r="BY483" s="135"/>
      <c r="BZ483" s="135"/>
      <c r="CA483" s="135"/>
      <c r="CB483" s="135"/>
      <c r="CC483" s="135"/>
      <c r="CD483" s="135"/>
      <c r="CE483" s="135"/>
      <c r="CF483" s="135"/>
      <c r="CG483" s="135"/>
      <c r="CH483" s="135"/>
      <c r="CI483" s="135"/>
      <c r="CJ483" s="135"/>
      <c r="CK483" s="135"/>
      <c r="CL483" s="135"/>
      <c r="CM483" s="135"/>
      <c r="CN483" s="135"/>
      <c r="CO483" s="135"/>
      <c r="CP483" s="135"/>
      <c r="CQ483" s="135"/>
      <c r="CR483" s="135"/>
      <c r="CS483" s="135"/>
      <c r="CT483" s="135"/>
      <c r="CU483" s="135"/>
      <c r="CV483" s="135"/>
      <c r="CW483" s="135"/>
      <c r="CX483" s="135"/>
      <c r="CY483" s="135"/>
      <c r="CZ483" s="135"/>
      <c r="DA483" s="135"/>
      <c r="DB483" s="135"/>
      <c r="DC483" s="135"/>
      <c r="DD483" s="135"/>
      <c r="DE483" s="135"/>
      <c r="DF483" s="135"/>
      <c r="DG483" s="135"/>
      <c r="DH483" s="135"/>
      <c r="DI483" s="135"/>
      <c r="DJ483" s="135"/>
      <c r="DK483" s="135"/>
      <c r="DL483" s="135"/>
      <c r="DM483" s="135"/>
      <c r="DN483" s="135"/>
      <c r="DO483" s="135"/>
      <c r="DP483" s="135"/>
      <c r="DQ483" s="135"/>
      <c r="DR483" s="135"/>
      <c r="DS483" s="135"/>
      <c r="DT483" s="135"/>
      <c r="DU483" s="135"/>
      <c r="DV483" s="135"/>
      <c r="DW483" s="135"/>
      <c r="DX483" s="135"/>
      <c r="DY483" s="135"/>
      <c r="DZ483" s="135"/>
      <c r="EA483" s="135"/>
      <c r="EB483" s="135"/>
      <c r="EC483" s="135"/>
      <c r="ED483" s="135"/>
      <c r="EE483" s="135"/>
      <c r="EF483" s="135"/>
      <c r="EG483" s="135"/>
      <c r="EH483" s="135"/>
      <c r="EI483" s="135"/>
      <c r="EJ483" s="135"/>
      <c r="EK483" s="135"/>
      <c r="EL483" s="135"/>
      <c r="EM483" s="135"/>
      <c r="EN483" s="135"/>
      <c r="EO483" s="135"/>
      <c r="EP483" s="135"/>
      <c r="EQ483" s="135"/>
      <c r="ER483" s="135"/>
      <c r="ES483" s="135"/>
      <c r="ET483" s="135"/>
      <c r="EU483" s="135"/>
      <c r="EV483" s="135"/>
      <c r="EW483" s="135"/>
      <c r="EX483" s="135"/>
      <c r="EY483" s="135"/>
      <c r="EZ483" s="135"/>
      <c r="FA483" s="135"/>
      <c r="FB483" s="135"/>
      <c r="FC483" s="135"/>
      <c r="FD483" s="135"/>
      <c r="FE483" s="135"/>
      <c r="FF483" s="135"/>
      <c r="FG483" s="135"/>
      <c r="FH483" s="135"/>
      <c r="FI483" s="135"/>
      <c r="FJ483" s="135"/>
      <c r="FK483" s="135"/>
      <c r="FL483" s="135"/>
      <c r="FO483" s="130"/>
      <c r="FP483" s="130"/>
      <c r="FQ483" s="130"/>
      <c r="FR483" s="130"/>
      <c r="FS483" s="130"/>
      <c r="FT483" s="130"/>
    </row>
    <row r="484" spans="1:176" ht="12.75" customHeight="1" x14ac:dyDescent="0.2">
      <c r="A484" s="81" t="s">
        <v>173</v>
      </c>
      <c r="B484" s="86" t="s">
        <v>215</v>
      </c>
      <c r="C484" s="81"/>
      <c r="D484" s="81" t="s">
        <v>1302</v>
      </c>
      <c r="E484" s="81" t="s">
        <v>4345</v>
      </c>
      <c r="F484" s="85">
        <v>42</v>
      </c>
      <c r="G484" s="85"/>
      <c r="H484" s="85" t="s">
        <v>177</v>
      </c>
      <c r="I484" s="81" t="s">
        <v>1110</v>
      </c>
      <c r="J484" s="81" t="s">
        <v>203</v>
      </c>
      <c r="K484" s="89" t="s">
        <v>180</v>
      </c>
      <c r="L484" s="81"/>
      <c r="M484" s="130" t="s">
        <v>11208</v>
      </c>
      <c r="N484" s="86"/>
      <c r="O484" s="86"/>
      <c r="P484" s="85"/>
      <c r="Q484" s="85"/>
      <c r="R484" s="87" t="s">
        <v>11229</v>
      </c>
      <c r="S484" s="87"/>
      <c r="T484" s="87">
        <v>22400</v>
      </c>
      <c r="U484" s="87" t="s">
        <v>11230</v>
      </c>
      <c r="V484" s="88"/>
      <c r="W484" s="87"/>
      <c r="X484" s="87"/>
      <c r="Y484" s="87"/>
      <c r="Z484" s="87"/>
      <c r="AA484" s="87"/>
      <c r="AB484" s="87"/>
      <c r="AC484" s="130" t="s">
        <v>168</v>
      </c>
      <c r="AD484" s="130" t="s">
        <v>2063</v>
      </c>
      <c r="AE484" s="130" t="s">
        <v>14481</v>
      </c>
      <c r="AF484" s="130" t="s">
        <v>600</v>
      </c>
      <c r="AG484" s="176" t="s">
        <v>14482</v>
      </c>
      <c r="AH484" s="130" t="s">
        <v>163</v>
      </c>
      <c r="AI484" s="130" t="s">
        <v>2336</v>
      </c>
      <c r="AJ484" s="130" t="s">
        <v>2336</v>
      </c>
      <c r="AK484" s="131" t="s">
        <v>14483</v>
      </c>
      <c r="AL484" s="130"/>
      <c r="AM484" s="130" t="s">
        <v>194</v>
      </c>
      <c r="AN484" s="130" t="s">
        <v>3393</v>
      </c>
      <c r="AO484" s="130" t="s">
        <v>3394</v>
      </c>
      <c r="AP484" s="130" t="s">
        <v>3395</v>
      </c>
      <c r="AQ484" s="130" t="s">
        <v>3396</v>
      </c>
      <c r="AR484" s="130" t="s">
        <v>163</v>
      </c>
      <c r="AS484" s="130" t="s">
        <v>3397</v>
      </c>
      <c r="AT484" s="130" t="s">
        <v>163</v>
      </c>
      <c r="AU484" s="130" t="s">
        <v>3398</v>
      </c>
      <c r="AV484" s="130"/>
      <c r="AW484" s="130" t="s">
        <v>168</v>
      </c>
      <c r="AX484" s="130" t="s">
        <v>11224</v>
      </c>
      <c r="AY484" s="130" t="s">
        <v>11225</v>
      </c>
      <c r="AZ484" s="130" t="s">
        <v>8998</v>
      </c>
      <c r="BA484" s="176" t="s">
        <v>11226</v>
      </c>
      <c r="BB484" s="130" t="s">
        <v>163</v>
      </c>
      <c r="BC484" s="130" t="s">
        <v>3402</v>
      </c>
      <c r="BD484" s="130" t="s">
        <v>163</v>
      </c>
      <c r="BE484" s="130" t="s">
        <v>3403</v>
      </c>
      <c r="BF484" s="130" t="s">
        <v>3404</v>
      </c>
      <c r="BG484" s="130"/>
      <c r="BH484" s="130"/>
      <c r="BI484" s="130"/>
      <c r="BJ484" s="130"/>
      <c r="BK484" s="130"/>
      <c r="BL484" s="130"/>
      <c r="BM484" s="130"/>
      <c r="BN484" s="130"/>
      <c r="BO484" s="130"/>
      <c r="BP484" s="130"/>
      <c r="BQ484" s="130" t="s">
        <v>168</v>
      </c>
      <c r="BR484" s="130" t="s">
        <v>2716</v>
      </c>
      <c r="BS484" s="130" t="s">
        <v>3399</v>
      </c>
      <c r="BT484" s="130" t="s">
        <v>3400</v>
      </c>
      <c r="BU484" s="130" t="s">
        <v>3401</v>
      </c>
      <c r="BV484" s="130" t="s">
        <v>163</v>
      </c>
      <c r="BW484" s="130" t="s">
        <v>3402</v>
      </c>
      <c r="BX484" s="130" t="s">
        <v>163</v>
      </c>
      <c r="BY484" s="130" t="s">
        <v>3403</v>
      </c>
      <c r="BZ484" s="130" t="s">
        <v>3404</v>
      </c>
      <c r="CA484" s="130" t="s">
        <v>168</v>
      </c>
      <c r="CB484" s="130" t="s">
        <v>3405</v>
      </c>
      <c r="CC484" s="130" t="s">
        <v>3406</v>
      </c>
      <c r="CD484" s="130" t="s">
        <v>3407</v>
      </c>
      <c r="CE484" s="130" t="s">
        <v>3408</v>
      </c>
      <c r="CF484" s="130" t="s">
        <v>163</v>
      </c>
      <c r="CG484" s="130" t="s">
        <v>3409</v>
      </c>
      <c r="CH484" s="130" t="s">
        <v>163</v>
      </c>
      <c r="CI484" s="130" t="s">
        <v>3391</v>
      </c>
      <c r="CJ484" s="130" t="s">
        <v>3410</v>
      </c>
      <c r="CK484" s="130" t="s">
        <v>168</v>
      </c>
      <c r="CL484" s="130" t="s">
        <v>3411</v>
      </c>
      <c r="CM484" s="130" t="s">
        <v>3412</v>
      </c>
      <c r="CN484" s="130" t="s">
        <v>3413</v>
      </c>
      <c r="CO484" s="130" t="s">
        <v>3414</v>
      </c>
      <c r="CP484" s="130" t="s">
        <v>163</v>
      </c>
      <c r="CQ484" s="130" t="s">
        <v>3415</v>
      </c>
      <c r="CR484" s="130" t="s">
        <v>163</v>
      </c>
      <c r="CS484" s="130" t="s">
        <v>3416</v>
      </c>
      <c r="CT484" s="130" t="s">
        <v>3417</v>
      </c>
      <c r="CU484" s="130" t="s">
        <v>168</v>
      </c>
      <c r="CV484" s="130" t="s">
        <v>3418</v>
      </c>
      <c r="CW484" s="130" t="s">
        <v>3419</v>
      </c>
      <c r="CX484" s="130" t="s">
        <v>3420</v>
      </c>
      <c r="CY484" s="130" t="s">
        <v>3421</v>
      </c>
      <c r="CZ484" s="130" t="s">
        <v>163</v>
      </c>
      <c r="DA484" s="130" t="s">
        <v>3422</v>
      </c>
      <c r="DB484" s="130" t="s">
        <v>163</v>
      </c>
      <c r="DC484" s="130" t="s">
        <v>163</v>
      </c>
      <c r="DD484" s="130" t="s">
        <v>3423</v>
      </c>
      <c r="DE484" s="130" t="s">
        <v>168</v>
      </c>
      <c r="DF484" s="130" t="s">
        <v>3424</v>
      </c>
      <c r="DG484" s="130" t="s">
        <v>3425</v>
      </c>
      <c r="DH484" s="130" t="s">
        <v>3426</v>
      </c>
      <c r="DI484" s="130" t="s">
        <v>3427</v>
      </c>
      <c r="DJ484" s="130" t="s">
        <v>163</v>
      </c>
      <c r="DK484" s="130" t="s">
        <v>3428</v>
      </c>
      <c r="DL484" s="130" t="s">
        <v>163</v>
      </c>
      <c r="DM484" s="130" t="s">
        <v>163</v>
      </c>
      <c r="DN484" s="130" t="s">
        <v>3429</v>
      </c>
      <c r="DO484" s="130" t="s">
        <v>168</v>
      </c>
      <c r="DP484" s="130" t="s">
        <v>2716</v>
      </c>
      <c r="DQ484" s="130" t="s">
        <v>3399</v>
      </c>
      <c r="DR484" s="130" t="s">
        <v>3400</v>
      </c>
      <c r="DS484" s="130" t="s">
        <v>3401</v>
      </c>
      <c r="DT484" s="130" t="s">
        <v>163</v>
      </c>
      <c r="DU484" s="130" t="s">
        <v>3402</v>
      </c>
      <c r="DV484" s="130" t="s">
        <v>163</v>
      </c>
      <c r="DW484" s="130" t="s">
        <v>3403</v>
      </c>
      <c r="DX484" s="130" t="s">
        <v>3404</v>
      </c>
      <c r="DY484" s="130"/>
      <c r="DZ484" s="130"/>
      <c r="EA484" s="130"/>
      <c r="EB484" s="130"/>
      <c r="EC484" s="130"/>
      <c r="ED484" s="130"/>
      <c r="EE484" s="130"/>
      <c r="EF484" s="130"/>
      <c r="EG484" s="130"/>
      <c r="EH484" s="130"/>
      <c r="EI484" s="130"/>
      <c r="EJ484" s="130"/>
      <c r="EK484" s="130"/>
      <c r="EL484" s="130"/>
      <c r="EM484" s="130"/>
      <c r="EN484" s="130"/>
      <c r="EO484" s="130"/>
      <c r="EP484" s="130"/>
      <c r="EQ484" s="130"/>
      <c r="ER484" s="130"/>
      <c r="ES484" s="130"/>
      <c r="ET484" s="130"/>
      <c r="EU484" s="130"/>
      <c r="EV484" s="130"/>
      <c r="EW484" s="130"/>
      <c r="EX484" s="130"/>
      <c r="EY484" s="130"/>
      <c r="EZ484" s="130"/>
      <c r="FA484" s="130"/>
      <c r="FB484" s="130"/>
      <c r="FC484" s="130"/>
      <c r="FD484" s="130"/>
      <c r="FE484" s="130"/>
      <c r="FF484" s="130"/>
      <c r="FG484" s="130"/>
      <c r="FH484" s="130"/>
      <c r="FI484" s="130"/>
      <c r="FJ484" s="130"/>
      <c r="FK484" s="130"/>
      <c r="FL484" s="130"/>
    </row>
    <row r="485" spans="1:176" ht="12.75" customHeight="1" x14ac:dyDescent="0.2">
      <c r="A485" s="16" t="s">
        <v>173</v>
      </c>
      <c r="B485" s="17" t="s">
        <v>211</v>
      </c>
      <c r="C485" s="16"/>
      <c r="D485" s="132" t="s">
        <v>655</v>
      </c>
      <c r="E485" s="135" t="s">
        <v>10335</v>
      </c>
      <c r="F485" s="134">
        <v>41</v>
      </c>
      <c r="G485" s="134"/>
      <c r="H485" s="134" t="s">
        <v>177</v>
      </c>
      <c r="I485" s="132" t="s">
        <v>160</v>
      </c>
      <c r="J485" s="132" t="s">
        <v>161</v>
      </c>
      <c r="K485" s="20" t="s">
        <v>180</v>
      </c>
      <c r="L485" s="132" t="s">
        <v>13343</v>
      </c>
      <c r="M485" s="135" t="s">
        <v>10336</v>
      </c>
      <c r="N485" s="17"/>
      <c r="O485" s="17"/>
      <c r="P485" s="17" t="s">
        <v>657</v>
      </c>
      <c r="Q485" s="134">
        <v>41.000999999999998</v>
      </c>
      <c r="R485" s="136" t="s">
        <v>656</v>
      </c>
      <c r="S485" s="136"/>
      <c r="T485" s="21"/>
      <c r="U485" s="21"/>
      <c r="V485" s="22"/>
      <c r="W485" s="21"/>
      <c r="X485" s="21"/>
      <c r="Y485" s="21"/>
      <c r="Z485" s="21"/>
      <c r="AA485" s="135" t="s">
        <v>10341</v>
      </c>
      <c r="AB485" s="136">
        <v>400</v>
      </c>
      <c r="AC485" s="135" t="s">
        <v>168</v>
      </c>
      <c r="AD485" s="135" t="s">
        <v>13345</v>
      </c>
      <c r="AE485" s="135" t="s">
        <v>10342</v>
      </c>
      <c r="AF485" s="135" t="s">
        <v>581</v>
      </c>
      <c r="AG485" s="135" t="s">
        <v>10343</v>
      </c>
      <c r="AH485" s="135"/>
      <c r="AI485" s="135" t="s">
        <v>10344</v>
      </c>
      <c r="AJ485" s="135"/>
      <c r="AK485" s="135" t="s">
        <v>10345</v>
      </c>
      <c r="AL485" s="135" t="s">
        <v>10346</v>
      </c>
      <c r="AM485" s="135" t="s">
        <v>194</v>
      </c>
      <c r="AN485" s="135" t="s">
        <v>10347</v>
      </c>
      <c r="AO485" s="135" t="s">
        <v>10348</v>
      </c>
      <c r="AP485" s="135"/>
      <c r="AQ485" s="135" t="s">
        <v>10349</v>
      </c>
      <c r="AR485" s="135"/>
      <c r="AS485" s="135"/>
      <c r="AT485" s="135"/>
      <c r="AU485" s="135"/>
      <c r="AV485" s="135"/>
      <c r="AW485" s="135" t="s">
        <v>168</v>
      </c>
      <c r="AX485" s="135" t="s">
        <v>8592</v>
      </c>
      <c r="AY485" s="135" t="s">
        <v>8593</v>
      </c>
      <c r="AZ485" s="135" t="s">
        <v>10350</v>
      </c>
      <c r="BA485" s="135" t="s">
        <v>10351</v>
      </c>
      <c r="BB485" s="3" t="s">
        <v>163</v>
      </c>
      <c r="BC485" s="135" t="s">
        <v>8595</v>
      </c>
      <c r="BD485" s="135" t="s">
        <v>163</v>
      </c>
      <c r="BE485" s="135" t="s">
        <v>8596</v>
      </c>
      <c r="BF485" s="3" t="s">
        <v>8597</v>
      </c>
      <c r="BG485" s="3" t="s">
        <v>168</v>
      </c>
      <c r="BH485" s="3" t="s">
        <v>10352</v>
      </c>
      <c r="BI485" s="3" t="s">
        <v>10353</v>
      </c>
      <c r="BJ485" s="3" t="s">
        <v>10354</v>
      </c>
      <c r="BK485" s="3" t="s">
        <v>10355</v>
      </c>
      <c r="BL485" s="3" t="s">
        <v>163</v>
      </c>
      <c r="BM485" s="3" t="s">
        <v>8595</v>
      </c>
      <c r="BN485" s="3" t="s">
        <v>163</v>
      </c>
      <c r="BO485" s="3" t="s">
        <v>8596</v>
      </c>
      <c r="BP485" s="3" t="s">
        <v>10356</v>
      </c>
    </row>
    <row r="486" spans="1:176" ht="12.75" customHeight="1" x14ac:dyDescent="0.2">
      <c r="A486" s="132" t="s">
        <v>240</v>
      </c>
      <c r="B486" s="17" t="s">
        <v>12429</v>
      </c>
      <c r="C486" s="132" t="s">
        <v>13782</v>
      </c>
      <c r="D486" s="133" t="s">
        <v>987</v>
      </c>
      <c r="E486" s="133" t="s">
        <v>988</v>
      </c>
      <c r="F486" s="46">
        <v>40</v>
      </c>
      <c r="G486" s="46"/>
      <c r="H486" s="124" t="s">
        <v>243</v>
      </c>
      <c r="I486" s="133" t="s">
        <v>916</v>
      </c>
      <c r="J486" s="133" t="s">
        <v>179</v>
      </c>
      <c r="K486" s="124" t="s">
        <v>162</v>
      </c>
      <c r="L486" s="133" t="s">
        <v>12582</v>
      </c>
      <c r="M486" s="133"/>
      <c r="N486" s="124" t="s">
        <v>676</v>
      </c>
      <c r="O486" s="124" t="s">
        <v>812</v>
      </c>
      <c r="P486" s="124"/>
      <c r="Q486" s="124"/>
      <c r="R486" s="133" t="s">
        <v>12579</v>
      </c>
      <c r="S486" s="133"/>
      <c r="T486" s="133"/>
      <c r="U486" s="133"/>
      <c r="V486" s="24"/>
      <c r="W486" s="133"/>
      <c r="X486" s="133"/>
      <c r="Y486" s="133"/>
      <c r="Z486" s="133"/>
      <c r="AA486" s="133"/>
      <c r="AB486" s="133"/>
      <c r="AC486" s="135" t="s">
        <v>168</v>
      </c>
      <c r="AD486" s="47" t="s">
        <v>11904</v>
      </c>
      <c r="AE486" s="47" t="s">
        <v>11903</v>
      </c>
      <c r="AF486" s="133" t="s">
        <v>631</v>
      </c>
      <c r="AG486" s="82" t="s">
        <v>989</v>
      </c>
      <c r="AH486" s="135"/>
      <c r="AI486" s="135"/>
      <c r="AJ486" s="47"/>
      <c r="AK486" s="48" t="s">
        <v>12580</v>
      </c>
      <c r="AL486" s="133"/>
      <c r="AM486" s="135"/>
      <c r="AN486" s="135"/>
      <c r="AO486" s="135"/>
      <c r="AP486" s="135"/>
      <c r="AQ486" s="135"/>
      <c r="AR486" s="135"/>
      <c r="AS486" s="135"/>
      <c r="AT486" s="135"/>
      <c r="AU486" s="135"/>
      <c r="AV486" s="135"/>
      <c r="AW486" s="135"/>
      <c r="AX486" s="47"/>
      <c r="AY486" s="47"/>
      <c r="AZ486" s="133"/>
      <c r="BA486" s="135"/>
      <c r="BB486" s="135"/>
      <c r="BC486" s="135"/>
      <c r="BD486" s="135"/>
      <c r="BE486" s="135"/>
      <c r="BF486" s="135"/>
      <c r="BG486" s="135"/>
      <c r="BH486" s="135"/>
      <c r="BI486" s="135"/>
      <c r="BJ486" s="135"/>
      <c r="BK486" s="135"/>
      <c r="BL486" s="135"/>
      <c r="BM486" s="135"/>
      <c r="BN486" s="135"/>
      <c r="BO486" s="135"/>
      <c r="BP486" s="135"/>
      <c r="BQ486" s="135"/>
      <c r="BR486" s="135"/>
      <c r="BS486" s="135"/>
      <c r="BT486" s="135"/>
      <c r="BU486" s="135"/>
      <c r="BV486" s="135"/>
      <c r="BW486" s="135"/>
      <c r="BX486" s="135"/>
      <c r="BY486" s="135"/>
      <c r="BZ486" s="135"/>
      <c r="CA486" s="135"/>
      <c r="CB486" s="135"/>
      <c r="CC486" s="135"/>
      <c r="CD486" s="135"/>
      <c r="CE486" s="135"/>
      <c r="CF486" s="135"/>
      <c r="CG486" s="135"/>
      <c r="CH486" s="135"/>
      <c r="CI486" s="135"/>
      <c r="CJ486" s="135"/>
      <c r="CK486" s="135"/>
      <c r="CL486" s="135"/>
      <c r="CM486" s="135"/>
      <c r="CN486" s="135"/>
      <c r="CO486" s="135"/>
      <c r="CP486" s="135"/>
      <c r="CQ486" s="135"/>
      <c r="CR486" s="135"/>
    </row>
    <row r="487" spans="1:176" ht="12.75" customHeight="1" x14ac:dyDescent="0.2">
      <c r="A487" s="130" t="s">
        <v>14434</v>
      </c>
      <c r="B487" s="79" t="s">
        <v>211</v>
      </c>
      <c r="C487" s="78"/>
      <c r="D487" s="130" t="s">
        <v>14435</v>
      </c>
      <c r="E487" s="130" t="s">
        <v>14435</v>
      </c>
      <c r="F487" s="6">
        <v>40</v>
      </c>
      <c r="G487" s="135"/>
      <c r="H487" s="127"/>
      <c r="I487" s="130" t="s">
        <v>722</v>
      </c>
      <c r="J487" s="132" t="s">
        <v>179</v>
      </c>
      <c r="K487" s="79" t="s">
        <v>162</v>
      </c>
      <c r="L487" s="135"/>
      <c r="M487" s="135"/>
      <c r="N487" s="135"/>
      <c r="O487" s="135"/>
      <c r="P487" s="135"/>
      <c r="Q487" s="135"/>
      <c r="R487" s="130" t="s">
        <v>14442</v>
      </c>
      <c r="S487" s="135"/>
      <c r="T487" s="135"/>
      <c r="U487" s="135"/>
      <c r="V487" s="131" t="s">
        <v>14443</v>
      </c>
      <c r="W487" s="135"/>
      <c r="X487" s="135"/>
      <c r="Y487" s="135"/>
      <c r="Z487" s="135"/>
      <c r="AA487" s="135"/>
      <c r="AB487" s="135"/>
      <c r="AC487" s="130" t="s">
        <v>3478</v>
      </c>
      <c r="AD487" s="130" t="s">
        <v>14444</v>
      </c>
      <c r="AE487" s="130" t="s">
        <v>1025</v>
      </c>
      <c r="AF487" s="102" t="s">
        <v>14445</v>
      </c>
      <c r="AG487" s="176" t="s">
        <v>14446</v>
      </c>
      <c r="AH487" s="130"/>
      <c r="AI487" s="131" t="s">
        <v>14443</v>
      </c>
      <c r="AJ487" s="103"/>
      <c r="AK487" s="131" t="s">
        <v>14447</v>
      </c>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c r="BJ487" s="130"/>
      <c r="BK487" s="130"/>
      <c r="BL487" s="130"/>
      <c r="BM487" s="130"/>
      <c r="BN487" s="130"/>
      <c r="BO487" s="130"/>
      <c r="BP487" s="130"/>
      <c r="BQ487" s="130"/>
      <c r="BR487" s="130"/>
      <c r="BS487" s="130"/>
      <c r="BT487" s="130"/>
      <c r="BU487" s="130"/>
      <c r="BV487" s="130"/>
      <c r="BW487" s="130"/>
      <c r="BX487" s="130"/>
      <c r="BY487" s="130"/>
      <c r="BZ487" s="130"/>
      <c r="CA487" s="130"/>
      <c r="CB487" s="130"/>
      <c r="CC487" s="130"/>
      <c r="CD487" s="130"/>
      <c r="CE487" s="130"/>
      <c r="CF487" s="130"/>
      <c r="CG487" s="130"/>
      <c r="CH487" s="130"/>
      <c r="CI487" s="130"/>
      <c r="CJ487" s="130"/>
      <c r="CK487" s="130"/>
      <c r="CL487" s="130"/>
      <c r="CM487" s="130"/>
      <c r="CN487" s="130"/>
      <c r="CO487" s="130"/>
      <c r="CP487" s="130"/>
      <c r="CQ487" s="130"/>
      <c r="CR487" s="130"/>
    </row>
    <row r="488" spans="1:176" ht="12.75" customHeight="1" x14ac:dyDescent="0.2">
      <c r="A488" s="16" t="s">
        <v>240</v>
      </c>
      <c r="B488" s="124" t="s">
        <v>215</v>
      </c>
      <c r="C488" s="133"/>
      <c r="D488" s="133" t="s">
        <v>10279</v>
      </c>
      <c r="E488" s="133" t="s">
        <v>10280</v>
      </c>
      <c r="F488" s="27">
        <v>40</v>
      </c>
      <c r="G488" s="27"/>
      <c r="H488" s="124" t="s">
        <v>243</v>
      </c>
      <c r="I488" s="133" t="s">
        <v>1407</v>
      </c>
      <c r="J488" s="133" t="s">
        <v>482</v>
      </c>
      <c r="K488" s="124" t="s">
        <v>162</v>
      </c>
      <c r="L488" s="133" t="s">
        <v>10281</v>
      </c>
      <c r="M488" s="133"/>
      <c r="N488" s="124" t="s">
        <v>247</v>
      </c>
      <c r="O488" s="124"/>
      <c r="P488" s="124"/>
      <c r="Q488" s="124"/>
      <c r="R488" s="133"/>
      <c r="S488" s="133"/>
      <c r="T488" s="133"/>
      <c r="U488" s="133"/>
      <c r="V488" s="24"/>
      <c r="W488" s="133"/>
      <c r="X488" s="133"/>
      <c r="Y488" s="133"/>
      <c r="Z488" s="133"/>
      <c r="AA488" s="133"/>
      <c r="AB488" s="133"/>
      <c r="AC488" s="133"/>
      <c r="AD488" s="135"/>
      <c r="AE488" s="135"/>
      <c r="AF488" s="135"/>
      <c r="AG488" s="135"/>
      <c r="AH488" s="135"/>
      <c r="AI488" s="133"/>
      <c r="AJ488" s="133"/>
      <c r="AK488" s="133"/>
      <c r="AL488" s="133"/>
      <c r="AM488" s="124"/>
      <c r="AN488" s="124"/>
      <c r="AO488" s="124"/>
      <c r="AP488" s="124"/>
      <c r="AQ488" s="124"/>
      <c r="AR488" s="124"/>
      <c r="AS488" s="124"/>
      <c r="AT488" s="124"/>
      <c r="AU488" s="124"/>
      <c r="AV488" s="124"/>
      <c r="AW488" s="124"/>
      <c r="AX488" s="133"/>
      <c r="AY488" s="133"/>
      <c r="AZ488" s="133"/>
      <c r="BA488" s="133"/>
      <c r="BC488" s="135"/>
      <c r="BU488" s="135"/>
    </row>
    <row r="489" spans="1:176" ht="12.75" customHeight="1" x14ac:dyDescent="0.2">
      <c r="A489" s="132" t="s">
        <v>173</v>
      </c>
      <c r="B489" s="17" t="s">
        <v>1084</v>
      </c>
      <c r="C489" s="132"/>
      <c r="D489" s="135" t="s">
        <v>1076</v>
      </c>
      <c r="E489" s="132" t="s">
        <v>9252</v>
      </c>
      <c r="F489" s="134">
        <v>40</v>
      </c>
      <c r="G489" s="134"/>
      <c r="H489" s="7" t="s">
        <v>1311</v>
      </c>
      <c r="I489" s="132" t="s">
        <v>244</v>
      </c>
      <c r="J489" s="132" t="s">
        <v>245</v>
      </c>
      <c r="K489" s="20" t="s">
        <v>180</v>
      </c>
      <c r="L489" s="132" t="s">
        <v>9256</v>
      </c>
      <c r="M489" s="136"/>
      <c r="N489" s="17"/>
      <c r="O489" s="17"/>
      <c r="P489" s="17" t="s">
        <v>955</v>
      </c>
      <c r="Q489" s="134">
        <v>13</v>
      </c>
      <c r="R489" s="132" t="s">
        <v>9254</v>
      </c>
      <c r="S489" s="132"/>
      <c r="T489" s="132"/>
      <c r="U489" s="132"/>
      <c r="V489" s="138"/>
      <c r="W489" s="132"/>
      <c r="X489" s="132"/>
      <c r="Y489" s="132"/>
      <c r="Z489" s="132"/>
      <c r="AA489" s="132"/>
      <c r="AB489" s="132"/>
      <c r="AC489" s="135" t="s">
        <v>194</v>
      </c>
      <c r="AD489" s="135" t="s">
        <v>1080</v>
      </c>
      <c r="AE489" s="135" t="s">
        <v>1081</v>
      </c>
      <c r="AF489" s="135" t="s">
        <v>1082</v>
      </c>
      <c r="AG489" s="82" t="s">
        <v>1083</v>
      </c>
      <c r="AJ489" s="135"/>
      <c r="AK489" s="135"/>
      <c r="AL489" s="135"/>
      <c r="AM489" s="134"/>
      <c r="AN489" s="134"/>
      <c r="AO489" s="134"/>
      <c r="AP489" s="134"/>
      <c r="AQ489" s="134"/>
      <c r="AR489" s="134"/>
      <c r="AS489" s="134"/>
      <c r="AT489" s="134"/>
      <c r="AU489" s="134"/>
      <c r="AV489" s="134"/>
      <c r="AX489" s="135"/>
      <c r="AY489" s="135"/>
      <c r="AZ489" s="135"/>
      <c r="BA489" s="135"/>
      <c r="CE489" s="135"/>
      <c r="FO489" s="135"/>
      <c r="FP489" s="135"/>
      <c r="FQ489" s="135"/>
      <c r="FR489" s="135"/>
      <c r="FS489" s="135"/>
      <c r="FT489" s="135"/>
    </row>
    <row r="490" spans="1:176" ht="12.75" customHeight="1" x14ac:dyDescent="0.2">
      <c r="A490" s="132" t="s">
        <v>173</v>
      </c>
      <c r="B490" s="124" t="s">
        <v>215</v>
      </c>
      <c r="C490" s="133"/>
      <c r="D490" s="133" t="s">
        <v>7566</v>
      </c>
      <c r="E490" s="133" t="s">
        <v>7567</v>
      </c>
      <c r="F490" s="36">
        <v>40</v>
      </c>
      <c r="G490" s="36"/>
      <c r="H490" s="134" t="s">
        <v>177</v>
      </c>
      <c r="I490" s="132" t="s">
        <v>261</v>
      </c>
      <c r="J490" s="133" t="s">
        <v>179</v>
      </c>
      <c r="K490" s="134" t="s">
        <v>162</v>
      </c>
      <c r="L490" s="133" t="s">
        <v>7571</v>
      </c>
      <c r="M490" s="133" t="s">
        <v>7572</v>
      </c>
      <c r="N490" s="17"/>
      <c r="O490" s="17"/>
      <c r="P490" s="134"/>
      <c r="Q490" s="134"/>
      <c r="R490" s="132" t="s">
        <v>7569</v>
      </c>
      <c r="S490" s="132"/>
      <c r="T490" s="132"/>
      <c r="U490" s="132"/>
      <c r="V490" s="138"/>
      <c r="W490" s="132"/>
      <c r="X490" s="132"/>
      <c r="Y490" s="132"/>
      <c r="Z490" s="132"/>
      <c r="AA490" s="132"/>
      <c r="AB490" s="132"/>
      <c r="AC490" s="135" t="s">
        <v>168</v>
      </c>
      <c r="AD490" s="135"/>
      <c r="AE490" s="135"/>
      <c r="AF490" s="135"/>
      <c r="AG490" s="82" t="s">
        <v>12135</v>
      </c>
      <c r="AH490" s="135"/>
      <c r="AI490" s="135"/>
      <c r="AJ490" s="135"/>
      <c r="AK490" s="135"/>
      <c r="AL490" s="135"/>
      <c r="AM490" s="134"/>
      <c r="AN490" s="134"/>
      <c r="AO490" s="134"/>
      <c r="AP490" s="134"/>
      <c r="AQ490" s="134"/>
      <c r="AR490" s="134"/>
      <c r="AS490" s="134"/>
      <c r="AT490" s="134"/>
      <c r="AU490" s="134"/>
      <c r="AV490" s="134"/>
      <c r="AW490" s="135" t="s">
        <v>168</v>
      </c>
      <c r="AX490" s="135" t="s">
        <v>5564</v>
      </c>
      <c r="AY490" s="135" t="s">
        <v>7573</v>
      </c>
      <c r="AZ490" s="133" t="s">
        <v>250</v>
      </c>
      <c r="BA490" s="135" t="s">
        <v>7570</v>
      </c>
      <c r="BB490" s="135"/>
      <c r="BC490" s="135"/>
      <c r="BD490" s="135"/>
      <c r="BE490" s="135"/>
      <c r="BF490" s="135"/>
      <c r="BG490" s="135"/>
      <c r="BH490" s="135"/>
      <c r="BI490" s="135"/>
      <c r="BJ490" s="135"/>
      <c r="BK490" s="135"/>
      <c r="BL490" s="135"/>
      <c r="BM490" s="135"/>
      <c r="BN490" s="135"/>
      <c r="BO490" s="135"/>
      <c r="BP490" s="135"/>
      <c r="BQ490" s="135"/>
      <c r="BR490" s="135"/>
      <c r="BS490" s="135"/>
      <c r="BT490" s="135"/>
      <c r="BU490" s="135"/>
      <c r="BV490" s="135"/>
      <c r="BW490" s="135"/>
      <c r="BX490" s="135"/>
      <c r="BY490" s="135"/>
      <c r="BZ490" s="135"/>
      <c r="CA490" s="135"/>
      <c r="CB490" s="135"/>
      <c r="CC490" s="135"/>
      <c r="CD490" s="135"/>
      <c r="CE490" s="135"/>
      <c r="CF490" s="135"/>
      <c r="CG490" s="135"/>
      <c r="CH490" s="135"/>
      <c r="CI490" s="135"/>
      <c r="CJ490" s="135"/>
      <c r="CK490" s="135"/>
      <c r="CL490" s="135"/>
      <c r="CM490" s="135"/>
      <c r="CN490" s="135"/>
      <c r="CO490" s="135"/>
      <c r="CP490" s="135"/>
      <c r="CQ490" s="135"/>
      <c r="CR490" s="135"/>
      <c r="CS490" s="135"/>
      <c r="CT490" s="135"/>
      <c r="CU490" s="135"/>
      <c r="CV490" s="135"/>
      <c r="CW490" s="135"/>
      <c r="CX490" s="135"/>
      <c r="CY490" s="135"/>
      <c r="CZ490" s="135"/>
      <c r="DA490" s="135"/>
      <c r="DB490" s="135"/>
      <c r="DC490" s="135"/>
      <c r="DD490" s="135"/>
      <c r="DE490" s="135"/>
      <c r="DF490" s="135"/>
      <c r="DG490" s="135"/>
      <c r="DH490" s="135"/>
      <c r="DI490" s="135"/>
      <c r="DJ490" s="135"/>
      <c r="DK490" s="135"/>
      <c r="DL490" s="135"/>
      <c r="DM490" s="135"/>
      <c r="DN490" s="135"/>
      <c r="DO490" s="135"/>
      <c r="DP490" s="135"/>
      <c r="DQ490" s="135"/>
      <c r="DR490" s="135"/>
      <c r="DS490" s="135"/>
      <c r="DT490" s="135"/>
      <c r="DU490" s="135"/>
      <c r="DV490" s="135"/>
      <c r="DW490" s="135"/>
      <c r="DX490" s="135"/>
      <c r="DY490" s="135"/>
      <c r="DZ490" s="135"/>
      <c r="EA490" s="135"/>
      <c r="EB490" s="135"/>
      <c r="EC490" s="135"/>
      <c r="ED490" s="135"/>
      <c r="EE490" s="135"/>
      <c r="EF490" s="135"/>
      <c r="EG490" s="135"/>
      <c r="EH490" s="135"/>
      <c r="EI490" s="135"/>
      <c r="EJ490" s="135"/>
      <c r="EK490" s="135"/>
      <c r="EL490" s="135"/>
      <c r="EM490" s="135"/>
      <c r="EN490" s="135"/>
      <c r="EO490" s="135"/>
      <c r="EP490" s="135"/>
      <c r="EQ490" s="135"/>
      <c r="ER490" s="135"/>
      <c r="ES490" s="135"/>
      <c r="ET490" s="135"/>
      <c r="EU490" s="135"/>
      <c r="EV490" s="135"/>
      <c r="EW490" s="135"/>
      <c r="EX490" s="135"/>
      <c r="EY490" s="135"/>
      <c r="EZ490" s="135"/>
      <c r="FA490" s="135"/>
      <c r="FB490" s="135"/>
      <c r="FC490" s="135"/>
      <c r="FD490" s="135"/>
      <c r="FE490" s="135"/>
      <c r="FF490" s="135"/>
      <c r="FG490" s="135"/>
      <c r="FH490" s="135"/>
      <c r="FI490" s="135"/>
      <c r="FJ490" s="135"/>
      <c r="FK490" s="135"/>
      <c r="FL490" s="135"/>
    </row>
    <row r="491" spans="1:176" ht="12.75" customHeight="1" x14ac:dyDescent="0.2">
      <c r="A491" s="16" t="s">
        <v>173</v>
      </c>
      <c r="B491" s="17" t="s">
        <v>215</v>
      </c>
      <c r="C491" s="132"/>
      <c r="D491" s="132" t="s">
        <v>2337</v>
      </c>
      <c r="E491" s="132" t="s">
        <v>1633</v>
      </c>
      <c r="F491" s="134">
        <v>40</v>
      </c>
      <c r="G491" s="134"/>
      <c r="H491" s="134" t="s">
        <v>177</v>
      </c>
      <c r="I491" s="16" t="s">
        <v>244</v>
      </c>
      <c r="J491" s="132" t="s">
        <v>245</v>
      </c>
      <c r="K491" s="134" t="s">
        <v>162</v>
      </c>
      <c r="L491" s="132" t="s">
        <v>6088</v>
      </c>
      <c r="M491" s="136"/>
      <c r="N491" s="17"/>
      <c r="O491" s="17"/>
      <c r="P491" s="134"/>
      <c r="Q491" s="7"/>
      <c r="R491" s="136" t="s">
        <v>6089</v>
      </c>
      <c r="S491" s="136"/>
      <c r="T491" s="136"/>
      <c r="U491" s="136"/>
      <c r="V491" s="138"/>
      <c r="W491" s="136"/>
      <c r="X491" s="136"/>
      <c r="Y491" s="136"/>
      <c r="Z491" s="136"/>
      <c r="AA491" s="136"/>
      <c r="AB491" s="136"/>
      <c r="AC491" s="135" t="s">
        <v>168</v>
      </c>
      <c r="AD491" s="136" t="s">
        <v>2342</v>
      </c>
      <c r="AE491" s="136" t="s">
        <v>2343</v>
      </c>
      <c r="AF491" s="133" t="s">
        <v>250</v>
      </c>
      <c r="AG491" s="3" t="s">
        <v>2344</v>
      </c>
      <c r="AI491" s="135"/>
      <c r="AJ491" s="136" t="s">
        <v>2345</v>
      </c>
      <c r="AK491" s="136"/>
      <c r="AL491" s="136"/>
      <c r="AM491" s="135"/>
      <c r="AN491" s="135" t="s">
        <v>2346</v>
      </c>
      <c r="AO491" s="135" t="s">
        <v>2347</v>
      </c>
      <c r="AP491" s="135"/>
      <c r="AQ491" s="135" t="s">
        <v>2348</v>
      </c>
      <c r="AR491" s="135"/>
      <c r="AS491" s="135"/>
      <c r="AT491" s="135"/>
      <c r="AU491" s="135"/>
      <c r="AV491" s="135"/>
      <c r="AW491" s="135"/>
      <c r="AX491" s="135"/>
      <c r="AY491" s="135"/>
      <c r="AZ491" s="135"/>
      <c r="BA491" s="135"/>
    </row>
    <row r="492" spans="1:176" ht="12.75" customHeight="1" x14ac:dyDescent="0.2">
      <c r="A492" s="16" t="s">
        <v>173</v>
      </c>
      <c r="B492" s="17" t="s">
        <v>215</v>
      </c>
      <c r="C492" s="132"/>
      <c r="D492" s="132" t="s">
        <v>4410</v>
      </c>
      <c r="E492" s="132" t="s">
        <v>4410</v>
      </c>
      <c r="F492" s="134">
        <v>40</v>
      </c>
      <c r="G492" s="134"/>
      <c r="H492" s="30" t="s">
        <v>177</v>
      </c>
      <c r="I492" s="16" t="s">
        <v>2722</v>
      </c>
      <c r="J492" s="132" t="s">
        <v>179</v>
      </c>
      <c r="K492" s="134" t="s">
        <v>162</v>
      </c>
      <c r="L492" s="132"/>
      <c r="M492" s="136"/>
      <c r="N492" s="17"/>
      <c r="O492" s="17"/>
      <c r="P492" s="134"/>
      <c r="Q492" s="134"/>
      <c r="R492" s="132" t="s">
        <v>4411</v>
      </c>
      <c r="S492" s="132"/>
      <c r="T492" s="132"/>
      <c r="U492" s="132"/>
      <c r="V492" s="138"/>
      <c r="W492" s="132"/>
      <c r="X492" s="132"/>
      <c r="Y492" s="132"/>
      <c r="Z492" s="132"/>
      <c r="AA492" s="132"/>
      <c r="AB492" s="132"/>
      <c r="AC492" s="136"/>
      <c r="AD492" s="135"/>
      <c r="AE492" s="135"/>
      <c r="AF492" s="135"/>
      <c r="AG492" s="135"/>
      <c r="AI492" s="132"/>
      <c r="AJ492" s="136"/>
      <c r="AK492" s="136"/>
      <c r="AL492" s="136"/>
      <c r="AM492" s="134"/>
      <c r="AN492" s="134"/>
      <c r="AO492" s="134"/>
      <c r="AP492" s="134"/>
      <c r="AQ492" s="134"/>
      <c r="AR492" s="134"/>
      <c r="AS492" s="134"/>
      <c r="AT492" s="134"/>
      <c r="AU492" s="134"/>
      <c r="AV492" s="134"/>
      <c r="AW492" s="134"/>
      <c r="AX492" s="136"/>
      <c r="AY492" s="136"/>
      <c r="AZ492" s="132"/>
      <c r="BA492" s="132"/>
    </row>
    <row r="493" spans="1:176" ht="12.75" customHeight="1" x14ac:dyDescent="0.2">
      <c r="A493" s="16" t="s">
        <v>173</v>
      </c>
      <c r="B493" s="17" t="s">
        <v>215</v>
      </c>
      <c r="C493" s="132"/>
      <c r="D493" s="135" t="s">
        <v>2499</v>
      </c>
      <c r="E493" s="132" t="s">
        <v>2500</v>
      </c>
      <c r="F493" s="134">
        <v>40</v>
      </c>
      <c r="G493" s="134"/>
      <c r="H493" s="134" t="s">
        <v>177</v>
      </c>
      <c r="I493" s="132" t="s">
        <v>711</v>
      </c>
      <c r="J493" s="132" t="s">
        <v>179</v>
      </c>
      <c r="K493" s="20" t="s">
        <v>180</v>
      </c>
      <c r="L493" s="132"/>
      <c r="M493" s="136"/>
      <c r="N493" s="17"/>
      <c r="O493" s="17"/>
      <c r="P493" s="134"/>
      <c r="Q493" s="134"/>
      <c r="R493" s="136" t="s">
        <v>2501</v>
      </c>
      <c r="S493" s="132"/>
      <c r="T493" s="132"/>
      <c r="U493" s="132"/>
      <c r="V493" s="138"/>
      <c r="W493" s="132"/>
      <c r="X493" s="132"/>
      <c r="Y493" s="132"/>
      <c r="Z493" s="132"/>
      <c r="AA493" s="132"/>
      <c r="AB493" s="132"/>
      <c r="AC493" s="135" t="s">
        <v>168</v>
      </c>
      <c r="AD493" s="135" t="s">
        <v>8483</v>
      </c>
      <c r="AE493" s="135" t="s">
        <v>2524</v>
      </c>
      <c r="AF493" s="135" t="s">
        <v>319</v>
      </c>
      <c r="AG493" s="135" t="s">
        <v>8484</v>
      </c>
      <c r="AI493" s="3" t="s">
        <v>163</v>
      </c>
      <c r="AJ493" s="135" t="s">
        <v>8482</v>
      </c>
      <c r="AK493" s="135" t="s">
        <v>8485</v>
      </c>
      <c r="AL493" s="135" t="s">
        <v>8486</v>
      </c>
      <c r="AM493" s="135" t="s">
        <v>194</v>
      </c>
      <c r="AN493" s="135" t="s">
        <v>2321</v>
      </c>
      <c r="AO493" s="135" t="s">
        <v>2742</v>
      </c>
      <c r="AP493" s="135" t="s">
        <v>8487</v>
      </c>
      <c r="AQ493" s="135" t="s">
        <v>8488</v>
      </c>
      <c r="AR493" s="135"/>
      <c r="AS493" s="135" t="s">
        <v>8489</v>
      </c>
      <c r="AT493" s="135" t="s">
        <v>8490</v>
      </c>
      <c r="AU493" s="135"/>
      <c r="AV493" s="135"/>
      <c r="AW493" s="135" t="s">
        <v>168</v>
      </c>
      <c r="AX493" s="135" t="s">
        <v>8491</v>
      </c>
      <c r="AY493" s="135" t="s">
        <v>8492</v>
      </c>
      <c r="AZ493" s="135" t="s">
        <v>1289</v>
      </c>
      <c r="BA493" s="3" t="s">
        <v>8493</v>
      </c>
      <c r="BB493" s="3" t="s">
        <v>163</v>
      </c>
      <c r="BC493" s="3" t="s">
        <v>163</v>
      </c>
      <c r="BD493" s="3" t="s">
        <v>163</v>
      </c>
      <c r="BE493" s="3" t="s">
        <v>163</v>
      </c>
      <c r="BF493" s="3" t="s">
        <v>8494</v>
      </c>
      <c r="BG493" s="3" t="s">
        <v>168</v>
      </c>
      <c r="BH493" s="3" t="s">
        <v>8495</v>
      </c>
      <c r="BI493" s="3" t="s">
        <v>2488</v>
      </c>
      <c r="BJ493" s="3" t="s">
        <v>745</v>
      </c>
      <c r="BK493" s="3" t="s">
        <v>8496</v>
      </c>
      <c r="BL493" s="3" t="s">
        <v>163</v>
      </c>
      <c r="BM493" s="3" t="s">
        <v>8497</v>
      </c>
      <c r="BN493" s="3" t="s">
        <v>163</v>
      </c>
      <c r="BO493" s="3" t="s">
        <v>8486</v>
      </c>
      <c r="BP493" s="3" t="s">
        <v>8498</v>
      </c>
      <c r="BQ493" s="3" t="s">
        <v>168</v>
      </c>
      <c r="BR493" s="3" t="s">
        <v>8499</v>
      </c>
      <c r="BS493" s="3" t="s">
        <v>715</v>
      </c>
      <c r="BT493" s="3" t="s">
        <v>611</v>
      </c>
      <c r="BU493" s="3" t="s">
        <v>8500</v>
      </c>
      <c r="CA493" s="3" t="s">
        <v>168</v>
      </c>
      <c r="CB493" s="3" t="s">
        <v>8501</v>
      </c>
      <c r="CC493" s="3" t="s">
        <v>2524</v>
      </c>
      <c r="CD493" s="3" t="s">
        <v>8138</v>
      </c>
      <c r="CE493" s="3" t="s">
        <v>8502</v>
      </c>
      <c r="CF493" s="3" t="s">
        <v>163</v>
      </c>
      <c r="CG493" s="3" t="s">
        <v>8503</v>
      </c>
      <c r="CH493" s="3" t="s">
        <v>163</v>
      </c>
      <c r="CI493" s="3" t="s">
        <v>8503</v>
      </c>
      <c r="CJ493" s="3" t="s">
        <v>8504</v>
      </c>
      <c r="CL493" s="3" t="s">
        <v>168</v>
      </c>
      <c r="CM493" s="3" t="s">
        <v>8505</v>
      </c>
      <c r="CN493" s="3" t="s">
        <v>8506</v>
      </c>
      <c r="CO493" s="3" t="s">
        <v>250</v>
      </c>
      <c r="CP493" s="3" t="s">
        <v>8507</v>
      </c>
      <c r="CQ493" s="3" t="s">
        <v>163</v>
      </c>
      <c r="CR493" s="3" t="s">
        <v>8508</v>
      </c>
      <c r="CS493" s="3" t="s">
        <v>8509</v>
      </c>
      <c r="CT493" s="3" t="s">
        <v>8510</v>
      </c>
      <c r="CU493" s="3" t="s">
        <v>168</v>
      </c>
      <c r="CV493" s="3" t="s">
        <v>8511</v>
      </c>
      <c r="CW493" s="3" t="s">
        <v>2764</v>
      </c>
      <c r="CX493" s="3" t="s">
        <v>1071</v>
      </c>
      <c r="CY493" s="3" t="s">
        <v>8512</v>
      </c>
      <c r="CZ493" s="3" t="s">
        <v>8513</v>
      </c>
      <c r="DA493" s="3" t="s">
        <v>8514</v>
      </c>
      <c r="DB493" s="3" t="s">
        <v>8509</v>
      </c>
      <c r="DC493" s="3" t="s">
        <v>8510</v>
      </c>
      <c r="DD493" s="3" t="s">
        <v>8515</v>
      </c>
      <c r="DE493" s="3" t="s">
        <v>168</v>
      </c>
      <c r="DF493" s="3" t="s">
        <v>8516</v>
      </c>
      <c r="DG493" s="3" t="s">
        <v>2742</v>
      </c>
      <c r="DH493" s="3" t="s">
        <v>8517</v>
      </c>
      <c r="DI493" s="3" t="s">
        <v>8518</v>
      </c>
      <c r="DJ493" s="3" t="s">
        <v>163</v>
      </c>
      <c r="DK493" s="3" t="s">
        <v>8519</v>
      </c>
      <c r="DL493" s="3" t="s">
        <v>163</v>
      </c>
      <c r="DM493" s="3" t="s">
        <v>8520</v>
      </c>
      <c r="DN493" s="3" t="s">
        <v>8521</v>
      </c>
      <c r="DO493" s="3" t="s">
        <v>168</v>
      </c>
      <c r="DP493" s="3" t="s">
        <v>8522</v>
      </c>
      <c r="DQ493" s="3" t="s">
        <v>4139</v>
      </c>
      <c r="DR493" s="3" t="s">
        <v>8523</v>
      </c>
      <c r="DS493" s="3" t="s">
        <v>8524</v>
      </c>
      <c r="DT493" s="3" t="s">
        <v>163</v>
      </c>
      <c r="DU493" s="3" t="s">
        <v>8525</v>
      </c>
      <c r="DV493" s="3" t="s">
        <v>8526</v>
      </c>
      <c r="DW493" s="3" t="s">
        <v>8527</v>
      </c>
      <c r="DY493" s="3" t="s">
        <v>168</v>
      </c>
      <c r="DZ493" s="3" t="s">
        <v>8528</v>
      </c>
      <c r="EA493" s="3" t="s">
        <v>2742</v>
      </c>
      <c r="EB493" s="3" t="s">
        <v>368</v>
      </c>
      <c r="EC493" s="3" t="s">
        <v>8518</v>
      </c>
      <c r="ED493" s="3" t="s">
        <v>163</v>
      </c>
      <c r="EE493" s="3" t="s">
        <v>8529</v>
      </c>
      <c r="EF493" s="3" t="s">
        <v>163</v>
      </c>
      <c r="EG493" s="3" t="s">
        <v>8486</v>
      </c>
      <c r="EH493" s="3" t="s">
        <v>8530</v>
      </c>
      <c r="EJ493" s="3" t="s">
        <v>168</v>
      </c>
      <c r="EK493" s="3" t="s">
        <v>8531</v>
      </c>
      <c r="EL493" s="3" t="s">
        <v>8532</v>
      </c>
      <c r="EM493" s="3" t="s">
        <v>8533</v>
      </c>
      <c r="EN493" s="3" t="s">
        <v>8534</v>
      </c>
      <c r="EO493" s="3" t="s">
        <v>163</v>
      </c>
      <c r="EP493" s="3" t="s">
        <v>8535</v>
      </c>
      <c r="EQ493" s="3" t="s">
        <v>163</v>
      </c>
      <c r="ER493" s="3" t="s">
        <v>8536</v>
      </c>
    </row>
    <row r="494" spans="1:176" ht="12.75" customHeight="1" x14ac:dyDescent="0.2">
      <c r="A494" s="135" t="s">
        <v>173</v>
      </c>
      <c r="B494" s="17" t="s">
        <v>472</v>
      </c>
      <c r="C494" s="132" t="s">
        <v>13918</v>
      </c>
      <c r="D494" s="132" t="s">
        <v>1659</v>
      </c>
      <c r="E494" s="135" t="s">
        <v>13752</v>
      </c>
      <c r="F494" s="134">
        <v>40</v>
      </c>
      <c r="G494" s="135"/>
      <c r="H494" s="134" t="s">
        <v>177</v>
      </c>
      <c r="I494" s="135" t="s">
        <v>1652</v>
      </c>
      <c r="J494" s="135" t="s">
        <v>179</v>
      </c>
      <c r="K494" s="127" t="s">
        <v>162</v>
      </c>
      <c r="L494" s="132" t="s">
        <v>1660</v>
      </c>
      <c r="M494" s="135" t="s">
        <v>4432</v>
      </c>
      <c r="N494" s="135"/>
      <c r="O494" s="135"/>
      <c r="P494" s="135"/>
      <c r="Q494" s="135"/>
      <c r="R494" s="135" t="s">
        <v>4433</v>
      </c>
      <c r="S494" s="135" t="s">
        <v>163</v>
      </c>
      <c r="T494" s="135" t="s">
        <v>4434</v>
      </c>
      <c r="U494" s="135" t="s">
        <v>4435</v>
      </c>
      <c r="V494" s="141" t="s">
        <v>163</v>
      </c>
      <c r="W494" s="135"/>
      <c r="X494" s="135"/>
      <c r="Y494" s="135"/>
      <c r="Z494" s="135"/>
      <c r="AA494" s="135" t="s">
        <v>163</v>
      </c>
      <c r="AB494" s="135"/>
      <c r="AC494" s="135" t="s">
        <v>168</v>
      </c>
      <c r="AD494" s="135" t="s">
        <v>4436</v>
      </c>
      <c r="AE494" s="135" t="s">
        <v>4437</v>
      </c>
      <c r="AF494" s="135" t="s">
        <v>600</v>
      </c>
      <c r="AG494" s="135" t="s">
        <v>4438</v>
      </c>
      <c r="AH494" s="3" t="s">
        <v>4439</v>
      </c>
      <c r="AI494" s="135" t="s">
        <v>4440</v>
      </c>
      <c r="AJ494" s="135" t="s">
        <v>163</v>
      </c>
      <c r="AK494" s="135"/>
      <c r="AL494" s="135" t="s">
        <v>4441</v>
      </c>
      <c r="AM494" s="135"/>
      <c r="AN494" s="135"/>
      <c r="AO494" s="135"/>
      <c r="AP494" s="135"/>
      <c r="AQ494" s="135"/>
      <c r="AR494" s="135"/>
      <c r="AS494" s="135"/>
      <c r="AT494" s="135"/>
      <c r="AU494" s="135"/>
      <c r="AV494" s="135"/>
      <c r="AX494" s="135"/>
      <c r="AY494" s="135"/>
      <c r="AZ494" s="135"/>
      <c r="BA494" s="135"/>
      <c r="BC494" s="141"/>
      <c r="BD494" s="141"/>
      <c r="BE494" s="141"/>
    </row>
    <row r="495" spans="1:176" ht="12.75" customHeight="1" x14ac:dyDescent="0.2">
      <c r="A495" s="132" t="s">
        <v>173</v>
      </c>
      <c r="B495" s="17" t="s">
        <v>12429</v>
      </c>
      <c r="C495" s="132" t="s">
        <v>13783</v>
      </c>
      <c r="D495" s="132" t="s">
        <v>14713</v>
      </c>
      <c r="E495" s="132" t="s">
        <v>14712</v>
      </c>
      <c r="F495" s="85">
        <v>40</v>
      </c>
      <c r="G495" s="85"/>
      <c r="H495" s="134" t="s">
        <v>177</v>
      </c>
      <c r="I495" s="132" t="s">
        <v>979</v>
      </c>
      <c r="J495" s="132" t="s">
        <v>179</v>
      </c>
      <c r="K495" s="17" t="s">
        <v>162</v>
      </c>
      <c r="L495" s="132" t="s">
        <v>327</v>
      </c>
      <c r="M495" s="136"/>
      <c r="N495" s="17"/>
      <c r="O495" s="17"/>
      <c r="P495" s="134"/>
      <c r="Q495" s="134"/>
      <c r="R495" s="136" t="s">
        <v>13801</v>
      </c>
      <c r="S495" s="136"/>
      <c r="T495" s="136"/>
      <c r="U495" s="136" t="s">
        <v>12720</v>
      </c>
      <c r="V495" s="138"/>
      <c r="W495" s="136"/>
      <c r="X495" s="136"/>
      <c r="Y495" s="136"/>
      <c r="Z495" s="136"/>
      <c r="AA495" s="136"/>
      <c r="AB495" s="136"/>
      <c r="AC495" s="136"/>
      <c r="AD495" s="136"/>
      <c r="AE495" s="136"/>
      <c r="AF495" s="137"/>
      <c r="AI495" s="136"/>
      <c r="AJ495" s="136"/>
      <c r="AK495" s="136"/>
      <c r="AL495" s="136"/>
      <c r="AM495" s="135"/>
      <c r="AN495" s="135"/>
      <c r="AO495" s="135"/>
      <c r="AP495" s="135"/>
      <c r="AQ495" s="135"/>
      <c r="AR495" s="135"/>
      <c r="AS495" s="135"/>
      <c r="AT495" s="135"/>
      <c r="AU495" s="135"/>
      <c r="AV495" s="135"/>
      <c r="AW495" s="134"/>
      <c r="AX495" s="135"/>
      <c r="AY495" s="135"/>
      <c r="AZ495" s="135"/>
    </row>
    <row r="496" spans="1:176" ht="12.75" customHeight="1" x14ac:dyDescent="0.25">
      <c r="A496" s="16" t="s">
        <v>173</v>
      </c>
      <c r="B496" s="17" t="s">
        <v>211</v>
      </c>
      <c r="C496" s="132" t="s">
        <v>11136</v>
      </c>
      <c r="D496" s="135" t="s">
        <v>11124</v>
      </c>
      <c r="E496" s="132" t="s">
        <v>9920</v>
      </c>
      <c r="F496" s="134">
        <v>40</v>
      </c>
      <c r="G496" s="134"/>
      <c r="H496" s="134" t="s">
        <v>177</v>
      </c>
      <c r="I496" s="16" t="s">
        <v>919</v>
      </c>
      <c r="J496" s="132" t="s">
        <v>444</v>
      </c>
      <c r="K496" s="20" t="s">
        <v>180</v>
      </c>
      <c r="L496" s="16"/>
      <c r="M496" s="135" t="s">
        <v>11125</v>
      </c>
      <c r="N496" s="17"/>
      <c r="O496" s="17"/>
      <c r="P496" s="7"/>
      <c r="Q496" s="7"/>
      <c r="R496" s="136" t="s">
        <v>11129</v>
      </c>
      <c r="S496" s="136"/>
      <c r="T496" s="136" t="s">
        <v>11128</v>
      </c>
      <c r="U496" s="136" t="s">
        <v>11130</v>
      </c>
      <c r="V496" s="141" t="s">
        <v>11127</v>
      </c>
      <c r="W496" s="136" t="s">
        <v>11139</v>
      </c>
      <c r="X496" s="136" t="s">
        <v>11140</v>
      </c>
      <c r="Y496" s="136" t="s">
        <v>174</v>
      </c>
      <c r="Z496" s="21"/>
      <c r="AA496" s="21"/>
      <c r="AB496" s="136">
        <v>1957</v>
      </c>
      <c r="AC496" s="135" t="s">
        <v>168</v>
      </c>
      <c r="AD496" s="135" t="s">
        <v>8271</v>
      </c>
      <c r="AE496" s="135" t="s">
        <v>8272</v>
      </c>
      <c r="AF496" s="135" t="s">
        <v>8273</v>
      </c>
      <c r="AG496" s="3" t="s">
        <v>8274</v>
      </c>
      <c r="AH496" s="3" t="s">
        <v>163</v>
      </c>
      <c r="AI496" s="135" t="s">
        <v>8315</v>
      </c>
      <c r="AJ496" s="135" t="s">
        <v>8278</v>
      </c>
      <c r="AK496" s="135" t="s">
        <v>163</v>
      </c>
      <c r="AL496" s="135" t="s">
        <v>8316</v>
      </c>
      <c r="AM496" s="135" t="s">
        <v>194</v>
      </c>
      <c r="AN496" s="135" t="s">
        <v>8276</v>
      </c>
      <c r="AO496" s="135" t="s">
        <v>514</v>
      </c>
      <c r="AP496" s="135"/>
      <c r="AQ496" s="135" t="s">
        <v>8277</v>
      </c>
      <c r="AR496" s="135"/>
      <c r="AS496" s="134"/>
      <c r="AT496" s="134"/>
      <c r="AU496" s="134"/>
      <c r="AV496" s="134"/>
      <c r="AW496" s="135"/>
      <c r="AX496" s="135"/>
      <c r="AY496" s="135"/>
      <c r="AZ496" s="135"/>
      <c r="BA496" s="135"/>
      <c r="BG496" s="3" t="s">
        <v>168</v>
      </c>
      <c r="BH496" s="3" t="s">
        <v>11224</v>
      </c>
      <c r="BI496" s="3" t="s">
        <v>11225</v>
      </c>
      <c r="BJ496" s="3" t="s">
        <v>8998</v>
      </c>
      <c r="BK496" s="82" t="s">
        <v>11226</v>
      </c>
      <c r="BL496" s="3" t="s">
        <v>163</v>
      </c>
      <c r="BM496" s="3" t="s">
        <v>3402</v>
      </c>
      <c r="BN496" s="3" t="s">
        <v>163</v>
      </c>
      <c r="BO496" s="3" t="s">
        <v>3403</v>
      </c>
      <c r="BP496" s="3" t="s">
        <v>3404</v>
      </c>
      <c r="BQ496" s="129"/>
      <c r="BR496" s="3" t="s">
        <v>8279</v>
      </c>
      <c r="BS496" s="3" t="s">
        <v>8280</v>
      </c>
      <c r="BT496" s="3" t="s">
        <v>163</v>
      </c>
      <c r="BU496" s="3" t="s">
        <v>8281</v>
      </c>
      <c r="BV496" s="3" t="s">
        <v>163</v>
      </c>
      <c r="BW496" s="3" t="s">
        <v>8282</v>
      </c>
      <c r="BX496" s="3" t="s">
        <v>163</v>
      </c>
      <c r="BY496" s="3" t="s">
        <v>8283</v>
      </c>
      <c r="BZ496" s="3" t="s">
        <v>8284</v>
      </c>
      <c r="CA496" s="3" t="s">
        <v>168</v>
      </c>
      <c r="CB496" s="3" t="s">
        <v>7030</v>
      </c>
      <c r="CC496" s="3" t="s">
        <v>8285</v>
      </c>
      <c r="CD496" s="3" t="s">
        <v>600</v>
      </c>
      <c r="CE496" s="3" t="s">
        <v>8286</v>
      </c>
      <c r="CF496" s="3" t="s">
        <v>163</v>
      </c>
      <c r="CG496" s="3" t="s">
        <v>8287</v>
      </c>
      <c r="CH496" s="3" t="s">
        <v>163</v>
      </c>
      <c r="CI496" s="3" t="s">
        <v>163</v>
      </c>
      <c r="CJ496" s="3" t="s">
        <v>8288</v>
      </c>
      <c r="CK496" s="3" t="s">
        <v>168</v>
      </c>
      <c r="CL496" s="3" t="s">
        <v>8289</v>
      </c>
      <c r="CM496" s="3" t="s">
        <v>8290</v>
      </c>
      <c r="CN496" s="3" t="s">
        <v>8291</v>
      </c>
      <c r="CO496" s="3" t="s">
        <v>8292</v>
      </c>
      <c r="CP496" s="3" t="s">
        <v>163</v>
      </c>
      <c r="CQ496" s="3" t="s">
        <v>163</v>
      </c>
      <c r="CR496" s="3" t="s">
        <v>163</v>
      </c>
      <c r="CS496" s="3" t="s">
        <v>163</v>
      </c>
      <c r="CT496" s="3" t="s">
        <v>8293</v>
      </c>
      <c r="CU496" s="3" t="s">
        <v>168</v>
      </c>
      <c r="CV496" s="3" t="s">
        <v>8294</v>
      </c>
      <c r="CW496" s="3" t="s">
        <v>8295</v>
      </c>
      <c r="CX496" s="3" t="s">
        <v>8296</v>
      </c>
      <c r="CY496" s="3" t="s">
        <v>8297</v>
      </c>
      <c r="CZ496" s="3" t="s">
        <v>163</v>
      </c>
      <c r="DA496" s="3" t="s">
        <v>8298</v>
      </c>
      <c r="DB496" s="3" t="s">
        <v>163</v>
      </c>
      <c r="DC496" s="3" t="s">
        <v>8299</v>
      </c>
      <c r="DE496" s="3" t="s">
        <v>168</v>
      </c>
      <c r="DF496" s="3" t="s">
        <v>8317</v>
      </c>
      <c r="DG496" s="3" t="s">
        <v>8318</v>
      </c>
      <c r="DH496" s="3" t="s">
        <v>8319</v>
      </c>
      <c r="DI496" s="3" t="s">
        <v>8320</v>
      </c>
      <c r="DJ496" s="3" t="s">
        <v>163</v>
      </c>
      <c r="DK496" s="3" t="s">
        <v>8321</v>
      </c>
      <c r="DL496" s="3" t="s">
        <v>163</v>
      </c>
      <c r="DM496" s="3" t="s">
        <v>8283</v>
      </c>
      <c r="DN496" s="3" t="s">
        <v>8322</v>
      </c>
      <c r="DO496" s="3" t="s">
        <v>168</v>
      </c>
      <c r="DP496" s="3" t="s">
        <v>8323</v>
      </c>
      <c r="DQ496" s="3" t="s">
        <v>8280</v>
      </c>
      <c r="DR496" s="3" t="s">
        <v>8324</v>
      </c>
      <c r="DS496" s="3" t="s">
        <v>8325</v>
      </c>
      <c r="DT496" s="3" t="s">
        <v>163</v>
      </c>
      <c r="DU496" s="3" t="s">
        <v>8326</v>
      </c>
      <c r="DV496" s="3" t="s">
        <v>163</v>
      </c>
      <c r="DW496" s="3" t="s">
        <v>8327</v>
      </c>
      <c r="DY496" s="3" t="s">
        <v>194</v>
      </c>
      <c r="DZ496" s="3" t="s">
        <v>13922</v>
      </c>
      <c r="EA496" s="3" t="s">
        <v>13923</v>
      </c>
      <c r="EB496" s="3" t="s">
        <v>8329</v>
      </c>
      <c r="EC496" s="3" t="s">
        <v>13924</v>
      </c>
      <c r="EI496" s="3" t="s">
        <v>1916</v>
      </c>
      <c r="EJ496" s="3" t="s">
        <v>8331</v>
      </c>
      <c r="EK496" s="3" t="s">
        <v>8332</v>
      </c>
      <c r="EL496" s="3" t="s">
        <v>1352</v>
      </c>
      <c r="EM496" s="3" t="s">
        <v>8333</v>
      </c>
      <c r="EN496" s="3" t="s">
        <v>163</v>
      </c>
      <c r="EO496" s="3" t="s">
        <v>8334</v>
      </c>
      <c r="EP496" s="3" t="s">
        <v>163</v>
      </c>
      <c r="EQ496" s="3" t="s">
        <v>163</v>
      </c>
      <c r="ER496" s="3" t="s">
        <v>8335</v>
      </c>
      <c r="ES496" s="3" t="s">
        <v>168</v>
      </c>
      <c r="ET496" s="3" t="s">
        <v>8336</v>
      </c>
      <c r="EU496" s="3" t="s">
        <v>8337</v>
      </c>
      <c r="EV496" s="3" t="s">
        <v>402</v>
      </c>
      <c r="EW496" s="3" t="s">
        <v>8338</v>
      </c>
      <c r="EX496" s="3" t="s">
        <v>163</v>
      </c>
      <c r="EY496" s="3" t="s">
        <v>8339</v>
      </c>
      <c r="EZ496" s="3" t="s">
        <v>163</v>
      </c>
      <c r="FA496" s="3" t="s">
        <v>163</v>
      </c>
      <c r="FB496" s="3" t="s">
        <v>8340</v>
      </c>
      <c r="FC496" s="3" t="s">
        <v>168</v>
      </c>
      <c r="FD496" s="3" t="s">
        <v>8341</v>
      </c>
      <c r="FE496" s="3" t="s">
        <v>8342</v>
      </c>
      <c r="FF496" s="3" t="s">
        <v>8343</v>
      </c>
      <c r="FG496" s="3" t="s">
        <v>8344</v>
      </c>
      <c r="FH496" s="3" t="s">
        <v>163</v>
      </c>
      <c r="FI496" s="3" t="s">
        <v>8345</v>
      </c>
      <c r="FJ496" s="3" t="s">
        <v>8346</v>
      </c>
      <c r="FK496" s="3" t="s">
        <v>163</v>
      </c>
      <c r="FL496" s="3" t="s">
        <v>8347</v>
      </c>
    </row>
    <row r="497" spans="1:176" ht="12.75" customHeight="1" x14ac:dyDescent="0.2">
      <c r="A497" s="16" t="s">
        <v>173</v>
      </c>
      <c r="B497" s="124" t="s">
        <v>211</v>
      </c>
      <c r="C497" s="8"/>
      <c r="D497" s="133" t="s">
        <v>9027</v>
      </c>
      <c r="E497" s="133" t="s">
        <v>9027</v>
      </c>
      <c r="F497" s="36">
        <v>40</v>
      </c>
      <c r="G497" s="36"/>
      <c r="H497" s="134" t="s">
        <v>177</v>
      </c>
      <c r="I497" s="132" t="s">
        <v>261</v>
      </c>
      <c r="J497" s="8" t="s">
        <v>179</v>
      </c>
      <c r="K497" s="134" t="s">
        <v>162</v>
      </c>
      <c r="L497" s="8"/>
      <c r="M497" s="136"/>
      <c r="N497" s="17"/>
      <c r="O497" s="17"/>
      <c r="P497" s="134"/>
      <c r="Q497" s="134"/>
      <c r="R497" s="132" t="s">
        <v>9028</v>
      </c>
      <c r="S497" s="132"/>
      <c r="T497" s="132"/>
      <c r="U497" s="132"/>
      <c r="V497" s="138"/>
      <c r="W497" s="132"/>
      <c r="X497" s="132"/>
      <c r="Y497" s="132"/>
      <c r="Z497" s="132"/>
      <c r="AA497" s="132"/>
      <c r="AB497" s="132"/>
      <c r="AC497" s="136"/>
      <c r="AJ497" s="136"/>
      <c r="AK497" s="136"/>
      <c r="AL497" s="136"/>
      <c r="AM497" s="134"/>
      <c r="AN497" s="134"/>
      <c r="AO497" s="134"/>
      <c r="AP497" s="134"/>
      <c r="AQ497" s="134"/>
      <c r="AR497" s="134"/>
      <c r="AS497" s="134"/>
      <c r="AT497" s="134"/>
      <c r="AU497" s="134"/>
      <c r="AV497" s="134"/>
      <c r="AW497" s="135" t="s">
        <v>168</v>
      </c>
      <c r="AX497" s="136" t="s">
        <v>3684</v>
      </c>
      <c r="AY497" s="136" t="s">
        <v>9029</v>
      </c>
      <c r="AZ497" s="133" t="s">
        <v>368</v>
      </c>
      <c r="BA497" s="3" t="s">
        <v>9030</v>
      </c>
    </row>
    <row r="498" spans="1:176" s="130" customFormat="1" ht="12.75" customHeight="1" x14ac:dyDescent="0.2">
      <c r="A498" s="104" t="s">
        <v>173</v>
      </c>
      <c r="B498" s="107" t="s">
        <v>11732</v>
      </c>
      <c r="C498" s="132" t="s">
        <v>11733</v>
      </c>
      <c r="D498" s="106" t="s">
        <v>11866</v>
      </c>
      <c r="E498" s="104" t="s">
        <v>12555</v>
      </c>
      <c r="F498" s="114">
        <v>40</v>
      </c>
      <c r="G498" s="115"/>
      <c r="H498" s="114" t="s">
        <v>177</v>
      </c>
      <c r="I498" s="104" t="s">
        <v>2475</v>
      </c>
      <c r="J498" s="104" t="s">
        <v>179</v>
      </c>
      <c r="K498" s="107" t="s">
        <v>162</v>
      </c>
      <c r="L498" s="104" t="s">
        <v>12735</v>
      </c>
      <c r="M498" s="104" t="s">
        <v>12556</v>
      </c>
      <c r="N498" s="104"/>
      <c r="O498" s="104"/>
      <c r="P498" s="104"/>
      <c r="Q498" s="104"/>
      <c r="R498" s="104" t="s">
        <v>12557</v>
      </c>
      <c r="S498" s="104"/>
      <c r="T498" s="104"/>
      <c r="U498" s="104" t="s">
        <v>12558</v>
      </c>
      <c r="V498" s="104" t="s">
        <v>12559</v>
      </c>
      <c r="W498" s="104" t="s">
        <v>12717</v>
      </c>
      <c r="X498" s="104"/>
      <c r="Y498" s="104"/>
      <c r="Z498" s="104"/>
      <c r="AA498" s="104"/>
      <c r="AB498" s="104" t="s">
        <v>168</v>
      </c>
      <c r="AC498" s="104" t="s">
        <v>12568</v>
      </c>
      <c r="AD498" s="104" t="s">
        <v>1830</v>
      </c>
      <c r="AE498" s="104" t="s">
        <v>12569</v>
      </c>
      <c r="AF498" s="104" t="s">
        <v>13746</v>
      </c>
      <c r="AG498" s="104"/>
      <c r="AH498" s="116" t="s">
        <v>13747</v>
      </c>
      <c r="AI498" s="104" t="s">
        <v>12559</v>
      </c>
      <c r="AJ498" s="104" t="s">
        <v>12570</v>
      </c>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c r="BQ498" s="104"/>
      <c r="BR498" s="104"/>
      <c r="BS498" s="104"/>
      <c r="BT498" s="104"/>
      <c r="BU498" s="104"/>
      <c r="BV498" s="104"/>
      <c r="BW498" s="104"/>
      <c r="BX498" s="104"/>
      <c r="BY498" s="104"/>
      <c r="BZ498" s="104"/>
      <c r="CA498" s="104"/>
      <c r="CB498" s="104"/>
      <c r="CC498" s="104"/>
      <c r="CD498" s="104"/>
      <c r="CE498" s="115"/>
      <c r="CF498" s="115"/>
      <c r="CG498" s="115"/>
      <c r="CH498" s="115"/>
      <c r="CI498" s="115"/>
      <c r="CJ498" s="115"/>
      <c r="CK498" s="115"/>
      <c r="CL498" s="115"/>
      <c r="CM498" s="115"/>
      <c r="CN498" s="115"/>
      <c r="CO498" s="115"/>
      <c r="CP498" s="115"/>
      <c r="CQ498" s="115"/>
      <c r="CR498" s="115"/>
      <c r="CS498" s="115"/>
      <c r="CT498" s="115"/>
      <c r="CU498" s="115"/>
      <c r="CV498" s="115"/>
      <c r="CW498" s="115"/>
      <c r="CX498" s="115"/>
      <c r="CY498" s="115"/>
      <c r="CZ498" s="115"/>
      <c r="DA498" s="115"/>
      <c r="DB498" s="115"/>
      <c r="DC498" s="115"/>
      <c r="DD498" s="115"/>
      <c r="DE498" s="115"/>
      <c r="DF498" s="115"/>
      <c r="DG498" s="115"/>
      <c r="DH498" s="115"/>
      <c r="DI498" s="115"/>
      <c r="DJ498" s="115"/>
      <c r="DK498" s="115"/>
      <c r="DL498" s="115"/>
      <c r="DM498" s="115"/>
      <c r="DN498" s="115"/>
      <c r="DO498" s="115"/>
      <c r="DP498" s="115"/>
      <c r="DQ498" s="115"/>
      <c r="DR498" s="115"/>
      <c r="DS498" s="115"/>
      <c r="DT498" s="115"/>
      <c r="DU498" s="115"/>
      <c r="DV498" s="115"/>
      <c r="DW498" s="115"/>
      <c r="DX498" s="115"/>
      <c r="DY498" s="115"/>
      <c r="DZ498" s="115"/>
      <c r="EA498" s="115"/>
      <c r="EB498" s="115"/>
      <c r="EC498" s="115"/>
      <c r="ED498" s="115"/>
      <c r="EE498" s="115"/>
      <c r="EF498" s="115"/>
      <c r="EG498" s="115"/>
      <c r="EH498" s="115"/>
      <c r="EI498" s="115"/>
      <c r="EJ498" s="115"/>
      <c r="EK498" s="115"/>
      <c r="EL498" s="115"/>
      <c r="EM498" s="115"/>
      <c r="EN498" s="115"/>
      <c r="EO498" s="115"/>
      <c r="EP498" s="115"/>
      <c r="EQ498" s="115"/>
      <c r="ER498" s="115"/>
      <c r="ES498" s="115"/>
      <c r="ET498" s="115"/>
      <c r="EU498" s="115"/>
      <c r="EV498" s="115"/>
      <c r="EW498" s="115"/>
      <c r="EX498" s="115"/>
      <c r="EY498" s="115"/>
      <c r="EZ498" s="115"/>
      <c r="FA498" s="115"/>
      <c r="FB498" s="115"/>
      <c r="FC498" s="115"/>
      <c r="FD498" s="115"/>
      <c r="FE498" s="115"/>
      <c r="FF498" s="115"/>
      <c r="FG498" s="115"/>
      <c r="FH498" s="115"/>
      <c r="FI498" s="115"/>
      <c r="FJ498" s="115"/>
      <c r="FK498" s="115"/>
      <c r="FL498" s="115"/>
      <c r="FM498" s="104"/>
      <c r="FN498" s="104"/>
      <c r="FO498" s="104"/>
      <c r="FP498" s="104"/>
      <c r="FQ498" s="104"/>
      <c r="FR498" s="104"/>
      <c r="FS498" s="104"/>
      <c r="FT498" s="104"/>
    </row>
    <row r="499" spans="1:176" ht="12.75" customHeight="1" x14ac:dyDescent="0.2">
      <c r="A499" s="132" t="s">
        <v>173</v>
      </c>
      <c r="B499" s="124" t="s">
        <v>11732</v>
      </c>
      <c r="C499" s="133" t="s">
        <v>11734</v>
      </c>
      <c r="D499" s="135" t="s">
        <v>12706</v>
      </c>
      <c r="E499" s="135" t="s">
        <v>12707</v>
      </c>
      <c r="F499" s="134">
        <v>40</v>
      </c>
      <c r="G499" s="134"/>
      <c r="H499" s="134" t="s">
        <v>177</v>
      </c>
      <c r="I499" s="132" t="s">
        <v>2475</v>
      </c>
      <c r="J499" s="132" t="s">
        <v>179</v>
      </c>
      <c r="K499" s="17" t="s">
        <v>162</v>
      </c>
      <c r="L499" s="132" t="s">
        <v>7757</v>
      </c>
      <c r="M499" s="133" t="s">
        <v>7758</v>
      </c>
      <c r="N499" s="17"/>
      <c r="O499" s="17"/>
      <c r="P499" s="134"/>
      <c r="Q499" s="134"/>
      <c r="R499" s="132" t="s">
        <v>7759</v>
      </c>
      <c r="S499" s="132"/>
      <c r="T499" s="132"/>
      <c r="U499" s="132"/>
      <c r="V499" s="138"/>
      <c r="W499" s="132"/>
      <c r="X499" s="132"/>
      <c r="Y499" s="132"/>
      <c r="Z499" s="132"/>
      <c r="AA499" s="132"/>
      <c r="AB499" s="132"/>
      <c r="AC499" s="135" t="s">
        <v>168</v>
      </c>
      <c r="AD499" s="135" t="s">
        <v>12568</v>
      </c>
      <c r="AE499" s="135" t="s">
        <v>1830</v>
      </c>
      <c r="AF499" s="135" t="s">
        <v>12569</v>
      </c>
      <c r="AG499" s="135"/>
      <c r="AH499" s="135"/>
      <c r="AI499" s="135" t="s">
        <v>12559</v>
      </c>
      <c r="AJ499" s="135"/>
      <c r="AK499" s="135" t="s">
        <v>12570</v>
      </c>
      <c r="AL499" s="135"/>
      <c r="AM499" s="135" t="s">
        <v>168</v>
      </c>
      <c r="AN499" s="135" t="s">
        <v>12568</v>
      </c>
      <c r="AO499" s="135" t="s">
        <v>1830</v>
      </c>
      <c r="AP499" s="135" t="s">
        <v>12569</v>
      </c>
      <c r="AQ499" s="135"/>
      <c r="AR499" s="135"/>
      <c r="AS499" s="135"/>
      <c r="AT499" s="135"/>
      <c r="AU499" s="134"/>
      <c r="AV499" s="134"/>
      <c r="AW499" s="135"/>
      <c r="AX499" s="135"/>
      <c r="AY499" s="135"/>
      <c r="AZ499" s="135"/>
      <c r="BA499" s="135"/>
      <c r="BB499" s="135"/>
      <c r="BC499" s="135"/>
      <c r="BD499" s="135"/>
      <c r="BE499" s="135"/>
      <c r="BF499" s="135"/>
      <c r="BG499" s="135"/>
      <c r="BH499" s="135"/>
      <c r="BI499" s="135"/>
      <c r="BJ499" s="135"/>
      <c r="BK499" s="135"/>
      <c r="BL499" s="135"/>
      <c r="BM499" s="135"/>
      <c r="BN499" s="135"/>
      <c r="BO499" s="135"/>
      <c r="BP499" s="135"/>
      <c r="BQ499" s="135"/>
      <c r="BR499" s="135"/>
      <c r="BS499" s="135"/>
      <c r="BT499" s="135"/>
      <c r="BU499" s="135"/>
      <c r="BV499" s="135"/>
      <c r="BW499" s="135"/>
      <c r="BX499" s="135"/>
      <c r="BY499" s="135"/>
      <c r="BZ499" s="135"/>
      <c r="CA499" s="135"/>
      <c r="CB499" s="135"/>
      <c r="CC499" s="135"/>
      <c r="CD499" s="135"/>
      <c r="CE499" s="135"/>
      <c r="CF499" s="135"/>
      <c r="CG499" s="135"/>
      <c r="CH499" s="135"/>
      <c r="CI499" s="135"/>
      <c r="CJ499" s="135"/>
      <c r="CK499" s="135"/>
      <c r="CL499" s="135"/>
      <c r="CM499" s="135"/>
      <c r="CN499" s="135"/>
      <c r="CO499" s="135"/>
      <c r="CP499" s="135"/>
      <c r="CQ499" s="135"/>
      <c r="CR499" s="135"/>
      <c r="CS499" s="135"/>
      <c r="CT499" s="135"/>
      <c r="CU499" s="135"/>
      <c r="CV499" s="135"/>
      <c r="CW499" s="135"/>
      <c r="CX499" s="135"/>
      <c r="CY499" s="135"/>
      <c r="CZ499" s="135"/>
      <c r="DA499" s="135"/>
      <c r="DB499" s="135"/>
      <c r="DC499" s="135"/>
      <c r="DD499" s="135"/>
      <c r="DE499" s="135"/>
      <c r="DF499" s="135"/>
      <c r="DG499" s="135"/>
      <c r="DH499" s="135"/>
      <c r="DI499" s="135"/>
      <c r="DJ499" s="135"/>
      <c r="DK499" s="135"/>
      <c r="DL499" s="135"/>
      <c r="DM499" s="135"/>
      <c r="DN499" s="135"/>
      <c r="DO499" s="135"/>
      <c r="DP499" s="135"/>
      <c r="DQ499" s="135"/>
      <c r="DR499" s="135"/>
      <c r="DS499" s="135"/>
      <c r="DT499" s="135"/>
      <c r="DU499" s="135"/>
      <c r="DV499" s="135"/>
      <c r="DW499" s="135"/>
      <c r="DX499" s="135"/>
      <c r="DY499" s="135"/>
      <c r="DZ499" s="135"/>
      <c r="EA499" s="135"/>
      <c r="EB499" s="135"/>
      <c r="EC499" s="135"/>
      <c r="ED499" s="135"/>
      <c r="EE499" s="135"/>
      <c r="EF499" s="135"/>
      <c r="EG499" s="135"/>
      <c r="EH499" s="135"/>
      <c r="EI499" s="135"/>
      <c r="EJ499" s="135"/>
      <c r="EK499" s="135"/>
      <c r="EL499" s="135"/>
      <c r="EM499" s="135"/>
      <c r="EN499" s="135"/>
      <c r="EO499" s="135"/>
      <c r="EP499" s="135"/>
      <c r="EQ499" s="135"/>
      <c r="ER499" s="135"/>
      <c r="ES499" s="135"/>
      <c r="ET499" s="135"/>
      <c r="EU499" s="135"/>
      <c r="EV499" s="135"/>
      <c r="EW499" s="135"/>
      <c r="EX499" s="135"/>
      <c r="EY499" s="135"/>
      <c r="EZ499" s="135"/>
      <c r="FA499" s="135"/>
      <c r="FB499" s="135"/>
      <c r="FC499" s="135"/>
      <c r="FD499" s="135"/>
      <c r="FE499" s="135"/>
      <c r="FF499" s="135"/>
      <c r="FG499" s="135"/>
      <c r="FH499" s="135"/>
      <c r="FI499" s="135"/>
      <c r="FJ499" s="135"/>
      <c r="FK499" s="135"/>
      <c r="FL499" s="135"/>
    </row>
    <row r="500" spans="1:176" ht="12.75" customHeight="1" x14ac:dyDescent="0.2">
      <c r="A500" s="16" t="s">
        <v>173</v>
      </c>
      <c r="B500" s="17" t="s">
        <v>886</v>
      </c>
      <c r="C500" s="133"/>
      <c r="D500" s="135" t="s">
        <v>6535</v>
      </c>
      <c r="E500" s="133" t="s">
        <v>7271</v>
      </c>
      <c r="F500" s="12">
        <v>40</v>
      </c>
      <c r="G500" s="12"/>
      <c r="H500" s="124" t="s">
        <v>177</v>
      </c>
      <c r="I500" s="133" t="s">
        <v>200</v>
      </c>
      <c r="J500" s="133" t="s">
        <v>179</v>
      </c>
      <c r="K500" s="124" t="s">
        <v>180</v>
      </c>
      <c r="L500" s="133" t="s">
        <v>12605</v>
      </c>
      <c r="M500" s="136"/>
      <c r="N500" s="124"/>
      <c r="O500" s="124"/>
      <c r="P500" s="124"/>
      <c r="Q500" s="124"/>
      <c r="R500" s="133"/>
      <c r="S500" s="133"/>
      <c r="T500" s="133"/>
      <c r="U500" s="133" t="s">
        <v>1189</v>
      </c>
      <c r="V500" s="24"/>
      <c r="W500" s="133"/>
      <c r="X500" s="133"/>
      <c r="Y500" s="133"/>
      <c r="Z500" s="133"/>
      <c r="AA500" s="135" t="s">
        <v>163</v>
      </c>
      <c r="AB500" s="133">
        <v>7500</v>
      </c>
      <c r="AC500" s="135" t="s">
        <v>168</v>
      </c>
      <c r="AD500" s="135" t="s">
        <v>6539</v>
      </c>
      <c r="AE500" s="135" t="s">
        <v>6540</v>
      </c>
      <c r="AF500" s="135" t="s">
        <v>6541</v>
      </c>
      <c r="AG500" s="3" t="s">
        <v>6542</v>
      </c>
      <c r="AH500" s="3" t="s">
        <v>6543</v>
      </c>
      <c r="AI500" s="135" t="s">
        <v>6544</v>
      </c>
      <c r="AJ500" s="135" t="s">
        <v>163</v>
      </c>
      <c r="AK500" s="135"/>
      <c r="AL500" s="135" t="s">
        <v>6545</v>
      </c>
      <c r="AM500" s="135" t="s">
        <v>168</v>
      </c>
      <c r="AN500" s="135" t="s">
        <v>6548</v>
      </c>
      <c r="AO500" s="135" t="s">
        <v>6549</v>
      </c>
      <c r="AP500" s="135" t="s">
        <v>6550</v>
      </c>
      <c r="AQ500" s="135" t="s">
        <v>6551</v>
      </c>
      <c r="AR500" s="135"/>
      <c r="AS500" s="135"/>
      <c r="AT500" s="135"/>
      <c r="AU500" s="135"/>
      <c r="AV500" s="135"/>
      <c r="AW500" s="135" t="s">
        <v>168</v>
      </c>
      <c r="AX500" s="135" t="s">
        <v>6552</v>
      </c>
      <c r="AY500" s="135" t="s">
        <v>6553</v>
      </c>
      <c r="AZ500" s="135" t="s">
        <v>6554</v>
      </c>
      <c r="BA500" s="135" t="s">
        <v>6555</v>
      </c>
      <c r="BB500" s="3" t="s">
        <v>163</v>
      </c>
      <c r="BC500" s="3" t="s">
        <v>6556</v>
      </c>
      <c r="BD500" s="3" t="s">
        <v>163</v>
      </c>
      <c r="BE500" s="3" t="s">
        <v>6557</v>
      </c>
    </row>
    <row r="501" spans="1:176" ht="12.75" customHeight="1" x14ac:dyDescent="0.2">
      <c r="A501" s="16" t="s">
        <v>240</v>
      </c>
      <c r="B501" s="17" t="s">
        <v>886</v>
      </c>
      <c r="C501" s="133"/>
      <c r="D501" s="132" t="s">
        <v>10732</v>
      </c>
      <c r="E501" s="16" t="s">
        <v>10732</v>
      </c>
      <c r="F501" s="12">
        <v>40</v>
      </c>
      <c r="G501" s="12"/>
      <c r="H501" s="124" t="s">
        <v>243</v>
      </c>
      <c r="I501" s="133" t="s">
        <v>10729</v>
      </c>
      <c r="J501" s="133" t="s">
        <v>482</v>
      </c>
      <c r="K501" s="124" t="s">
        <v>162</v>
      </c>
      <c r="L501" s="133" t="s">
        <v>10733</v>
      </c>
      <c r="M501" s="133"/>
      <c r="N501" s="124" t="s">
        <v>247</v>
      </c>
      <c r="O501" s="124"/>
      <c r="P501" s="124"/>
      <c r="Q501" s="124"/>
      <c r="R501" s="133"/>
      <c r="S501" s="133"/>
      <c r="T501" s="133"/>
      <c r="U501" s="133"/>
      <c r="V501" s="24"/>
      <c r="W501" s="133"/>
      <c r="X501" s="133"/>
      <c r="Y501" s="133"/>
      <c r="Z501" s="133"/>
      <c r="AA501" s="133"/>
      <c r="AB501" s="133"/>
      <c r="AC501" s="133"/>
      <c r="AD501" s="135"/>
      <c r="AE501" s="135"/>
      <c r="AF501" s="135"/>
      <c r="AI501" s="135"/>
      <c r="AJ501" s="133"/>
      <c r="AK501" s="133"/>
      <c r="AL501" s="133"/>
      <c r="AM501" s="124"/>
      <c r="AN501" s="124"/>
      <c r="AO501" s="124"/>
      <c r="AP501" s="124"/>
      <c r="AQ501" s="124"/>
      <c r="AR501" s="124"/>
      <c r="AS501" s="124"/>
      <c r="AT501" s="124"/>
      <c r="AU501" s="124"/>
      <c r="AV501" s="124"/>
      <c r="AW501" s="124"/>
      <c r="AX501" s="133"/>
      <c r="AY501" s="133"/>
      <c r="AZ501" s="137"/>
      <c r="BA501" s="3" t="s">
        <v>10734</v>
      </c>
      <c r="BK501" s="135"/>
      <c r="BQ501" s="135"/>
    </row>
    <row r="502" spans="1:176" ht="12.75" customHeight="1" x14ac:dyDescent="0.2">
      <c r="A502" s="132" t="s">
        <v>240</v>
      </c>
      <c r="B502" s="124" t="s">
        <v>215</v>
      </c>
      <c r="C502" s="133"/>
      <c r="D502" s="133" t="s">
        <v>8759</v>
      </c>
      <c r="E502" s="133" t="s">
        <v>8759</v>
      </c>
      <c r="F502" s="12">
        <v>40</v>
      </c>
      <c r="G502" s="12"/>
      <c r="H502" s="124" t="s">
        <v>243</v>
      </c>
      <c r="I502" s="133" t="s">
        <v>301</v>
      </c>
      <c r="J502" s="133" t="s">
        <v>179</v>
      </c>
      <c r="K502" s="124" t="s">
        <v>162</v>
      </c>
      <c r="L502" s="133" t="s">
        <v>8760</v>
      </c>
      <c r="M502" s="136"/>
      <c r="N502" s="124" t="s">
        <v>247</v>
      </c>
      <c r="O502" s="124" t="s">
        <v>694</v>
      </c>
      <c r="P502" s="124"/>
      <c r="Q502" s="124"/>
      <c r="R502" s="133" t="s">
        <v>13073</v>
      </c>
      <c r="S502" s="133" t="s">
        <v>13074</v>
      </c>
      <c r="T502" s="133"/>
      <c r="U502" s="133" t="s">
        <v>13075</v>
      </c>
      <c r="V502" s="24" t="s">
        <v>13076</v>
      </c>
      <c r="W502" s="133"/>
      <c r="X502" s="133"/>
      <c r="Y502" s="133"/>
      <c r="Z502" s="133"/>
      <c r="AA502" s="133"/>
      <c r="AB502" s="133"/>
      <c r="AC502" s="135" t="s">
        <v>168</v>
      </c>
      <c r="AD502" s="135" t="s">
        <v>13077</v>
      </c>
      <c r="AE502" s="135" t="s">
        <v>1727</v>
      </c>
      <c r="AF502" s="135" t="s">
        <v>13078</v>
      </c>
      <c r="AG502" s="82" t="s">
        <v>1728</v>
      </c>
      <c r="AH502" s="135"/>
      <c r="AI502" s="10">
        <v>918912858200</v>
      </c>
      <c r="AJ502" s="136"/>
      <c r="AK502" s="136">
        <v>919493520002</v>
      </c>
      <c r="AL502" s="136"/>
      <c r="AM502" s="124"/>
      <c r="AN502" s="124"/>
      <c r="AO502" s="124"/>
      <c r="AP502" s="124"/>
      <c r="AQ502" s="124"/>
      <c r="AR502" s="124"/>
      <c r="AS502" s="124"/>
      <c r="AT502" s="124"/>
      <c r="AU502" s="124"/>
      <c r="AV502" s="124"/>
      <c r="AW502" s="135" t="s">
        <v>168</v>
      </c>
      <c r="AX502" s="136" t="s">
        <v>1723</v>
      </c>
      <c r="AY502" s="136" t="s">
        <v>1724</v>
      </c>
      <c r="AZ502" s="133" t="s">
        <v>319</v>
      </c>
      <c r="BA502" s="135" t="s">
        <v>1725</v>
      </c>
      <c r="BB502" s="135"/>
      <c r="BC502" s="135"/>
      <c r="BD502" s="135"/>
      <c r="BE502" s="135"/>
      <c r="BF502" s="135"/>
      <c r="BG502" s="135"/>
      <c r="BH502" s="135" t="s">
        <v>1729</v>
      </c>
      <c r="BI502" s="135" t="s">
        <v>1730</v>
      </c>
      <c r="BJ502" s="135" t="s">
        <v>1731</v>
      </c>
      <c r="BK502" s="135" t="s">
        <v>1732</v>
      </c>
      <c r="BL502" s="135"/>
      <c r="BM502" s="135"/>
      <c r="BN502" s="135"/>
      <c r="BO502" s="135"/>
      <c r="BP502" s="135"/>
      <c r="BQ502" s="135"/>
      <c r="BR502" s="135"/>
      <c r="BS502" s="135"/>
      <c r="BT502" s="135"/>
      <c r="BU502" s="135"/>
      <c r="BV502" s="135"/>
      <c r="BW502" s="135"/>
      <c r="BX502" s="135"/>
      <c r="BY502" s="135"/>
      <c r="BZ502" s="135"/>
      <c r="CA502" s="135"/>
      <c r="CB502" s="135"/>
      <c r="CC502" s="135"/>
      <c r="CD502" s="135"/>
      <c r="CE502" s="135"/>
      <c r="CF502" s="135"/>
      <c r="CG502" s="135"/>
      <c r="CH502" s="135"/>
      <c r="CI502" s="135"/>
      <c r="CJ502" s="135"/>
      <c r="CK502" s="135"/>
      <c r="CL502" s="135"/>
      <c r="CM502" s="135"/>
      <c r="CN502" s="135"/>
      <c r="CO502" s="135"/>
      <c r="CP502" s="135"/>
      <c r="CQ502" s="135"/>
      <c r="CR502" s="135"/>
    </row>
    <row r="503" spans="1:176" ht="12.75" customHeight="1" x14ac:dyDescent="0.2">
      <c r="A503" s="132" t="s">
        <v>173</v>
      </c>
      <c r="B503" s="124" t="s">
        <v>215</v>
      </c>
      <c r="C503" s="133"/>
      <c r="D503" s="133" t="s">
        <v>6718</v>
      </c>
      <c r="E503" s="133" t="s">
        <v>6718</v>
      </c>
      <c r="F503" s="36">
        <v>39.96</v>
      </c>
      <c r="G503" s="36"/>
      <c r="H503" s="134" t="s">
        <v>177</v>
      </c>
      <c r="I503" s="132" t="s">
        <v>261</v>
      </c>
      <c r="J503" s="133" t="s">
        <v>179</v>
      </c>
      <c r="K503" s="134" t="s">
        <v>162</v>
      </c>
      <c r="L503" s="133" t="s">
        <v>1212</v>
      </c>
      <c r="M503" s="136"/>
      <c r="N503" s="17"/>
      <c r="O503" s="17"/>
      <c r="P503" s="134"/>
      <c r="Q503" s="134"/>
      <c r="R503" s="21" t="s">
        <v>6719</v>
      </c>
      <c r="S503" s="21"/>
      <c r="T503" s="21"/>
      <c r="U503" s="21"/>
      <c r="V503" s="22"/>
      <c r="W503" s="21"/>
      <c r="X503" s="21"/>
      <c r="Y503" s="21"/>
      <c r="Z503" s="21"/>
      <c r="AA503" s="21"/>
      <c r="AB503" s="21"/>
      <c r="AC503" s="136"/>
      <c r="AD503" s="135"/>
      <c r="AE503" s="135"/>
      <c r="AF503" s="135"/>
      <c r="AG503" s="135"/>
      <c r="AH503" s="135"/>
      <c r="AI503" s="135"/>
      <c r="AJ503" s="136"/>
      <c r="AK503" s="136"/>
      <c r="AL503" s="136"/>
      <c r="AM503" s="134"/>
      <c r="AN503" s="134"/>
      <c r="AO503" s="134"/>
      <c r="AP503" s="134"/>
      <c r="AQ503" s="134"/>
      <c r="AR503" s="134"/>
      <c r="AS503" s="134"/>
      <c r="AT503" s="134"/>
      <c r="AU503" s="134"/>
      <c r="AV503" s="134"/>
      <c r="AW503" s="134"/>
      <c r="AX503" s="136"/>
      <c r="AY503" s="136"/>
      <c r="AZ503" s="137"/>
      <c r="BA503" s="135" t="s">
        <v>6720</v>
      </c>
      <c r="BB503" s="135"/>
      <c r="BC503" s="135"/>
      <c r="BD503" s="135"/>
      <c r="BE503" s="135"/>
      <c r="BF503" s="135"/>
      <c r="BG503" s="135"/>
      <c r="BH503" s="135"/>
      <c r="BI503" s="135"/>
      <c r="BJ503" s="135"/>
      <c r="BK503" s="135"/>
      <c r="BL503" s="135"/>
      <c r="BM503" s="135"/>
      <c r="BN503" s="135"/>
      <c r="BO503" s="135"/>
      <c r="BP503" s="135"/>
      <c r="BQ503" s="135"/>
      <c r="BR503" s="135"/>
      <c r="BS503" s="135"/>
      <c r="BT503" s="135"/>
      <c r="BU503" s="135"/>
      <c r="BV503" s="135"/>
      <c r="BW503" s="135"/>
      <c r="BX503" s="135"/>
      <c r="BY503" s="135"/>
      <c r="BZ503" s="135"/>
      <c r="CA503" s="135"/>
      <c r="CB503" s="135"/>
      <c r="CC503" s="135"/>
      <c r="CD503" s="135"/>
      <c r="CE503" s="135"/>
      <c r="CF503" s="135"/>
      <c r="CG503" s="135"/>
      <c r="CH503" s="135"/>
      <c r="CI503" s="135"/>
      <c r="CJ503" s="135"/>
      <c r="CK503" s="135"/>
      <c r="CL503" s="135"/>
      <c r="CM503" s="135"/>
      <c r="CN503" s="135"/>
      <c r="CO503" s="135"/>
      <c r="CP503" s="135"/>
      <c r="CQ503" s="135"/>
      <c r="CR503" s="135"/>
      <c r="CS503" s="135"/>
      <c r="CT503" s="135"/>
      <c r="CU503" s="135"/>
      <c r="CV503" s="135"/>
      <c r="CW503" s="135"/>
      <c r="CX503" s="135"/>
      <c r="CY503" s="135"/>
      <c r="CZ503" s="135"/>
      <c r="DA503" s="135"/>
      <c r="DB503" s="135"/>
      <c r="DC503" s="135"/>
      <c r="DD503" s="135"/>
      <c r="DE503" s="135"/>
      <c r="DF503" s="135"/>
      <c r="DG503" s="135"/>
      <c r="DH503" s="135"/>
      <c r="DI503" s="135"/>
      <c r="DJ503" s="135"/>
      <c r="DK503" s="135"/>
      <c r="DL503" s="135"/>
      <c r="DM503" s="135"/>
      <c r="DN503" s="135"/>
      <c r="DO503" s="135"/>
      <c r="DP503" s="135"/>
      <c r="DQ503" s="135"/>
      <c r="DR503" s="135"/>
      <c r="DS503" s="135"/>
      <c r="DT503" s="135"/>
      <c r="DU503" s="135"/>
      <c r="DV503" s="135"/>
      <c r="DW503" s="135"/>
      <c r="DX503" s="135"/>
      <c r="DY503" s="135"/>
      <c r="DZ503" s="135"/>
      <c r="EA503" s="135"/>
      <c r="EB503" s="135"/>
      <c r="EC503" s="135"/>
      <c r="ED503" s="135"/>
      <c r="EE503" s="135"/>
      <c r="EF503" s="135"/>
      <c r="EG503" s="135"/>
      <c r="EH503" s="135"/>
      <c r="EI503" s="135"/>
      <c r="EJ503" s="135"/>
      <c r="EK503" s="135"/>
      <c r="EL503" s="135"/>
      <c r="EM503" s="135"/>
      <c r="EN503" s="135"/>
      <c r="EO503" s="135"/>
      <c r="EP503" s="135"/>
      <c r="EQ503" s="135"/>
      <c r="ER503" s="135"/>
      <c r="ES503" s="135"/>
      <c r="ET503" s="135"/>
      <c r="EU503" s="135"/>
      <c r="EV503" s="135"/>
      <c r="EW503" s="135"/>
      <c r="EX503" s="135"/>
      <c r="EY503" s="135"/>
      <c r="EZ503" s="135"/>
      <c r="FA503" s="135"/>
      <c r="FB503" s="135"/>
      <c r="FC503" s="135"/>
      <c r="FD503" s="135"/>
      <c r="FE503" s="135"/>
      <c r="FF503" s="135"/>
      <c r="FG503" s="135"/>
      <c r="FH503" s="135"/>
      <c r="FI503" s="135"/>
      <c r="FJ503" s="135"/>
      <c r="FK503" s="135"/>
      <c r="FL503" s="135"/>
      <c r="FM503" s="135"/>
      <c r="FN503" s="135"/>
      <c r="FO503" s="135"/>
      <c r="FP503" s="135"/>
      <c r="FQ503" s="135"/>
      <c r="FR503" s="135"/>
      <c r="FS503" s="135"/>
      <c r="FT503" s="135"/>
    </row>
    <row r="504" spans="1:176" ht="12.75" customHeight="1" x14ac:dyDescent="0.2">
      <c r="A504" s="16" t="s">
        <v>173</v>
      </c>
      <c r="B504" s="124" t="s">
        <v>215</v>
      </c>
      <c r="C504" s="133"/>
      <c r="D504" s="133" t="s">
        <v>4186</v>
      </c>
      <c r="E504" s="133" t="s">
        <v>9488</v>
      </c>
      <c r="F504" s="36">
        <v>39.5</v>
      </c>
      <c r="G504" s="36"/>
      <c r="H504" s="7" t="s">
        <v>177</v>
      </c>
      <c r="I504" s="16" t="s">
        <v>261</v>
      </c>
      <c r="J504" s="133" t="s">
        <v>179</v>
      </c>
      <c r="K504" s="134" t="s">
        <v>162</v>
      </c>
      <c r="L504" s="133"/>
      <c r="M504" s="133"/>
      <c r="N504" s="17"/>
      <c r="O504" s="17"/>
      <c r="P504" s="134"/>
      <c r="Q504" s="7"/>
      <c r="R504" s="21" t="s">
        <v>2365</v>
      </c>
      <c r="S504" s="21"/>
      <c r="T504" s="21"/>
      <c r="U504" s="21"/>
      <c r="V504" s="22"/>
      <c r="W504" s="21"/>
      <c r="X504" s="21"/>
      <c r="Y504" s="21"/>
      <c r="Z504" s="21"/>
      <c r="AA504" s="21"/>
      <c r="AB504" s="21"/>
      <c r="AC504" s="133"/>
      <c r="AG504" s="3" t="s">
        <v>4189</v>
      </c>
      <c r="AI504" s="135"/>
      <c r="AJ504" s="133"/>
      <c r="AK504" s="133"/>
      <c r="AL504" s="133"/>
      <c r="AM504" s="134"/>
      <c r="AN504" s="134"/>
      <c r="AO504" s="134"/>
      <c r="AP504" s="134"/>
      <c r="AQ504" s="134"/>
      <c r="AR504" s="134"/>
      <c r="AS504" s="134"/>
      <c r="AT504" s="134"/>
      <c r="AU504" s="134"/>
      <c r="AV504" s="134"/>
      <c r="AW504" s="134"/>
      <c r="AX504" s="133"/>
      <c r="AY504" s="133"/>
      <c r="AZ504" s="133"/>
      <c r="BA504" s="82" t="s">
        <v>12150</v>
      </c>
      <c r="BK504" s="82" t="s">
        <v>12135</v>
      </c>
    </row>
    <row r="505" spans="1:176" ht="12.75" customHeight="1" x14ac:dyDescent="0.2">
      <c r="A505" s="132" t="s">
        <v>173</v>
      </c>
      <c r="B505" s="17" t="s">
        <v>211</v>
      </c>
      <c r="C505" s="132"/>
      <c r="D505" s="135" t="s">
        <v>2499</v>
      </c>
      <c r="E505" s="132" t="s">
        <v>7353</v>
      </c>
      <c r="F505" s="134">
        <v>38.400000000000006</v>
      </c>
      <c r="G505" s="134"/>
      <c r="H505" s="134" t="s">
        <v>177</v>
      </c>
      <c r="I505" s="132" t="s">
        <v>711</v>
      </c>
      <c r="J505" s="132" t="s">
        <v>179</v>
      </c>
      <c r="K505" s="20" t="s">
        <v>180</v>
      </c>
      <c r="L505" s="132"/>
      <c r="M505" s="136"/>
      <c r="N505" s="17"/>
      <c r="O505" s="17"/>
      <c r="P505" s="134"/>
      <c r="Q505" s="134"/>
      <c r="R505" s="132" t="s">
        <v>7371</v>
      </c>
      <c r="S505" s="132"/>
      <c r="T505" s="132"/>
      <c r="U505" s="132"/>
      <c r="V505" s="138"/>
      <c r="W505" s="132"/>
      <c r="X505" s="132"/>
      <c r="Y505" s="132"/>
      <c r="Z505" s="132"/>
      <c r="AA505" s="132"/>
      <c r="AB505" s="132"/>
      <c r="AC505" s="135" t="s">
        <v>168</v>
      </c>
      <c r="AD505" s="135" t="s">
        <v>8483</v>
      </c>
      <c r="AE505" s="135" t="s">
        <v>2524</v>
      </c>
      <c r="AF505" s="135" t="s">
        <v>319</v>
      </c>
      <c r="AG505" s="135" t="s">
        <v>8484</v>
      </c>
      <c r="AI505" s="135" t="s">
        <v>163</v>
      </c>
      <c r="AJ505" s="135" t="s">
        <v>8482</v>
      </c>
      <c r="AK505" s="135" t="s">
        <v>8485</v>
      </c>
      <c r="AL505" s="135" t="s">
        <v>8486</v>
      </c>
      <c r="AM505" s="135" t="s">
        <v>194</v>
      </c>
      <c r="AN505" s="135" t="s">
        <v>2321</v>
      </c>
      <c r="AO505" s="135" t="s">
        <v>2742</v>
      </c>
      <c r="AP505" s="135" t="s">
        <v>8487</v>
      </c>
      <c r="AQ505" s="135" t="s">
        <v>8488</v>
      </c>
      <c r="AR505" s="135"/>
      <c r="AS505" s="135" t="s">
        <v>8489</v>
      </c>
      <c r="AT505" s="135" t="s">
        <v>8490</v>
      </c>
      <c r="AU505" s="135"/>
      <c r="AV505" s="135"/>
      <c r="AW505" s="3" t="s">
        <v>168</v>
      </c>
      <c r="AX505" s="135" t="s">
        <v>8491</v>
      </c>
      <c r="AY505" s="135" t="s">
        <v>8492</v>
      </c>
      <c r="AZ505" s="135" t="s">
        <v>1289</v>
      </c>
      <c r="BA505" s="135" t="s">
        <v>8493</v>
      </c>
      <c r="BB505" s="3" t="s">
        <v>163</v>
      </c>
      <c r="BC505" s="3" t="s">
        <v>163</v>
      </c>
      <c r="BD505" s="3" t="s">
        <v>163</v>
      </c>
      <c r="BE505" s="3" t="s">
        <v>163</v>
      </c>
      <c r="BF505" s="3" t="s">
        <v>8494</v>
      </c>
      <c r="BG505" s="3" t="s">
        <v>168</v>
      </c>
      <c r="BH505" s="3" t="s">
        <v>8495</v>
      </c>
      <c r="BI505" s="3" t="s">
        <v>2488</v>
      </c>
      <c r="BJ505" s="3" t="s">
        <v>745</v>
      </c>
      <c r="BK505" s="3" t="s">
        <v>8496</v>
      </c>
      <c r="BL505" s="3" t="s">
        <v>163</v>
      </c>
      <c r="BM505" s="3" t="s">
        <v>8497</v>
      </c>
      <c r="BN505" s="3" t="s">
        <v>163</v>
      </c>
      <c r="BO505" s="3" t="s">
        <v>8486</v>
      </c>
      <c r="BP505" s="3" t="s">
        <v>8498</v>
      </c>
      <c r="BQ505" s="3" t="s">
        <v>168</v>
      </c>
      <c r="BR505" s="3" t="s">
        <v>8499</v>
      </c>
      <c r="BS505" s="3" t="s">
        <v>715</v>
      </c>
      <c r="BT505" s="3" t="s">
        <v>611</v>
      </c>
      <c r="BU505" s="3" t="s">
        <v>8500</v>
      </c>
      <c r="CA505" s="3" t="s">
        <v>168</v>
      </c>
      <c r="CB505" s="3" t="s">
        <v>8501</v>
      </c>
      <c r="CC505" s="3" t="s">
        <v>2524</v>
      </c>
      <c r="CD505" s="3" t="s">
        <v>8138</v>
      </c>
      <c r="CE505" s="3" t="s">
        <v>8502</v>
      </c>
      <c r="CF505" s="3" t="s">
        <v>163</v>
      </c>
      <c r="CG505" s="3" t="s">
        <v>8503</v>
      </c>
      <c r="CH505" s="3" t="s">
        <v>163</v>
      </c>
      <c r="CI505" s="3" t="s">
        <v>8503</v>
      </c>
      <c r="CJ505" s="3" t="s">
        <v>8504</v>
      </c>
      <c r="CL505" s="3" t="s">
        <v>168</v>
      </c>
      <c r="CM505" s="3" t="s">
        <v>8505</v>
      </c>
      <c r="CN505" s="3" t="s">
        <v>8506</v>
      </c>
      <c r="CO505" s="3" t="s">
        <v>250</v>
      </c>
      <c r="CP505" s="3" t="s">
        <v>8507</v>
      </c>
      <c r="CQ505" s="3" t="s">
        <v>163</v>
      </c>
      <c r="CR505" s="3" t="s">
        <v>8508</v>
      </c>
      <c r="CS505" s="3" t="s">
        <v>8509</v>
      </c>
      <c r="CT505" s="3" t="s">
        <v>8510</v>
      </c>
      <c r="CU505" s="3" t="s">
        <v>168</v>
      </c>
      <c r="CV505" s="3" t="s">
        <v>8511</v>
      </c>
      <c r="CW505" s="3" t="s">
        <v>2764</v>
      </c>
      <c r="CX505" s="3" t="s">
        <v>1071</v>
      </c>
      <c r="CY505" s="3" t="s">
        <v>8512</v>
      </c>
      <c r="CZ505" s="3" t="s">
        <v>8513</v>
      </c>
      <c r="DA505" s="3" t="s">
        <v>8514</v>
      </c>
      <c r="DB505" s="3" t="s">
        <v>8509</v>
      </c>
      <c r="DC505" s="3" t="s">
        <v>8510</v>
      </c>
      <c r="DD505" s="3" t="s">
        <v>8515</v>
      </c>
      <c r="DE505" s="3" t="s">
        <v>168</v>
      </c>
      <c r="DF505" s="3" t="s">
        <v>8516</v>
      </c>
      <c r="DG505" s="3" t="s">
        <v>2742</v>
      </c>
      <c r="DH505" s="3" t="s">
        <v>8517</v>
      </c>
      <c r="DI505" s="3" t="s">
        <v>8518</v>
      </c>
      <c r="DJ505" s="3" t="s">
        <v>163</v>
      </c>
      <c r="DK505" s="3" t="s">
        <v>8519</v>
      </c>
      <c r="DL505" s="3" t="s">
        <v>163</v>
      </c>
      <c r="DM505" s="3" t="s">
        <v>8520</v>
      </c>
      <c r="DN505" s="3" t="s">
        <v>8521</v>
      </c>
      <c r="DO505" s="3" t="s">
        <v>168</v>
      </c>
      <c r="DP505" s="3" t="s">
        <v>8522</v>
      </c>
      <c r="DQ505" s="3" t="s">
        <v>4139</v>
      </c>
      <c r="DR505" s="3" t="s">
        <v>8523</v>
      </c>
      <c r="DS505" s="3" t="s">
        <v>8524</v>
      </c>
      <c r="DT505" s="3" t="s">
        <v>163</v>
      </c>
      <c r="DU505" s="3" t="s">
        <v>8525</v>
      </c>
      <c r="DV505" s="3" t="s">
        <v>8526</v>
      </c>
      <c r="DW505" s="3" t="s">
        <v>8527</v>
      </c>
      <c r="DY505" s="3" t="s">
        <v>168</v>
      </c>
      <c r="DZ505" s="3" t="s">
        <v>8528</v>
      </c>
      <c r="EA505" s="3" t="s">
        <v>2742</v>
      </c>
      <c r="EB505" s="3" t="s">
        <v>368</v>
      </c>
      <c r="EC505" s="3" t="s">
        <v>8518</v>
      </c>
      <c r="ED505" s="3" t="s">
        <v>163</v>
      </c>
      <c r="EE505" s="3" t="s">
        <v>8529</v>
      </c>
      <c r="EF505" s="3" t="s">
        <v>163</v>
      </c>
      <c r="EG505" s="3" t="s">
        <v>8486</v>
      </c>
      <c r="EH505" s="3" t="s">
        <v>8530</v>
      </c>
      <c r="EJ505" s="3" t="s">
        <v>168</v>
      </c>
      <c r="EK505" s="3" t="s">
        <v>8531</v>
      </c>
      <c r="EL505" s="3" t="s">
        <v>8532</v>
      </c>
      <c r="EM505" s="3" t="s">
        <v>8533</v>
      </c>
      <c r="EN505" s="3" t="s">
        <v>8534</v>
      </c>
      <c r="EO505" s="3" t="s">
        <v>163</v>
      </c>
      <c r="EP505" s="3" t="s">
        <v>8535</v>
      </c>
      <c r="EQ505" s="3" t="s">
        <v>163</v>
      </c>
      <c r="ER505" s="3" t="s">
        <v>8536</v>
      </c>
    </row>
    <row r="506" spans="1:176" s="135" customFormat="1" ht="12.75" customHeight="1" x14ac:dyDescent="0.2">
      <c r="A506" s="132" t="s">
        <v>173</v>
      </c>
      <c r="B506" s="124" t="s">
        <v>215</v>
      </c>
      <c r="C506" s="133"/>
      <c r="D506" s="133" t="s">
        <v>2681</v>
      </c>
      <c r="E506" s="133" t="s">
        <v>2682</v>
      </c>
      <c r="F506" s="12">
        <v>38</v>
      </c>
      <c r="G506" s="12"/>
      <c r="H506" s="124" t="s">
        <v>177</v>
      </c>
      <c r="I506" s="133" t="s">
        <v>261</v>
      </c>
      <c r="J506" s="133" t="s">
        <v>179</v>
      </c>
      <c r="K506" s="124" t="s">
        <v>162</v>
      </c>
      <c r="L506" s="133" t="s">
        <v>2687</v>
      </c>
      <c r="M506" s="133"/>
      <c r="N506" s="124"/>
      <c r="O506" s="124"/>
      <c r="P506" s="124"/>
      <c r="Q506" s="124"/>
      <c r="R506" s="133" t="s">
        <v>2365</v>
      </c>
      <c r="S506" s="133"/>
      <c r="T506" s="133"/>
      <c r="U506" s="133"/>
      <c r="V506" s="24"/>
      <c r="W506" s="133"/>
      <c r="X506" s="133"/>
      <c r="Y506" s="133"/>
      <c r="Z506" s="133"/>
      <c r="AA506" s="133"/>
      <c r="AB506" s="133"/>
      <c r="AC506" s="135" t="s">
        <v>168</v>
      </c>
      <c r="AD506" s="133" t="s">
        <v>1215</v>
      </c>
      <c r="AE506" s="133" t="s">
        <v>2683</v>
      </c>
      <c r="AF506" s="133" t="s">
        <v>250</v>
      </c>
      <c r="AG506" s="133" t="s">
        <v>2684</v>
      </c>
      <c r="AI506" s="133"/>
      <c r="AJ506" s="133"/>
      <c r="AK506" s="133"/>
      <c r="AL506" s="133"/>
      <c r="AM506" s="124"/>
      <c r="AN506" s="124"/>
      <c r="AO506" s="124"/>
      <c r="AP506" s="124"/>
      <c r="AQ506" s="124"/>
      <c r="AR506" s="124"/>
      <c r="AS506" s="124"/>
      <c r="AT506" s="124"/>
      <c r="AU506" s="124"/>
      <c r="AV506" s="124"/>
      <c r="AW506" s="135" t="s">
        <v>168</v>
      </c>
      <c r="AX506" s="133" t="s">
        <v>1215</v>
      </c>
      <c r="AY506" s="133" t="s">
        <v>2683</v>
      </c>
      <c r="AZ506" s="133" t="s">
        <v>250</v>
      </c>
      <c r="BA506" s="133" t="s">
        <v>2684</v>
      </c>
    </row>
    <row r="507" spans="1:176" ht="12.75" customHeight="1" x14ac:dyDescent="0.2">
      <c r="A507" s="16" t="s">
        <v>240</v>
      </c>
      <c r="B507" s="124" t="s">
        <v>215</v>
      </c>
      <c r="C507" s="133"/>
      <c r="D507" s="135" t="s">
        <v>6535</v>
      </c>
      <c r="E507" s="133" t="s">
        <v>7823</v>
      </c>
      <c r="F507" s="12">
        <v>37.5</v>
      </c>
      <c r="G507" s="12"/>
      <c r="H507" s="124" t="s">
        <v>243</v>
      </c>
      <c r="I507" s="133" t="s">
        <v>301</v>
      </c>
      <c r="J507" s="133" t="s">
        <v>179</v>
      </c>
      <c r="K507" s="124" t="s">
        <v>180</v>
      </c>
      <c r="L507" s="133" t="s">
        <v>7824</v>
      </c>
      <c r="M507" s="136"/>
      <c r="N507" s="124" t="s">
        <v>247</v>
      </c>
      <c r="O507" s="124"/>
      <c r="P507" s="124"/>
      <c r="Q507" s="124"/>
      <c r="R507" s="133"/>
      <c r="S507" s="133"/>
      <c r="T507" s="133"/>
      <c r="U507" s="133"/>
      <c r="V507" s="24"/>
      <c r="W507" s="133"/>
      <c r="X507" s="133"/>
      <c r="Y507" s="133"/>
      <c r="Z507" s="133"/>
      <c r="AA507" s="135" t="s">
        <v>163</v>
      </c>
      <c r="AB507" s="133">
        <v>7500</v>
      </c>
      <c r="AC507" s="135" t="s">
        <v>168</v>
      </c>
      <c r="AD507" s="135" t="s">
        <v>6539</v>
      </c>
      <c r="AE507" s="135" t="s">
        <v>6540</v>
      </c>
      <c r="AF507" s="135" t="s">
        <v>6541</v>
      </c>
      <c r="AG507" s="135" t="s">
        <v>6542</v>
      </c>
      <c r="AH507" s="3" t="s">
        <v>6543</v>
      </c>
      <c r="AI507" s="135" t="s">
        <v>6544</v>
      </c>
      <c r="AJ507" s="135" t="s">
        <v>163</v>
      </c>
      <c r="AK507" s="135"/>
      <c r="AL507" s="135" t="s">
        <v>6545</v>
      </c>
      <c r="AM507" s="135" t="s">
        <v>168</v>
      </c>
      <c r="AN507" s="135" t="s">
        <v>6548</v>
      </c>
      <c r="AO507" s="135" t="s">
        <v>6549</v>
      </c>
      <c r="AP507" s="135" t="s">
        <v>6550</v>
      </c>
      <c r="AQ507" s="135" t="s">
        <v>6551</v>
      </c>
      <c r="AR507" s="135"/>
      <c r="AS507" s="135"/>
      <c r="AT507" s="135"/>
      <c r="AU507" s="135"/>
      <c r="AV507" s="135"/>
      <c r="AW507" s="135" t="s">
        <v>168</v>
      </c>
      <c r="AX507" s="135" t="s">
        <v>6552</v>
      </c>
      <c r="AY507" s="135" t="s">
        <v>6553</v>
      </c>
      <c r="AZ507" s="135" t="s">
        <v>6554</v>
      </c>
      <c r="BA507" s="135" t="s">
        <v>6555</v>
      </c>
      <c r="BB507" s="3" t="s">
        <v>163</v>
      </c>
      <c r="BC507" s="3" t="s">
        <v>6556</v>
      </c>
      <c r="BD507" s="3" t="s">
        <v>163</v>
      </c>
      <c r="BE507" s="3" t="s">
        <v>6557</v>
      </c>
      <c r="BK507" s="135"/>
    </row>
    <row r="508" spans="1:176" ht="12.75" customHeight="1" x14ac:dyDescent="0.2">
      <c r="A508" s="16" t="s">
        <v>173</v>
      </c>
      <c r="B508" s="124" t="s">
        <v>215</v>
      </c>
      <c r="C508" s="133"/>
      <c r="D508" s="133" t="s">
        <v>9116</v>
      </c>
      <c r="E508" s="133" t="s">
        <v>9117</v>
      </c>
      <c r="F508" s="36">
        <v>37.4</v>
      </c>
      <c r="G508" s="36"/>
      <c r="H508" s="134" t="s">
        <v>177</v>
      </c>
      <c r="I508" s="16" t="s">
        <v>698</v>
      </c>
      <c r="J508" s="133" t="s">
        <v>179</v>
      </c>
      <c r="K508" s="134" t="s">
        <v>162</v>
      </c>
      <c r="L508" s="133" t="s">
        <v>9118</v>
      </c>
      <c r="M508" s="136"/>
      <c r="N508" s="17"/>
      <c r="O508" s="17"/>
      <c r="P508" s="7"/>
      <c r="Q508" s="7"/>
      <c r="R508" s="21" t="s">
        <v>9119</v>
      </c>
      <c r="S508" s="21"/>
      <c r="T508" s="21"/>
      <c r="U508" s="21"/>
      <c r="V508" s="22"/>
      <c r="W508" s="21"/>
      <c r="X508" s="21"/>
      <c r="Y508" s="21"/>
      <c r="Z508" s="21"/>
      <c r="AA508" s="21"/>
      <c r="AB508" s="21"/>
      <c r="AC508" s="136" t="s">
        <v>168</v>
      </c>
      <c r="AD508" s="135"/>
      <c r="AE508" s="135"/>
      <c r="AF508" s="135"/>
      <c r="AG508" s="135"/>
      <c r="AI508" s="135"/>
      <c r="AJ508" s="136"/>
      <c r="AK508" s="136"/>
      <c r="AL508" s="136"/>
      <c r="AM508" s="134"/>
      <c r="AN508" s="134"/>
      <c r="AO508" s="134"/>
      <c r="AP508" s="134"/>
      <c r="AQ508" s="134"/>
      <c r="AR508" s="134"/>
      <c r="AS508" s="134"/>
      <c r="AT508" s="134"/>
      <c r="AU508" s="134"/>
      <c r="AV508" s="134"/>
      <c r="AW508" s="135" t="s">
        <v>168</v>
      </c>
      <c r="AX508" s="136" t="s">
        <v>9120</v>
      </c>
      <c r="AY508" s="136" t="s">
        <v>9121</v>
      </c>
      <c r="AZ508" s="133"/>
      <c r="BA508" s="82" t="s">
        <v>12145</v>
      </c>
      <c r="BC508" s="135"/>
      <c r="BF508" s="135"/>
      <c r="BH508" s="3" t="s">
        <v>11760</v>
      </c>
      <c r="BK508" s="3" t="s">
        <v>9123</v>
      </c>
      <c r="BU508" s="3" t="s">
        <v>9122</v>
      </c>
      <c r="CE508" s="82" t="s">
        <v>12146</v>
      </c>
    </row>
    <row r="509" spans="1:176" ht="12.75" customHeight="1" x14ac:dyDescent="0.2">
      <c r="A509" s="16" t="s">
        <v>240</v>
      </c>
      <c r="B509" s="124" t="s">
        <v>211</v>
      </c>
      <c r="C509" s="8"/>
      <c r="D509" s="8" t="s">
        <v>9697</v>
      </c>
      <c r="E509" s="8" t="s">
        <v>9697</v>
      </c>
      <c r="F509" s="27">
        <v>37</v>
      </c>
      <c r="G509" s="27"/>
      <c r="H509" s="124">
        <v>2021</v>
      </c>
      <c r="I509" s="133" t="s">
        <v>595</v>
      </c>
      <c r="J509" s="133" t="s">
        <v>179</v>
      </c>
      <c r="K509" s="124" t="s">
        <v>162</v>
      </c>
      <c r="L509" s="133" t="s">
        <v>9698</v>
      </c>
      <c r="M509" s="133"/>
      <c r="N509" s="124" t="s">
        <v>676</v>
      </c>
      <c r="O509" s="124" t="s">
        <v>812</v>
      </c>
      <c r="P509" s="124"/>
      <c r="Q509" s="124"/>
      <c r="R509" s="133"/>
      <c r="S509" s="133"/>
      <c r="T509" s="133"/>
      <c r="U509" s="133"/>
      <c r="V509" s="24"/>
      <c r="W509" s="133"/>
      <c r="X509" s="133"/>
      <c r="Y509" s="133"/>
      <c r="Z509" s="133"/>
      <c r="AA509" s="133"/>
      <c r="AB509" s="133"/>
      <c r="AC509" s="133"/>
      <c r="AD509" s="135"/>
      <c r="AE509" s="135"/>
      <c r="AF509" s="135"/>
      <c r="AI509" s="137"/>
      <c r="AJ509" s="133"/>
      <c r="AK509" s="133"/>
      <c r="AL509" s="133"/>
      <c r="AM509" s="124"/>
      <c r="AN509" s="124"/>
      <c r="AO509" s="124"/>
      <c r="AP509" s="124"/>
      <c r="AQ509" s="124"/>
      <c r="AR509" s="124"/>
      <c r="AS509" s="124"/>
      <c r="AT509" s="124"/>
      <c r="AU509" s="124"/>
      <c r="AV509" s="124"/>
      <c r="AW509" s="124"/>
      <c r="AX509" s="133"/>
      <c r="AY509" s="133"/>
      <c r="AZ509" s="137"/>
      <c r="BA509" s="137"/>
      <c r="BH509" s="135"/>
      <c r="BI509" s="135"/>
      <c r="BJ509" s="135"/>
      <c r="BK509" s="135"/>
    </row>
    <row r="510" spans="1:176" ht="12.75" customHeight="1" x14ac:dyDescent="0.2">
      <c r="A510" s="16" t="s">
        <v>240</v>
      </c>
      <c r="B510" s="17" t="s">
        <v>886</v>
      </c>
      <c r="C510" s="133"/>
      <c r="D510" s="135" t="s">
        <v>6535</v>
      </c>
      <c r="E510" s="133" t="s">
        <v>5173</v>
      </c>
      <c r="F510" s="12">
        <v>37</v>
      </c>
      <c r="G510" s="12"/>
      <c r="H510" s="124">
        <v>2021</v>
      </c>
      <c r="I510" s="133" t="s">
        <v>200</v>
      </c>
      <c r="J510" s="133" t="s">
        <v>179</v>
      </c>
      <c r="K510" s="124" t="s">
        <v>180</v>
      </c>
      <c r="L510" s="133" t="s">
        <v>5174</v>
      </c>
      <c r="M510" s="136"/>
      <c r="N510" s="124" t="s">
        <v>1269</v>
      </c>
      <c r="O510" s="124" t="s">
        <v>694</v>
      </c>
      <c r="P510" s="124"/>
      <c r="Q510" s="124"/>
      <c r="R510" s="133"/>
      <c r="S510" s="133"/>
      <c r="T510" s="133"/>
      <c r="U510" s="133"/>
      <c r="V510" s="24"/>
      <c r="W510" s="133"/>
      <c r="X510" s="133"/>
      <c r="Y510" s="133"/>
      <c r="Z510" s="133"/>
      <c r="AA510" s="135" t="s">
        <v>163</v>
      </c>
      <c r="AB510" s="133">
        <v>7500</v>
      </c>
      <c r="AC510" s="135" t="s">
        <v>168</v>
      </c>
      <c r="AD510" s="135" t="s">
        <v>6539</v>
      </c>
      <c r="AE510" s="135" t="s">
        <v>6540</v>
      </c>
      <c r="AF510" s="135" t="s">
        <v>6541</v>
      </c>
      <c r="AG510" s="135" t="s">
        <v>6542</v>
      </c>
      <c r="AH510" s="3" t="s">
        <v>6543</v>
      </c>
      <c r="AI510" s="135" t="s">
        <v>6544</v>
      </c>
      <c r="AJ510" s="135" t="s">
        <v>163</v>
      </c>
      <c r="AK510" s="135"/>
      <c r="AL510" s="135" t="s">
        <v>6545</v>
      </c>
      <c r="AM510" s="135" t="s">
        <v>168</v>
      </c>
      <c r="AN510" s="135" t="s">
        <v>6548</v>
      </c>
      <c r="AO510" s="135" t="s">
        <v>6549</v>
      </c>
      <c r="AP510" s="135" t="s">
        <v>6550</v>
      </c>
      <c r="AQ510" s="135" t="s">
        <v>6551</v>
      </c>
      <c r="AR510" s="135"/>
      <c r="AS510" s="135"/>
      <c r="AT510" s="135"/>
      <c r="AU510" s="135"/>
      <c r="AV510" s="135"/>
      <c r="AW510" s="135" t="s">
        <v>168</v>
      </c>
      <c r="AX510" s="135" t="s">
        <v>6552</v>
      </c>
      <c r="AY510" s="135" t="s">
        <v>6553</v>
      </c>
      <c r="AZ510" s="135" t="s">
        <v>6554</v>
      </c>
      <c r="BA510" s="135" t="s">
        <v>6555</v>
      </c>
      <c r="BB510" s="3" t="s">
        <v>163</v>
      </c>
      <c r="BC510" s="3" t="s">
        <v>6556</v>
      </c>
      <c r="BD510" s="3" t="s">
        <v>163</v>
      </c>
      <c r="BE510" s="3" t="s">
        <v>6557</v>
      </c>
    </row>
    <row r="511" spans="1:176" ht="12.75" customHeight="1" x14ac:dyDescent="0.2">
      <c r="A511" s="16" t="s">
        <v>240</v>
      </c>
      <c r="B511" s="124" t="s">
        <v>211</v>
      </c>
      <c r="C511" s="8"/>
      <c r="D511" s="8" t="s">
        <v>746</v>
      </c>
      <c r="E511" s="8" t="s">
        <v>746</v>
      </c>
      <c r="F511" s="36">
        <v>37</v>
      </c>
      <c r="G511" s="36"/>
      <c r="H511" s="124">
        <v>2021</v>
      </c>
      <c r="I511" s="132" t="s">
        <v>595</v>
      </c>
      <c r="J511" s="133" t="s">
        <v>179</v>
      </c>
      <c r="K511" s="134" t="s">
        <v>162</v>
      </c>
      <c r="L511" s="136" t="s">
        <v>747</v>
      </c>
      <c r="M511" s="133"/>
      <c r="N511" s="17" t="s">
        <v>247</v>
      </c>
      <c r="O511" s="17" t="s">
        <v>694</v>
      </c>
      <c r="P511" s="134"/>
      <c r="Q511" s="134"/>
      <c r="R511" s="136" t="s">
        <v>748</v>
      </c>
      <c r="S511" s="136"/>
      <c r="T511" s="136"/>
      <c r="U511" s="136"/>
      <c r="V511" s="138"/>
      <c r="W511" s="136"/>
      <c r="X511" s="136"/>
      <c r="Y511" s="136"/>
      <c r="Z511" s="136"/>
      <c r="AA511" s="136"/>
      <c r="AB511" s="136"/>
      <c r="AC511" s="136"/>
      <c r="AG511" s="3" t="s">
        <v>749</v>
      </c>
      <c r="AI511" s="135"/>
      <c r="AJ511" s="136"/>
      <c r="AK511" s="136"/>
      <c r="AL511" s="136"/>
      <c r="AM511" s="134"/>
      <c r="AN511" s="134"/>
      <c r="AO511" s="134"/>
      <c r="AP511" s="134"/>
      <c r="AQ511" s="134"/>
      <c r="AR511" s="134"/>
      <c r="AS511" s="134"/>
      <c r="AT511" s="134"/>
      <c r="AU511" s="134"/>
      <c r="AV511" s="134"/>
      <c r="AW511" s="134"/>
      <c r="AX511" s="136"/>
      <c r="AY511" s="136"/>
      <c r="AZ511" s="133"/>
      <c r="BA511" s="135"/>
      <c r="BH511" s="133"/>
      <c r="BI511" s="133"/>
      <c r="BJ511" s="133"/>
      <c r="BK511" s="133"/>
    </row>
    <row r="512" spans="1:176" ht="12.75" customHeight="1" x14ac:dyDescent="0.2">
      <c r="A512" s="132" t="s">
        <v>240</v>
      </c>
      <c r="B512" s="124" t="s">
        <v>211</v>
      </c>
      <c r="C512" s="133"/>
      <c r="D512" s="133" t="s">
        <v>3687</v>
      </c>
      <c r="E512" s="133" t="s">
        <v>3687</v>
      </c>
      <c r="F512" s="12">
        <v>36</v>
      </c>
      <c r="G512" s="12"/>
      <c r="H512" s="124">
        <v>2021</v>
      </c>
      <c r="I512" s="132" t="s">
        <v>253</v>
      </c>
      <c r="J512" s="133" t="s">
        <v>179</v>
      </c>
      <c r="K512" s="124" t="s">
        <v>162</v>
      </c>
      <c r="L512" s="133" t="s">
        <v>3688</v>
      </c>
      <c r="M512" s="133"/>
      <c r="N512" s="124" t="s">
        <v>676</v>
      </c>
      <c r="O512" s="124" t="s">
        <v>694</v>
      </c>
      <c r="P512" s="124"/>
      <c r="Q512" s="124"/>
      <c r="R512" s="133"/>
      <c r="S512" s="133"/>
      <c r="T512" s="133"/>
      <c r="U512" s="133"/>
      <c r="V512" s="24"/>
      <c r="W512" s="133"/>
      <c r="X512" s="133"/>
      <c r="Y512" s="133"/>
      <c r="Z512" s="133"/>
      <c r="AA512" s="133"/>
      <c r="AB512" s="133"/>
      <c r="AC512" s="135" t="s">
        <v>168</v>
      </c>
      <c r="AD512" s="133" t="s">
        <v>3689</v>
      </c>
      <c r="AE512" s="133" t="s">
        <v>3690</v>
      </c>
      <c r="AF512" s="133" t="s">
        <v>319</v>
      </c>
      <c r="AG512" s="135" t="s">
        <v>3691</v>
      </c>
      <c r="AH512" s="135"/>
      <c r="AI512" s="135"/>
      <c r="AJ512" s="135"/>
      <c r="AK512" s="135"/>
      <c r="AL512" s="135"/>
      <c r="AM512" s="135"/>
      <c r="AN512" s="135"/>
      <c r="AO512" s="124"/>
      <c r="AP512" s="124"/>
      <c r="AQ512" s="124"/>
      <c r="AR512" s="124"/>
      <c r="AS512" s="124"/>
      <c r="AT512" s="124"/>
      <c r="AU512" s="124"/>
      <c r="AV512" s="124"/>
      <c r="AW512" s="135"/>
      <c r="AX512" s="135"/>
      <c r="AY512" s="135"/>
      <c r="AZ512" s="135"/>
      <c r="BA512" s="135"/>
      <c r="CE512" s="135"/>
    </row>
    <row r="513" spans="1:168" ht="12.75" customHeight="1" x14ac:dyDescent="0.2">
      <c r="A513" s="16" t="s">
        <v>240</v>
      </c>
      <c r="B513" s="124" t="s">
        <v>215</v>
      </c>
      <c r="C513" s="133"/>
      <c r="D513" s="8" t="s">
        <v>1167</v>
      </c>
      <c r="E513" s="8" t="s">
        <v>1167</v>
      </c>
      <c r="F513" s="12">
        <v>36</v>
      </c>
      <c r="G513" s="12"/>
      <c r="H513" s="124">
        <v>2021</v>
      </c>
      <c r="I513" s="132" t="s">
        <v>253</v>
      </c>
      <c r="J513" s="8" t="s">
        <v>179</v>
      </c>
      <c r="K513" s="124" t="s">
        <v>162</v>
      </c>
      <c r="L513" s="133" t="s">
        <v>1168</v>
      </c>
      <c r="M513" s="133"/>
      <c r="N513" s="124" t="s">
        <v>676</v>
      </c>
      <c r="O513" s="124" t="s">
        <v>694</v>
      </c>
      <c r="P513" s="124"/>
      <c r="Q513" s="124"/>
      <c r="R513" s="132" t="s">
        <v>1169</v>
      </c>
      <c r="S513" s="132"/>
      <c r="T513" s="132"/>
      <c r="U513" s="132"/>
      <c r="V513" s="138"/>
      <c r="W513" s="132"/>
      <c r="X513" s="132"/>
      <c r="Y513" s="132"/>
      <c r="Z513" s="132"/>
      <c r="AA513" s="132"/>
      <c r="AB513" s="132"/>
      <c r="AC513" s="136"/>
      <c r="AD513" s="135"/>
      <c r="AE513" s="135"/>
      <c r="AF513" s="135"/>
      <c r="AI513" s="135"/>
      <c r="AJ513" s="136"/>
      <c r="AK513" s="133"/>
      <c r="AL513" s="133"/>
      <c r="AM513" s="124"/>
      <c r="AN513" s="124"/>
      <c r="AO513" s="124"/>
      <c r="AP513" s="124"/>
      <c r="AQ513" s="124"/>
      <c r="AR513" s="124"/>
      <c r="AS513" s="124"/>
      <c r="AT513" s="124"/>
      <c r="AU513" s="124"/>
      <c r="AV513" s="124"/>
      <c r="AW513" s="124"/>
      <c r="AX513" s="136"/>
      <c r="AY513" s="136"/>
      <c r="AZ513" s="133"/>
      <c r="BA513" s="135" t="s">
        <v>1170</v>
      </c>
    </row>
    <row r="514" spans="1:168" ht="12.75" customHeight="1" x14ac:dyDescent="0.2">
      <c r="A514" s="132" t="s">
        <v>240</v>
      </c>
      <c r="B514" s="124" t="s">
        <v>215</v>
      </c>
      <c r="C514" s="133"/>
      <c r="D514" s="133" t="s">
        <v>2584</v>
      </c>
      <c r="E514" s="133" t="s">
        <v>2584</v>
      </c>
      <c r="F514" s="12">
        <v>36</v>
      </c>
      <c r="G514" s="12"/>
      <c r="H514" s="124" t="s">
        <v>243</v>
      </c>
      <c r="I514" s="16" t="s">
        <v>253</v>
      </c>
      <c r="J514" s="133" t="s">
        <v>179</v>
      </c>
      <c r="K514" s="124" t="s">
        <v>162</v>
      </c>
      <c r="L514" s="133" t="s">
        <v>2585</v>
      </c>
      <c r="M514" s="136"/>
      <c r="N514" s="124" t="s">
        <v>247</v>
      </c>
      <c r="O514" s="124"/>
      <c r="P514" s="124"/>
      <c r="Q514" s="124"/>
      <c r="R514" s="133"/>
      <c r="S514" s="133"/>
      <c r="T514" s="133"/>
      <c r="U514" s="133"/>
      <c r="V514" s="24"/>
      <c r="W514" s="133"/>
      <c r="X514" s="133"/>
      <c r="Y514" s="133"/>
      <c r="Z514" s="133"/>
      <c r="AA514" s="133"/>
      <c r="AB514" s="133"/>
      <c r="AC514" s="136" t="s">
        <v>168</v>
      </c>
      <c r="AD514" s="135" t="s">
        <v>2586</v>
      </c>
      <c r="AE514" s="135" t="s">
        <v>2587</v>
      </c>
      <c r="AF514" s="135" t="s">
        <v>1082</v>
      </c>
      <c r="AG514" s="135" t="s">
        <v>2588</v>
      </c>
      <c r="AJ514" s="136" t="s">
        <v>2589</v>
      </c>
      <c r="AK514" s="136"/>
      <c r="AL514" s="136"/>
      <c r="AM514" s="124"/>
      <c r="AN514" s="124"/>
      <c r="AO514" s="124"/>
      <c r="AP514" s="124"/>
      <c r="AQ514" s="124"/>
      <c r="AR514" s="124"/>
      <c r="AS514" s="124"/>
      <c r="AT514" s="124"/>
      <c r="AU514" s="124"/>
      <c r="AV514" s="124"/>
      <c r="AW514" s="135" t="s">
        <v>168</v>
      </c>
      <c r="AX514" s="136" t="s">
        <v>2586</v>
      </c>
      <c r="AY514" s="136" t="s">
        <v>2587</v>
      </c>
      <c r="AZ514" s="133" t="s">
        <v>1082</v>
      </c>
      <c r="BA514" s="3" t="s">
        <v>2588</v>
      </c>
      <c r="BC514" s="135"/>
      <c r="BD514" s="135"/>
      <c r="BE514" s="135"/>
    </row>
    <row r="515" spans="1:168" ht="12.75" customHeight="1" x14ac:dyDescent="0.2">
      <c r="A515" s="16" t="s">
        <v>173</v>
      </c>
      <c r="B515" s="124" t="s">
        <v>215</v>
      </c>
      <c r="C515" s="133"/>
      <c r="D515" s="133" t="s">
        <v>1167</v>
      </c>
      <c r="E515" s="133" t="s">
        <v>1167</v>
      </c>
      <c r="F515" s="36">
        <v>36</v>
      </c>
      <c r="G515" s="36"/>
      <c r="H515" s="7" t="s">
        <v>177</v>
      </c>
      <c r="I515" s="16" t="s">
        <v>253</v>
      </c>
      <c r="J515" s="133" t="s">
        <v>179</v>
      </c>
      <c r="K515" s="134" t="s">
        <v>162</v>
      </c>
      <c r="L515" s="133" t="s">
        <v>1171</v>
      </c>
      <c r="M515" s="133"/>
      <c r="N515" s="17"/>
      <c r="O515" s="17"/>
      <c r="P515" s="7"/>
      <c r="Q515" s="7"/>
      <c r="R515" s="132" t="s">
        <v>1169</v>
      </c>
      <c r="S515" s="132"/>
      <c r="T515" s="132"/>
      <c r="U515" s="132"/>
      <c r="V515" s="19"/>
      <c r="W515" s="132"/>
      <c r="X515" s="132"/>
      <c r="Y515" s="132"/>
      <c r="Z515" s="132"/>
      <c r="AA515" s="132"/>
      <c r="AB515" s="132"/>
      <c r="AC515" s="136"/>
      <c r="AI515" s="135"/>
      <c r="AJ515" s="136"/>
      <c r="AK515" s="136"/>
      <c r="AL515" s="136"/>
      <c r="AM515" s="7"/>
      <c r="AN515" s="7"/>
      <c r="AO515" s="7"/>
      <c r="AP515" s="7"/>
      <c r="AQ515" s="7"/>
      <c r="AR515" s="7"/>
      <c r="AS515" s="7"/>
      <c r="AT515" s="7"/>
      <c r="AU515" s="7"/>
      <c r="AV515" s="7"/>
      <c r="AW515" s="134"/>
      <c r="AX515" s="136"/>
      <c r="AY515" s="136"/>
      <c r="AZ515" s="8"/>
      <c r="BA515" s="135" t="s">
        <v>1170</v>
      </c>
      <c r="BK515" s="135"/>
    </row>
    <row r="516" spans="1:168" ht="12.75" customHeight="1" x14ac:dyDescent="0.2">
      <c r="A516" s="132" t="s">
        <v>173</v>
      </c>
      <c r="B516" s="124" t="s">
        <v>215</v>
      </c>
      <c r="C516" s="133"/>
      <c r="D516" s="133" t="s">
        <v>4979</v>
      </c>
      <c r="E516" s="133" t="s">
        <v>4979</v>
      </c>
      <c r="F516" s="36">
        <v>36</v>
      </c>
      <c r="G516" s="36"/>
      <c r="H516" s="134" t="s">
        <v>177</v>
      </c>
      <c r="I516" s="132" t="s">
        <v>595</v>
      </c>
      <c r="J516" s="8" t="s">
        <v>179</v>
      </c>
      <c r="K516" s="134" t="s">
        <v>162</v>
      </c>
      <c r="L516" s="133"/>
      <c r="M516" s="135"/>
      <c r="N516" s="17"/>
      <c r="O516" s="17"/>
      <c r="P516" s="134"/>
      <c r="Q516" s="134"/>
      <c r="R516" s="132" t="s">
        <v>4980</v>
      </c>
      <c r="S516" s="132"/>
      <c r="T516" s="132"/>
      <c r="U516" s="132"/>
      <c r="V516" s="138"/>
      <c r="W516" s="132"/>
      <c r="X516" s="132"/>
      <c r="Y516" s="132"/>
      <c r="Z516" s="132"/>
      <c r="AA516" s="132"/>
      <c r="AB516" s="132"/>
      <c r="AC516" s="135"/>
      <c r="AD516" s="135"/>
      <c r="AE516" s="135"/>
      <c r="AF516" s="135"/>
      <c r="AG516" s="135"/>
      <c r="AH516" s="135"/>
      <c r="AI516" s="135"/>
      <c r="AJ516" s="135"/>
      <c r="AK516" s="135"/>
      <c r="AL516" s="135"/>
      <c r="AM516" s="134"/>
      <c r="AN516" s="134"/>
      <c r="AO516" s="134"/>
      <c r="AP516" s="134"/>
      <c r="AQ516" s="134"/>
      <c r="AR516" s="134"/>
      <c r="AS516" s="134"/>
      <c r="AT516" s="134"/>
      <c r="AU516" s="134"/>
      <c r="AV516" s="134"/>
      <c r="AW516" s="135" t="s">
        <v>168</v>
      </c>
      <c r="AX516" s="135" t="s">
        <v>4981</v>
      </c>
      <c r="AY516" s="135" t="s">
        <v>4982</v>
      </c>
      <c r="AZ516" s="133"/>
      <c r="BA516" s="135" t="s">
        <v>4983</v>
      </c>
      <c r="BB516" s="135"/>
    </row>
    <row r="517" spans="1:168" ht="12.75" customHeight="1" x14ac:dyDescent="0.2">
      <c r="A517" s="132" t="s">
        <v>173</v>
      </c>
      <c r="B517" s="124" t="s">
        <v>215</v>
      </c>
      <c r="C517" s="133"/>
      <c r="D517" s="133" t="s">
        <v>1719</v>
      </c>
      <c r="E517" s="133" t="s">
        <v>1720</v>
      </c>
      <c r="F517" s="36">
        <v>36</v>
      </c>
      <c r="G517" s="36"/>
      <c r="H517" s="134" t="s">
        <v>177</v>
      </c>
      <c r="I517" s="132" t="s">
        <v>595</v>
      </c>
      <c r="J517" s="133" t="s">
        <v>179</v>
      </c>
      <c r="K517" s="134" t="s">
        <v>162</v>
      </c>
      <c r="L517" s="132" t="s">
        <v>1721</v>
      </c>
      <c r="M517" s="136"/>
      <c r="N517" s="17"/>
      <c r="O517" s="17"/>
      <c r="P517" s="134"/>
      <c r="Q517" s="134"/>
      <c r="R517" s="132" t="s">
        <v>1722</v>
      </c>
      <c r="S517" s="132"/>
      <c r="T517" s="132"/>
      <c r="U517" s="132"/>
      <c r="V517" s="138"/>
      <c r="W517" s="132"/>
      <c r="X517" s="132"/>
      <c r="Y517" s="132"/>
      <c r="Z517" s="132"/>
      <c r="AA517" s="132"/>
      <c r="AB517" s="132"/>
      <c r="AC517" s="3" t="s">
        <v>168</v>
      </c>
      <c r="AD517" s="136" t="s">
        <v>1723</v>
      </c>
      <c r="AE517" s="136" t="s">
        <v>1724</v>
      </c>
      <c r="AF517" s="133" t="s">
        <v>319</v>
      </c>
      <c r="AG517" s="3" t="s">
        <v>1725</v>
      </c>
      <c r="AI517" s="136"/>
      <c r="AJ517" s="136"/>
      <c r="AK517" s="136"/>
      <c r="AL517" s="136"/>
      <c r="AM517" s="134"/>
      <c r="AN517" s="134"/>
      <c r="AO517" s="134"/>
      <c r="AP517" s="134"/>
      <c r="AQ517" s="134"/>
      <c r="AR517" s="134"/>
      <c r="AS517" s="134"/>
      <c r="AT517" s="134"/>
      <c r="AU517" s="134"/>
      <c r="AV517" s="134"/>
      <c r="AW517" s="3" t="s">
        <v>168</v>
      </c>
      <c r="AX517" s="3" t="s">
        <v>1726</v>
      </c>
      <c r="AY517" s="3" t="s">
        <v>1727</v>
      </c>
      <c r="AZ517" s="3" t="s">
        <v>250</v>
      </c>
      <c r="BA517" s="3" t="s">
        <v>1728</v>
      </c>
      <c r="BD517" s="135"/>
      <c r="BE517" s="135"/>
      <c r="BH517" s="3" t="s">
        <v>1729</v>
      </c>
      <c r="BI517" s="3" t="s">
        <v>1730</v>
      </c>
      <c r="BJ517" s="3" t="s">
        <v>1731</v>
      </c>
      <c r="BK517" s="3" t="s">
        <v>1732</v>
      </c>
    </row>
    <row r="518" spans="1:168" ht="12.75" customHeight="1" x14ac:dyDescent="0.2">
      <c r="A518" s="16" t="s">
        <v>173</v>
      </c>
      <c r="B518" s="17" t="s">
        <v>215</v>
      </c>
      <c r="C518" s="132"/>
      <c r="D518" s="132" t="s">
        <v>5100</v>
      </c>
      <c r="E518" s="132" t="s">
        <v>5100</v>
      </c>
      <c r="F518" s="134">
        <v>36</v>
      </c>
      <c r="G518" s="134"/>
      <c r="H518" s="30" t="s">
        <v>177</v>
      </c>
      <c r="I518" s="132" t="s">
        <v>2722</v>
      </c>
      <c r="J518" s="132" t="s">
        <v>179</v>
      </c>
      <c r="K518" s="134" t="s">
        <v>162</v>
      </c>
      <c r="L518" s="132"/>
      <c r="M518" s="136"/>
      <c r="N518" s="17"/>
      <c r="O518" s="17"/>
      <c r="P518" s="134"/>
      <c r="Q518" s="134"/>
      <c r="R518" s="132" t="s">
        <v>5101</v>
      </c>
      <c r="S518" s="132"/>
      <c r="T518" s="132"/>
      <c r="U518" s="132"/>
      <c r="V518" s="138"/>
      <c r="W518" s="132"/>
      <c r="X518" s="132"/>
      <c r="Y518" s="132"/>
      <c r="Z518" s="132"/>
      <c r="AA518" s="132"/>
      <c r="AB518" s="132"/>
      <c r="AC518" s="136"/>
      <c r="AD518" s="135"/>
      <c r="AE518" s="135"/>
      <c r="AF518" s="135"/>
      <c r="AI518" s="132"/>
      <c r="AJ518" s="136"/>
      <c r="AK518" s="136"/>
      <c r="AL518" s="136"/>
      <c r="AM518" s="134"/>
      <c r="AN518" s="134"/>
      <c r="AO518" s="134"/>
      <c r="AP518" s="134"/>
      <c r="AQ518" s="134"/>
      <c r="AR518" s="134"/>
      <c r="AS518" s="134"/>
      <c r="AT518" s="134"/>
      <c r="AU518" s="134"/>
      <c r="AV518" s="134"/>
      <c r="AW518" s="134"/>
      <c r="AX518" s="136"/>
      <c r="AY518" s="136"/>
      <c r="AZ518" s="132"/>
      <c r="BA518" s="132"/>
    </row>
    <row r="519" spans="1:168" ht="12.75" customHeight="1" x14ac:dyDescent="0.2">
      <c r="A519" s="16" t="s">
        <v>173</v>
      </c>
      <c r="B519" s="17" t="s">
        <v>215</v>
      </c>
      <c r="C519" s="132" t="s">
        <v>526</v>
      </c>
      <c r="D519" s="132" t="s">
        <v>8922</v>
      </c>
      <c r="E519" s="132" t="s">
        <v>8922</v>
      </c>
      <c r="F519" s="134">
        <v>36</v>
      </c>
      <c r="G519" s="134"/>
      <c r="H519" s="30" t="s">
        <v>177</v>
      </c>
      <c r="I519" s="16" t="s">
        <v>528</v>
      </c>
      <c r="J519" s="132" t="s">
        <v>179</v>
      </c>
      <c r="K519" s="7" t="s">
        <v>162</v>
      </c>
      <c r="L519" s="132"/>
      <c r="M519" s="18"/>
      <c r="N519" s="17"/>
      <c r="O519" s="17"/>
      <c r="P519" s="7"/>
      <c r="Q519" s="7"/>
      <c r="R519" s="136" t="s">
        <v>8923</v>
      </c>
      <c r="S519" s="136"/>
      <c r="T519" s="136"/>
      <c r="U519" s="136"/>
      <c r="V519" s="19"/>
      <c r="W519" s="136"/>
      <c r="X519" s="136"/>
      <c r="Y519" s="136"/>
      <c r="Z519" s="136"/>
      <c r="AA519" s="136"/>
      <c r="AB519" s="136"/>
      <c r="AC519" s="18"/>
      <c r="AI519" s="132"/>
      <c r="AJ519" s="18"/>
      <c r="AK519" s="18"/>
      <c r="AL519" s="18"/>
      <c r="AM519" s="7"/>
      <c r="AN519" s="7"/>
      <c r="AO519" s="7"/>
      <c r="AP519" s="7"/>
      <c r="AQ519" s="7"/>
      <c r="AR519" s="7"/>
      <c r="AS519" s="7"/>
      <c r="AT519" s="7"/>
      <c r="AU519" s="7"/>
      <c r="AV519" s="7"/>
      <c r="AW519" s="134"/>
      <c r="AX519" s="18"/>
      <c r="AY519" s="18"/>
      <c r="AZ519" s="132"/>
      <c r="BA519" s="132"/>
    </row>
    <row r="520" spans="1:168" ht="12.75" customHeight="1" x14ac:dyDescent="0.2">
      <c r="A520" s="16" t="s">
        <v>173</v>
      </c>
      <c r="B520" s="17" t="s">
        <v>215</v>
      </c>
      <c r="C520" s="132"/>
      <c r="D520" s="132" t="s">
        <v>11021</v>
      </c>
      <c r="E520" s="132" t="s">
        <v>11021</v>
      </c>
      <c r="F520" s="134">
        <v>36</v>
      </c>
      <c r="G520" s="134"/>
      <c r="H520" s="30" t="s">
        <v>177</v>
      </c>
      <c r="I520" s="16" t="s">
        <v>1509</v>
      </c>
      <c r="J520" s="132" t="s">
        <v>179</v>
      </c>
      <c r="K520" s="134" t="s">
        <v>162</v>
      </c>
      <c r="L520" s="132"/>
      <c r="M520" s="136"/>
      <c r="N520" s="17"/>
      <c r="O520" s="17"/>
      <c r="P520" s="134"/>
      <c r="Q520" s="134"/>
      <c r="R520" s="136" t="s">
        <v>11022</v>
      </c>
      <c r="S520" s="136"/>
      <c r="T520" s="136"/>
      <c r="U520" s="136"/>
      <c r="V520" s="138"/>
      <c r="W520" s="136"/>
      <c r="X520" s="136"/>
      <c r="Y520" s="136"/>
      <c r="Z520" s="136"/>
      <c r="AA520" s="136"/>
      <c r="AB520" s="136"/>
      <c r="AC520" s="136"/>
      <c r="AF520" s="135"/>
      <c r="AG520" s="135"/>
      <c r="AI520" s="132"/>
      <c r="AJ520" s="136"/>
      <c r="AK520" s="136"/>
      <c r="AL520" s="136"/>
      <c r="AM520" s="134"/>
      <c r="AN520" s="134"/>
      <c r="AO520" s="134"/>
      <c r="AP520" s="134"/>
      <c r="AQ520" s="134"/>
      <c r="AR520" s="134"/>
      <c r="AS520" s="134"/>
      <c r="AT520" s="134"/>
      <c r="AU520" s="134"/>
      <c r="AV520" s="134"/>
      <c r="AW520" s="134"/>
      <c r="AX520" s="136"/>
      <c r="AY520" s="136"/>
      <c r="AZ520" s="132"/>
      <c r="BA520" s="132"/>
      <c r="BK520" s="135"/>
    </row>
    <row r="521" spans="1:168" ht="12.75" customHeight="1" x14ac:dyDescent="0.2">
      <c r="A521" s="16" t="s">
        <v>173</v>
      </c>
      <c r="B521" s="17" t="s">
        <v>472</v>
      </c>
      <c r="C521" s="132" t="s">
        <v>13918</v>
      </c>
      <c r="D521" s="132" t="s">
        <v>12022</v>
      </c>
      <c r="E521" s="132" t="s">
        <v>12022</v>
      </c>
      <c r="F521" s="12">
        <v>36</v>
      </c>
      <c r="G521" s="12"/>
      <c r="H521" s="134" t="s">
        <v>177</v>
      </c>
      <c r="I521" s="133" t="s">
        <v>916</v>
      </c>
      <c r="J521" s="133" t="s">
        <v>179</v>
      </c>
      <c r="K521" s="124" t="s">
        <v>162</v>
      </c>
      <c r="L521" s="133" t="s">
        <v>12024</v>
      </c>
      <c r="M521" s="133"/>
      <c r="N521" s="124"/>
      <c r="O521" s="124"/>
      <c r="P521" s="124"/>
      <c r="Q521" s="124"/>
      <c r="R521" s="133"/>
      <c r="S521" s="133"/>
      <c r="T521" s="133"/>
      <c r="U521" s="133" t="s">
        <v>11878</v>
      </c>
      <c r="V521" s="24"/>
      <c r="W521" s="133"/>
      <c r="X521" s="133"/>
      <c r="Y521" s="133"/>
      <c r="Z521" s="133"/>
      <c r="AA521" s="133"/>
      <c r="AB521" s="133"/>
      <c r="AC521" s="133"/>
      <c r="AI521" s="135"/>
      <c r="AJ521" s="133"/>
      <c r="AK521" s="133"/>
      <c r="AL521" s="133"/>
      <c r="AM521" s="124"/>
      <c r="AN521" s="124"/>
      <c r="AO521" s="124"/>
      <c r="AP521" s="124"/>
      <c r="AQ521" s="124"/>
      <c r="AR521" s="124"/>
      <c r="AS521" s="124"/>
      <c r="AT521" s="124"/>
      <c r="AU521" s="124"/>
      <c r="AV521" s="124"/>
      <c r="AW521" s="124"/>
      <c r="AX521" s="133"/>
      <c r="AY521" s="133"/>
      <c r="AZ521" s="137"/>
      <c r="BA521" s="135" t="s">
        <v>10556</v>
      </c>
    </row>
    <row r="522" spans="1:168" ht="12.75" customHeight="1" x14ac:dyDescent="0.2">
      <c r="A522" s="16" t="s">
        <v>173</v>
      </c>
      <c r="B522" s="124" t="s">
        <v>211</v>
      </c>
      <c r="C522" s="133"/>
      <c r="D522" s="135" t="s">
        <v>2351</v>
      </c>
      <c r="E522" s="135" t="s">
        <v>2351</v>
      </c>
      <c r="F522" s="59">
        <v>36</v>
      </c>
      <c r="G522" s="59"/>
      <c r="H522" s="134" t="s">
        <v>177</v>
      </c>
      <c r="I522" s="132" t="s">
        <v>261</v>
      </c>
      <c r="J522" s="133" t="s">
        <v>179</v>
      </c>
      <c r="K522" s="134" t="s">
        <v>162</v>
      </c>
      <c r="L522" s="133" t="s">
        <v>2364</v>
      </c>
      <c r="M522" s="133"/>
      <c r="N522" s="17"/>
      <c r="O522" s="17"/>
      <c r="P522" s="59"/>
      <c r="Q522" s="59"/>
      <c r="R522" s="135" t="s">
        <v>2352</v>
      </c>
      <c r="S522" s="135" t="s">
        <v>2353</v>
      </c>
      <c r="T522" s="135" t="s">
        <v>2354</v>
      </c>
      <c r="U522" s="135" t="s">
        <v>559</v>
      </c>
      <c r="V522" s="141" t="s">
        <v>2355</v>
      </c>
      <c r="W522" s="136"/>
      <c r="X522" s="136"/>
      <c r="Y522" s="136"/>
      <c r="Z522" s="136"/>
      <c r="AA522" s="136"/>
      <c r="AB522" s="136"/>
      <c r="AC522" s="135" t="s">
        <v>168</v>
      </c>
      <c r="AD522" s="3" t="s">
        <v>2356</v>
      </c>
      <c r="AE522" s="3" t="s">
        <v>2357</v>
      </c>
      <c r="AF522" s="3" t="s">
        <v>2358</v>
      </c>
      <c r="AG522" s="3" t="s">
        <v>2359</v>
      </c>
      <c r="AH522" s="3" t="s">
        <v>2360</v>
      </c>
      <c r="AI522" s="135" t="s">
        <v>2355</v>
      </c>
      <c r="AJ522" s="135" t="s">
        <v>163</v>
      </c>
      <c r="AK522" s="135" t="s">
        <v>2361</v>
      </c>
      <c r="AL522" s="135" t="s">
        <v>2362</v>
      </c>
      <c r="AM522" s="135"/>
      <c r="AN522" s="135"/>
      <c r="AO522" s="135"/>
      <c r="AP522" s="135"/>
      <c r="AQ522" s="135"/>
      <c r="AR522" s="135"/>
      <c r="AS522" s="135"/>
      <c r="AT522" s="135"/>
      <c r="AU522" s="135"/>
      <c r="AV522" s="135"/>
      <c r="AW522" s="135"/>
      <c r="AX522" s="135"/>
      <c r="AY522" s="135"/>
      <c r="AZ522" s="135"/>
      <c r="BA522" s="135"/>
      <c r="BC522" s="141"/>
      <c r="BD522" s="141"/>
      <c r="BE522" s="141"/>
      <c r="BF522" s="135"/>
    </row>
    <row r="523" spans="1:168" ht="12.75" customHeight="1" x14ac:dyDescent="0.2">
      <c r="A523" s="16" t="s">
        <v>173</v>
      </c>
      <c r="B523" s="17" t="s">
        <v>211</v>
      </c>
      <c r="C523" s="132"/>
      <c r="D523" s="132" t="s">
        <v>1679</v>
      </c>
      <c r="E523" s="132" t="s">
        <v>1679</v>
      </c>
      <c r="F523" s="134">
        <v>36</v>
      </c>
      <c r="G523" s="134"/>
      <c r="H523" s="7" t="s">
        <v>177</v>
      </c>
      <c r="I523" s="16" t="s">
        <v>523</v>
      </c>
      <c r="J523" s="132" t="s">
        <v>482</v>
      </c>
      <c r="K523" s="17" t="s">
        <v>162</v>
      </c>
      <c r="L523" s="132"/>
      <c r="M523" s="133" t="s">
        <v>1680</v>
      </c>
      <c r="N523" s="17"/>
      <c r="O523" s="17"/>
      <c r="P523" s="134"/>
      <c r="Q523" s="134"/>
      <c r="R523" s="136" t="s">
        <v>1681</v>
      </c>
      <c r="S523" s="136"/>
      <c r="T523" s="136"/>
      <c r="U523" s="136"/>
      <c r="V523" s="138"/>
      <c r="W523" s="136"/>
      <c r="X523" s="136"/>
      <c r="Y523" s="136"/>
      <c r="Z523" s="136"/>
      <c r="AA523" s="136"/>
      <c r="AB523" s="136"/>
      <c r="AC523" s="135" t="s">
        <v>168</v>
      </c>
      <c r="AD523" s="3" t="s">
        <v>8034</v>
      </c>
      <c r="AE523" s="3" t="s">
        <v>1682</v>
      </c>
      <c r="AF523" s="3" t="s">
        <v>8035</v>
      </c>
      <c r="AG523" s="3" t="s">
        <v>1683</v>
      </c>
      <c r="AI523" s="136" t="s">
        <v>10672</v>
      </c>
      <c r="AJ523" s="136"/>
      <c r="AK523" s="136"/>
      <c r="AL523" s="136"/>
      <c r="AM523" s="134"/>
      <c r="AN523" s="134"/>
      <c r="AO523" s="134"/>
      <c r="AP523" s="134"/>
      <c r="AQ523" s="134"/>
      <c r="AR523" s="134"/>
      <c r="AS523" s="134"/>
      <c r="AT523" s="134"/>
      <c r="AU523" s="134"/>
      <c r="AV523" s="134"/>
      <c r="AW523" s="135"/>
      <c r="AX523" s="133"/>
      <c r="AY523" s="133"/>
      <c r="AZ523" s="133"/>
      <c r="BA523" s="133"/>
      <c r="BC523" s="135"/>
      <c r="BD523" s="135"/>
      <c r="BE523" s="135"/>
      <c r="BU523" s="135"/>
      <c r="BW523" s="135"/>
      <c r="BZ523" s="135"/>
    </row>
    <row r="524" spans="1:168" ht="12.75" customHeight="1" x14ac:dyDescent="0.2">
      <c r="A524" s="16" t="s">
        <v>173</v>
      </c>
      <c r="B524" s="17" t="s">
        <v>211</v>
      </c>
      <c r="C524" s="132"/>
      <c r="D524" s="132" t="s">
        <v>9929</v>
      </c>
      <c r="E524" s="132" t="s">
        <v>9929</v>
      </c>
      <c r="F524" s="134">
        <v>36</v>
      </c>
      <c r="G524" s="134"/>
      <c r="H524" s="134" t="s">
        <v>177</v>
      </c>
      <c r="I524" s="16" t="s">
        <v>528</v>
      </c>
      <c r="J524" s="132" t="s">
        <v>179</v>
      </c>
      <c r="K524" s="134" t="s">
        <v>162</v>
      </c>
      <c r="L524" s="132"/>
      <c r="M524" s="136"/>
      <c r="N524" s="17"/>
      <c r="O524" s="17"/>
      <c r="P524" s="7"/>
      <c r="Q524" s="7"/>
      <c r="R524" s="21"/>
      <c r="S524" s="21"/>
      <c r="T524" s="21"/>
      <c r="U524" s="21"/>
      <c r="V524" s="22"/>
      <c r="W524" s="21"/>
      <c r="X524" s="21"/>
      <c r="Y524" s="21"/>
      <c r="Z524" s="21"/>
      <c r="AA524" s="21"/>
      <c r="AB524" s="21"/>
      <c r="AC524" s="136"/>
      <c r="AI524" s="136"/>
      <c r="AJ524" s="136"/>
      <c r="AK524" s="136"/>
      <c r="AL524" s="136"/>
      <c r="AM524" s="7"/>
      <c r="AN524" s="7"/>
      <c r="AO524" s="7"/>
      <c r="AP524" s="7"/>
      <c r="AQ524" s="7"/>
      <c r="AR524" s="7"/>
      <c r="AS524" s="7"/>
      <c r="AT524" s="7"/>
      <c r="AU524" s="7"/>
      <c r="AV524" s="7"/>
      <c r="AW524" s="134"/>
      <c r="AX524" s="136"/>
      <c r="AY524" s="136"/>
      <c r="AZ524" s="136"/>
      <c r="BA524" s="136"/>
    </row>
    <row r="525" spans="1:168" ht="12.75" customHeight="1" x14ac:dyDescent="0.2">
      <c r="A525" s="16" t="s">
        <v>173</v>
      </c>
      <c r="B525" s="17" t="s">
        <v>886</v>
      </c>
      <c r="C525" s="132"/>
      <c r="D525" s="133" t="s">
        <v>899</v>
      </c>
      <c r="E525" s="133" t="s">
        <v>899</v>
      </c>
      <c r="F525" s="134">
        <v>36</v>
      </c>
      <c r="G525" s="134"/>
      <c r="H525" s="7" t="s">
        <v>177</v>
      </c>
      <c r="I525" s="16" t="s">
        <v>212</v>
      </c>
      <c r="J525" s="133" t="s">
        <v>179</v>
      </c>
      <c r="K525" s="7" t="s">
        <v>162</v>
      </c>
      <c r="L525" s="132" t="s">
        <v>900</v>
      </c>
      <c r="M525" s="133" t="s">
        <v>11688</v>
      </c>
      <c r="N525" s="17"/>
      <c r="O525" s="17"/>
      <c r="P525" s="134"/>
      <c r="Q525" s="7"/>
      <c r="R525" s="136" t="s">
        <v>901</v>
      </c>
      <c r="S525" s="136"/>
      <c r="T525" s="136"/>
      <c r="U525" s="136"/>
      <c r="V525" s="138"/>
      <c r="W525" s="136"/>
      <c r="X525" s="136"/>
      <c r="Y525" s="136"/>
      <c r="Z525" s="136"/>
      <c r="AA525" s="136"/>
      <c r="AB525" s="136"/>
      <c r="AC525" s="136"/>
      <c r="AD525" s="135"/>
      <c r="AE525" s="135"/>
      <c r="AF525" s="135"/>
      <c r="AI525" s="135"/>
      <c r="AJ525" s="136"/>
      <c r="AK525" s="136"/>
      <c r="AL525" s="136"/>
      <c r="AM525" s="134"/>
      <c r="AN525" s="134"/>
      <c r="AO525" s="134"/>
      <c r="AP525" s="134"/>
      <c r="AQ525" s="134"/>
      <c r="AR525" s="134"/>
      <c r="AS525" s="134"/>
      <c r="AT525" s="134"/>
      <c r="AU525" s="134"/>
      <c r="AV525" s="134"/>
      <c r="AW525" s="135" t="s">
        <v>168</v>
      </c>
      <c r="AX525" s="136" t="s">
        <v>902</v>
      </c>
      <c r="AY525" s="136" t="s">
        <v>903</v>
      </c>
      <c r="AZ525" s="133" t="s">
        <v>250</v>
      </c>
      <c r="BA525" s="135" t="s">
        <v>904</v>
      </c>
      <c r="BC525" s="135"/>
      <c r="BF525" s="135"/>
    </row>
    <row r="526" spans="1:168" ht="12.75" customHeight="1" x14ac:dyDescent="0.2">
      <c r="A526" s="132" t="s">
        <v>240</v>
      </c>
      <c r="B526" s="124" t="s">
        <v>215</v>
      </c>
      <c r="C526" s="133"/>
      <c r="D526" s="133" t="s">
        <v>7179</v>
      </c>
      <c r="E526" s="133" t="s">
        <v>7180</v>
      </c>
      <c r="F526" s="12">
        <v>36</v>
      </c>
      <c r="G526" s="12"/>
      <c r="H526" s="124">
        <v>2021</v>
      </c>
      <c r="I526" s="132" t="s">
        <v>253</v>
      </c>
      <c r="J526" s="133" t="s">
        <v>179</v>
      </c>
      <c r="K526" s="127" t="s">
        <v>180</v>
      </c>
      <c r="L526" s="133" t="s">
        <v>7181</v>
      </c>
      <c r="M526" s="133" t="s">
        <v>7182</v>
      </c>
      <c r="N526" s="124" t="s">
        <v>676</v>
      </c>
      <c r="O526" s="124" t="s">
        <v>694</v>
      </c>
      <c r="P526" s="124"/>
      <c r="Q526" s="124"/>
      <c r="R526" s="133"/>
      <c r="S526" s="133"/>
      <c r="T526" s="133"/>
      <c r="U526" s="133"/>
      <c r="V526" s="24"/>
      <c r="W526" s="133"/>
      <c r="X526" s="133"/>
      <c r="Y526" s="133"/>
      <c r="Z526" s="133"/>
      <c r="AA526" s="133"/>
      <c r="AB526" s="133"/>
      <c r="AC526" s="3" t="s">
        <v>168</v>
      </c>
      <c r="AD526" s="3" t="s">
        <v>7183</v>
      </c>
      <c r="AE526" s="3" t="s">
        <v>7184</v>
      </c>
      <c r="AF526" s="133" t="s">
        <v>368</v>
      </c>
      <c r="AG526" s="3" t="s">
        <v>7185</v>
      </c>
      <c r="AH526" s="3" t="s">
        <v>163</v>
      </c>
      <c r="AI526" s="3" t="s">
        <v>7195</v>
      </c>
      <c r="AJ526" s="3" t="s">
        <v>163</v>
      </c>
      <c r="AK526" s="3" t="s">
        <v>7189</v>
      </c>
      <c r="AL526" s="3" t="s">
        <v>7196</v>
      </c>
      <c r="AN526" s="3" t="s">
        <v>7190</v>
      </c>
      <c r="AO526" s="3" t="s">
        <v>7191</v>
      </c>
      <c r="AQ526" s="3" t="s">
        <v>7192</v>
      </c>
      <c r="AR526" s="124"/>
      <c r="AS526" s="124"/>
      <c r="AT526" s="124"/>
      <c r="AU526" s="124"/>
      <c r="AV526" s="124"/>
      <c r="BP526" s="135"/>
    </row>
    <row r="527" spans="1:168" ht="12.75" customHeight="1" x14ac:dyDescent="0.2">
      <c r="A527" s="135" t="s">
        <v>240</v>
      </c>
      <c r="B527" s="127" t="s">
        <v>211</v>
      </c>
      <c r="C527" s="128"/>
      <c r="D527" s="135" t="s">
        <v>12790</v>
      </c>
      <c r="E527" s="135" t="s">
        <v>12790</v>
      </c>
      <c r="F527" s="49">
        <v>35.176000000000002</v>
      </c>
      <c r="G527" s="135"/>
      <c r="H527" s="127"/>
      <c r="I527" s="135" t="s">
        <v>261</v>
      </c>
      <c r="J527" s="135" t="s">
        <v>179</v>
      </c>
      <c r="K527" s="17" t="s">
        <v>162</v>
      </c>
      <c r="L527" s="135" t="s">
        <v>12791</v>
      </c>
      <c r="M527" s="135"/>
      <c r="N527" s="127" t="s">
        <v>247</v>
      </c>
      <c r="O527" s="127" t="s">
        <v>812</v>
      </c>
      <c r="P527" s="135"/>
      <c r="Q527" s="135"/>
      <c r="R527" s="135"/>
      <c r="S527" s="135"/>
      <c r="T527" s="135"/>
      <c r="U527" s="135"/>
      <c r="V527" s="135"/>
      <c r="W527" s="135"/>
      <c r="X527" s="135"/>
      <c r="Y527" s="135"/>
      <c r="Z527" s="135"/>
      <c r="AA527" s="135"/>
      <c r="AB527" s="135"/>
      <c r="AC527" s="135"/>
      <c r="AJ527" s="135"/>
      <c r="AK527" s="135"/>
      <c r="AL527" s="135"/>
      <c r="AM527" s="135"/>
      <c r="AN527" s="135"/>
      <c r="AO527" s="135"/>
      <c r="AP527" s="135"/>
      <c r="AQ527" s="135"/>
      <c r="AR527" s="135"/>
      <c r="AS527" s="135"/>
      <c r="AT527" s="135"/>
      <c r="AU527" s="135"/>
      <c r="AV527" s="135"/>
      <c r="AX527" s="135"/>
      <c r="AY527" s="135"/>
      <c r="AZ527" s="135"/>
      <c r="BC527" s="135"/>
      <c r="BD527" s="135"/>
      <c r="BE527" s="135"/>
    </row>
    <row r="528" spans="1:168" ht="12.75" customHeight="1" x14ac:dyDescent="0.2">
      <c r="A528" s="81" t="s">
        <v>173</v>
      </c>
      <c r="B528" s="76" t="s">
        <v>11732</v>
      </c>
      <c r="C528" s="75" t="s">
        <v>11734</v>
      </c>
      <c r="D528" s="81" t="s">
        <v>1949</v>
      </c>
      <c r="E528" s="81" t="s">
        <v>2512</v>
      </c>
      <c r="F528" s="79">
        <v>35</v>
      </c>
      <c r="G528" s="127"/>
      <c r="H528" s="134" t="s">
        <v>177</v>
      </c>
      <c r="I528" s="81" t="s">
        <v>979</v>
      </c>
      <c r="J528" s="81" t="s">
        <v>179</v>
      </c>
      <c r="K528" s="89" t="s">
        <v>180</v>
      </c>
      <c r="L528" s="81" t="s">
        <v>2516</v>
      </c>
      <c r="M528" s="87" t="s">
        <v>11167</v>
      </c>
      <c r="N528" s="86"/>
      <c r="O528" s="86"/>
      <c r="P528" s="85"/>
      <c r="Q528" s="85"/>
      <c r="R528" s="87" t="s">
        <v>2514</v>
      </c>
      <c r="S528" s="87"/>
      <c r="T528" s="87"/>
      <c r="U528" s="87"/>
      <c r="V528" s="88"/>
      <c r="W528" s="90" t="s">
        <v>11168</v>
      </c>
      <c r="X528" s="90" t="s">
        <v>11169</v>
      </c>
      <c r="Y528" s="90" t="s">
        <v>11170</v>
      </c>
      <c r="Z528" s="90" t="s">
        <v>11171</v>
      </c>
      <c r="AA528" s="87"/>
      <c r="AB528" s="90">
        <v>8000</v>
      </c>
      <c r="AC528" s="130" t="s">
        <v>168</v>
      </c>
      <c r="AD528" s="130" t="s">
        <v>856</v>
      </c>
      <c r="AE528" s="130" t="s">
        <v>1952</v>
      </c>
      <c r="AF528" s="130" t="s">
        <v>1953</v>
      </c>
      <c r="AG528" s="130" t="s">
        <v>1954</v>
      </c>
      <c r="AH528" s="130" t="s">
        <v>163</v>
      </c>
      <c r="AI528" s="130" t="s">
        <v>1955</v>
      </c>
      <c r="AJ528" s="130" t="s">
        <v>163</v>
      </c>
      <c r="AK528" s="130" t="s">
        <v>1956</v>
      </c>
      <c r="AL528" s="130" t="s">
        <v>1957</v>
      </c>
      <c r="AM528" s="130" t="s">
        <v>194</v>
      </c>
      <c r="AN528" s="130" t="s">
        <v>1958</v>
      </c>
      <c r="AO528" s="130" t="s">
        <v>1959</v>
      </c>
      <c r="AP528" s="130" t="s">
        <v>1240</v>
      </c>
      <c r="AQ528" s="149" t="s">
        <v>1987</v>
      </c>
      <c r="AR528" s="130"/>
      <c r="AS528" s="130"/>
      <c r="AT528" s="130"/>
      <c r="AU528" s="130"/>
      <c r="AV528" s="130"/>
      <c r="AW528" s="130" t="s">
        <v>168</v>
      </c>
      <c r="AX528" s="130" t="s">
        <v>856</v>
      </c>
      <c r="AY528" s="130" t="s">
        <v>1960</v>
      </c>
      <c r="AZ528" s="130" t="s">
        <v>1961</v>
      </c>
      <c r="BA528" s="130" t="s">
        <v>1962</v>
      </c>
      <c r="BB528" s="130" t="s">
        <v>163</v>
      </c>
      <c r="BC528" s="131" t="s">
        <v>1963</v>
      </c>
      <c r="BD528" s="131" t="s">
        <v>163</v>
      </c>
      <c r="BE528" s="131" t="s">
        <v>1964</v>
      </c>
      <c r="BF528" s="130" t="s">
        <v>1965</v>
      </c>
      <c r="BG528" s="130" t="s">
        <v>168</v>
      </c>
      <c r="BH528" s="130" t="s">
        <v>1966</v>
      </c>
      <c r="BI528" s="130" t="s">
        <v>1967</v>
      </c>
      <c r="BJ528" s="130" t="s">
        <v>1045</v>
      </c>
      <c r="BK528" s="130" t="s">
        <v>1968</v>
      </c>
      <c r="BL528" s="130" t="s">
        <v>1969</v>
      </c>
      <c r="BM528" s="130" t="s">
        <v>1970</v>
      </c>
      <c r="BN528" s="130" t="s">
        <v>1971</v>
      </c>
      <c r="BO528" s="130" t="s">
        <v>1972</v>
      </c>
      <c r="BP528" s="130"/>
      <c r="BQ528" s="130" t="s">
        <v>1916</v>
      </c>
      <c r="BR528" s="130" t="s">
        <v>1973</v>
      </c>
      <c r="BS528" s="130" t="s">
        <v>1974</v>
      </c>
      <c r="BT528" s="130" t="s">
        <v>1975</v>
      </c>
      <c r="BU528" s="130" t="s">
        <v>1976</v>
      </c>
      <c r="BV528" s="130" t="s">
        <v>1977</v>
      </c>
      <c r="BW528" s="130" t="s">
        <v>1978</v>
      </c>
      <c r="BX528" s="130" t="s">
        <v>163</v>
      </c>
      <c r="BY528" s="130" t="s">
        <v>1979</v>
      </c>
      <c r="BZ528" s="130" t="s">
        <v>1956</v>
      </c>
      <c r="CA528" s="130" t="s">
        <v>168</v>
      </c>
      <c r="CB528" s="130" t="s">
        <v>1980</v>
      </c>
      <c r="CC528" s="130" t="s">
        <v>1981</v>
      </c>
      <c r="CD528" s="130" t="s">
        <v>843</v>
      </c>
      <c r="CE528" s="130" t="s">
        <v>1982</v>
      </c>
      <c r="CF528" s="130" t="s">
        <v>163</v>
      </c>
      <c r="CG528" s="130" t="s">
        <v>1963</v>
      </c>
      <c r="CH528" s="130" t="s">
        <v>163</v>
      </c>
      <c r="CI528" s="130" t="s">
        <v>1964</v>
      </c>
      <c r="CJ528" s="130" t="s">
        <v>1983</v>
      </c>
      <c r="CK528" s="130" t="s">
        <v>168</v>
      </c>
      <c r="CL528" s="130" t="s">
        <v>1984</v>
      </c>
      <c r="CM528" s="130" t="s">
        <v>1985</v>
      </c>
      <c r="CN528" s="130" t="s">
        <v>1986</v>
      </c>
      <c r="CO528" s="130" t="s">
        <v>1987</v>
      </c>
      <c r="CP528" s="130" t="s">
        <v>163</v>
      </c>
      <c r="CQ528" s="130" t="s">
        <v>1988</v>
      </c>
      <c r="CR528" s="130" t="s">
        <v>163</v>
      </c>
      <c r="CS528" s="130" t="s">
        <v>1989</v>
      </c>
      <c r="CT528" s="130" t="s">
        <v>1990</v>
      </c>
      <c r="CU528" s="130" t="s">
        <v>168</v>
      </c>
      <c r="CV528" s="130" t="s">
        <v>1778</v>
      </c>
      <c r="CW528" s="130" t="s">
        <v>1991</v>
      </c>
      <c r="CX528" s="130" t="s">
        <v>1992</v>
      </c>
      <c r="CY528" s="130" t="s">
        <v>1993</v>
      </c>
      <c r="CZ528" s="130" t="s">
        <v>163</v>
      </c>
      <c r="DA528" s="130" t="s">
        <v>1994</v>
      </c>
      <c r="DB528" s="130" t="s">
        <v>163</v>
      </c>
      <c r="DC528" s="130" t="s">
        <v>1971</v>
      </c>
      <c r="DD528" s="130" t="s">
        <v>1995</v>
      </c>
      <c r="DE528" s="130" t="s">
        <v>168</v>
      </c>
      <c r="DF528" s="130" t="s">
        <v>1996</v>
      </c>
      <c r="DG528" s="130" t="s">
        <v>1997</v>
      </c>
      <c r="DH528" s="130" t="s">
        <v>1998</v>
      </c>
      <c r="DI528" s="130" t="s">
        <v>1999</v>
      </c>
      <c r="DJ528" s="130" t="s">
        <v>163</v>
      </c>
      <c r="DK528" s="130" t="s">
        <v>2000</v>
      </c>
      <c r="DL528" s="130" t="s">
        <v>163</v>
      </c>
      <c r="DM528" s="130" t="s">
        <v>1979</v>
      </c>
      <c r="DN528" s="130" t="s">
        <v>2001</v>
      </c>
      <c r="DO528" s="130" t="s">
        <v>168</v>
      </c>
      <c r="DP528" s="130" t="s">
        <v>2002</v>
      </c>
      <c r="DQ528" s="130" t="s">
        <v>2003</v>
      </c>
      <c r="DR528" s="130" t="s">
        <v>2004</v>
      </c>
      <c r="DS528" s="130" t="s">
        <v>1982</v>
      </c>
      <c r="DT528" s="130" t="s">
        <v>163</v>
      </c>
      <c r="DU528" s="130" t="s">
        <v>1988</v>
      </c>
      <c r="DV528" s="130" t="s">
        <v>163</v>
      </c>
      <c r="DW528" s="130" t="s">
        <v>2005</v>
      </c>
      <c r="DX528" s="130" t="s">
        <v>2006</v>
      </c>
      <c r="DY528" s="130" t="s">
        <v>168</v>
      </c>
      <c r="DZ528" s="130" t="s">
        <v>2007</v>
      </c>
      <c r="EA528" s="130" t="s">
        <v>2008</v>
      </c>
      <c r="EB528" s="130" t="s">
        <v>2009</v>
      </c>
      <c r="EC528" s="130" t="s">
        <v>2010</v>
      </c>
      <c r="ED528" s="130" t="s">
        <v>163</v>
      </c>
      <c r="EE528" s="130" t="s">
        <v>2011</v>
      </c>
      <c r="EF528" s="130" t="s">
        <v>163</v>
      </c>
      <c r="EG528" s="130" t="s">
        <v>163</v>
      </c>
      <c r="EH528" s="130" t="s">
        <v>2012</v>
      </c>
      <c r="EI528" s="130"/>
      <c r="EJ528" s="130"/>
      <c r="EK528" s="130"/>
      <c r="EL528" s="130"/>
      <c r="EM528" s="130" t="s">
        <v>2013</v>
      </c>
      <c r="EN528" s="130"/>
      <c r="EO528" s="130"/>
      <c r="EP528" s="130"/>
      <c r="EQ528" s="130"/>
      <c r="ER528" s="130"/>
      <c r="ES528" s="130"/>
      <c r="ET528" s="130"/>
      <c r="EU528" s="130"/>
      <c r="EV528" s="130"/>
      <c r="EW528" s="130"/>
      <c r="EX528" s="130"/>
      <c r="EY528" s="130"/>
      <c r="EZ528" s="130"/>
      <c r="FA528" s="130"/>
      <c r="FB528" s="130"/>
      <c r="FC528" s="130"/>
      <c r="FD528" s="130"/>
      <c r="FE528" s="130"/>
      <c r="FF528" s="130"/>
      <c r="FG528" s="130"/>
      <c r="FH528" s="130"/>
      <c r="FI528" s="130"/>
      <c r="FJ528" s="130"/>
      <c r="FK528" s="130"/>
      <c r="FL528" s="130"/>
    </row>
    <row r="529" spans="1:176" ht="12.75" customHeight="1" x14ac:dyDescent="0.2">
      <c r="A529" s="81" t="s">
        <v>173</v>
      </c>
      <c r="B529" s="86" t="s">
        <v>1084</v>
      </c>
      <c r="C529" s="81"/>
      <c r="D529" s="130" t="s">
        <v>6786</v>
      </c>
      <c r="E529" s="81" t="s">
        <v>10282</v>
      </c>
      <c r="F529" s="85">
        <v>35</v>
      </c>
      <c r="G529" s="85"/>
      <c r="H529" s="85" t="s">
        <v>177</v>
      </c>
      <c r="I529" s="81" t="s">
        <v>2032</v>
      </c>
      <c r="J529" s="81" t="s">
        <v>179</v>
      </c>
      <c r="K529" s="89" t="s">
        <v>180</v>
      </c>
      <c r="L529" s="81"/>
      <c r="M529" s="87"/>
      <c r="N529" s="86"/>
      <c r="O529" s="86"/>
      <c r="P529" s="85"/>
      <c r="Q529" s="85"/>
      <c r="R529" s="87" t="s">
        <v>10284</v>
      </c>
      <c r="S529" s="87"/>
      <c r="T529" s="87"/>
      <c r="U529" s="87"/>
      <c r="V529" s="88"/>
      <c r="W529" s="87"/>
      <c r="X529" s="87"/>
      <c r="Y529" s="87"/>
      <c r="Z529" s="87"/>
      <c r="AA529" s="87"/>
      <c r="AB529" s="87"/>
      <c r="AC529" s="130" t="s">
        <v>168</v>
      </c>
      <c r="AD529" s="130" t="s">
        <v>15509</v>
      </c>
      <c r="AE529" s="130" t="s">
        <v>15510</v>
      </c>
      <c r="AF529" s="130" t="s">
        <v>611</v>
      </c>
      <c r="AG529" s="176" t="s">
        <v>15511</v>
      </c>
      <c r="AH529" s="130" t="s">
        <v>163</v>
      </c>
      <c r="AI529" s="130" t="s">
        <v>6793</v>
      </c>
      <c r="AJ529" s="130" t="s">
        <v>163</v>
      </c>
      <c r="AK529" s="130" t="s">
        <v>6794</v>
      </c>
      <c r="AL529" s="130" t="s">
        <v>6795</v>
      </c>
      <c r="AM529" s="130" t="s">
        <v>168</v>
      </c>
      <c r="AN529" s="130" t="s">
        <v>6796</v>
      </c>
      <c r="AO529" s="130" t="s">
        <v>6797</v>
      </c>
      <c r="AP529" s="130" t="s">
        <v>6798</v>
      </c>
      <c r="AQ529" s="130" t="s">
        <v>6799</v>
      </c>
      <c r="AR529" s="130" t="s">
        <v>163</v>
      </c>
      <c r="AS529" s="130" t="s">
        <v>6800</v>
      </c>
      <c r="AT529" s="130" t="s">
        <v>163</v>
      </c>
      <c r="AU529" s="130" t="s">
        <v>6801</v>
      </c>
      <c r="AV529" s="130" t="s">
        <v>6802</v>
      </c>
      <c r="AW529" s="130" t="s">
        <v>168</v>
      </c>
      <c r="AX529" s="130" t="s">
        <v>6803</v>
      </c>
      <c r="AY529" s="130" t="s">
        <v>6804</v>
      </c>
      <c r="AZ529" s="130" t="s">
        <v>6805</v>
      </c>
      <c r="BA529" s="130" t="s">
        <v>6806</v>
      </c>
      <c r="BB529" s="130" t="s">
        <v>163</v>
      </c>
      <c r="BC529" s="130" t="s">
        <v>6800</v>
      </c>
      <c r="BD529" s="130" t="s">
        <v>163</v>
      </c>
      <c r="BE529" s="130" t="s">
        <v>6801</v>
      </c>
      <c r="BF529" s="130"/>
      <c r="BG529" s="130" t="s">
        <v>168</v>
      </c>
      <c r="BH529" s="130" t="s">
        <v>6807</v>
      </c>
      <c r="BI529" s="130" t="s">
        <v>6808</v>
      </c>
      <c r="BJ529" s="130" t="s">
        <v>6809</v>
      </c>
      <c r="BK529" s="130" t="s">
        <v>6810</v>
      </c>
      <c r="BL529" s="130"/>
      <c r="BM529" s="130"/>
      <c r="BN529" s="130"/>
      <c r="BO529" s="130"/>
      <c r="BP529" s="130"/>
      <c r="BQ529" s="130" t="s">
        <v>168</v>
      </c>
      <c r="BR529" s="130" t="s">
        <v>6811</v>
      </c>
      <c r="BS529" s="130" t="s">
        <v>6812</v>
      </c>
      <c r="BT529" s="130" t="s">
        <v>6813</v>
      </c>
      <c r="BU529" s="130" t="s">
        <v>6814</v>
      </c>
      <c r="BV529" s="130" t="s">
        <v>163</v>
      </c>
      <c r="BW529" s="130" t="s">
        <v>6815</v>
      </c>
      <c r="BX529" s="130" t="s">
        <v>163</v>
      </c>
      <c r="BY529" s="130" t="s">
        <v>6816</v>
      </c>
      <c r="BZ529" s="130" t="s">
        <v>6817</v>
      </c>
      <c r="CA529" s="130" t="s">
        <v>168</v>
      </c>
      <c r="CB529" s="130" t="s">
        <v>6818</v>
      </c>
      <c r="CC529" s="130" t="s">
        <v>6819</v>
      </c>
      <c r="CD529" s="130" t="s">
        <v>581</v>
      </c>
      <c r="CE529" s="130" t="s">
        <v>6820</v>
      </c>
      <c r="CF529" s="130" t="s">
        <v>163</v>
      </c>
      <c r="CG529" s="130" t="s">
        <v>6815</v>
      </c>
      <c r="CH529" s="130" t="s">
        <v>163</v>
      </c>
      <c r="CI529" s="130" t="s">
        <v>6821</v>
      </c>
      <c r="CJ529" s="130"/>
      <c r="CK529" s="130" t="s">
        <v>168</v>
      </c>
      <c r="CL529" s="130" t="s">
        <v>6822</v>
      </c>
      <c r="CM529" s="130" t="s">
        <v>6823</v>
      </c>
      <c r="CN529" s="130" t="s">
        <v>6824</v>
      </c>
      <c r="CO529" s="130" t="s">
        <v>6825</v>
      </c>
      <c r="CP529" s="130" t="s">
        <v>163</v>
      </c>
      <c r="CQ529" s="130" t="s">
        <v>6826</v>
      </c>
      <c r="CR529" s="130" t="s">
        <v>163</v>
      </c>
      <c r="CS529" s="130" t="s">
        <v>6827</v>
      </c>
      <c r="CT529" s="130"/>
      <c r="CU529" s="130" t="s">
        <v>168</v>
      </c>
      <c r="CV529" s="130" t="s">
        <v>6828</v>
      </c>
      <c r="CW529" s="130" t="s">
        <v>6829</v>
      </c>
      <c r="CX529" s="130" t="s">
        <v>6830</v>
      </c>
      <c r="CY529" s="130" t="s">
        <v>6831</v>
      </c>
      <c r="CZ529" s="130" t="s">
        <v>163</v>
      </c>
      <c r="DA529" s="130" t="s">
        <v>6832</v>
      </c>
      <c r="DB529" s="130" t="s">
        <v>6833</v>
      </c>
      <c r="DC529" s="130" t="s">
        <v>6834</v>
      </c>
      <c r="DD529" s="130"/>
      <c r="DE529" s="130" t="s">
        <v>168</v>
      </c>
      <c r="DF529" s="130" t="s">
        <v>6835</v>
      </c>
      <c r="DG529" s="130" t="s">
        <v>6836</v>
      </c>
      <c r="DH529" s="130" t="s">
        <v>6837</v>
      </c>
      <c r="DI529" s="130" t="s">
        <v>6838</v>
      </c>
      <c r="DJ529" s="130" t="s">
        <v>163</v>
      </c>
      <c r="DK529" s="130" t="s">
        <v>6839</v>
      </c>
      <c r="DL529" s="130" t="s">
        <v>163</v>
      </c>
      <c r="DM529" s="130" t="s">
        <v>6840</v>
      </c>
      <c r="DN529" s="130"/>
      <c r="DO529" s="130" t="s">
        <v>168</v>
      </c>
      <c r="DP529" s="130" t="s">
        <v>6841</v>
      </c>
      <c r="DQ529" s="130" t="s">
        <v>6842</v>
      </c>
      <c r="DR529" s="130" t="s">
        <v>6843</v>
      </c>
      <c r="DS529" s="130" t="s">
        <v>6844</v>
      </c>
      <c r="DT529" s="130" t="s">
        <v>163</v>
      </c>
      <c r="DU529" s="130" t="s">
        <v>6790</v>
      </c>
      <c r="DV529" s="130" t="s">
        <v>163</v>
      </c>
      <c r="DW529" s="130" t="s">
        <v>6792</v>
      </c>
      <c r="DX529" s="130" t="s">
        <v>6845</v>
      </c>
      <c r="DY529" s="130"/>
      <c r="DZ529" s="130"/>
      <c r="EA529" s="130"/>
      <c r="EB529" s="130"/>
      <c r="EC529" s="130"/>
      <c r="ED529" s="130"/>
      <c r="EE529" s="130"/>
      <c r="EF529" s="130"/>
      <c r="EG529" s="130"/>
      <c r="EH529" s="130"/>
      <c r="EI529" s="130"/>
      <c r="EJ529" s="130"/>
      <c r="EK529" s="130"/>
      <c r="EL529" s="130"/>
      <c r="EM529" s="130"/>
      <c r="EN529" s="130"/>
      <c r="EO529" s="130"/>
      <c r="EP529" s="130"/>
      <c r="EQ529" s="130"/>
      <c r="ER529" s="130"/>
      <c r="ES529" s="130"/>
      <c r="ET529" s="130"/>
      <c r="EU529" s="130"/>
      <c r="EV529" s="130"/>
      <c r="EW529" s="130"/>
      <c r="EX529" s="130"/>
      <c r="EY529" s="130"/>
      <c r="EZ529" s="130"/>
      <c r="FA529" s="130"/>
      <c r="FB529" s="130"/>
      <c r="FC529" s="130"/>
      <c r="FD529" s="130"/>
      <c r="FE529" s="130"/>
      <c r="FF529" s="130"/>
      <c r="FG529" s="130"/>
      <c r="FH529" s="130"/>
      <c r="FI529" s="130"/>
      <c r="FJ529" s="130"/>
      <c r="FK529" s="130"/>
      <c r="FL529" s="130"/>
      <c r="FM529" s="130"/>
      <c r="FN529" s="130"/>
      <c r="FO529" s="130"/>
      <c r="FP529" s="130"/>
      <c r="FQ529" s="130"/>
      <c r="FR529" s="130"/>
      <c r="FS529" s="130"/>
      <c r="FT529" s="130"/>
    </row>
    <row r="530" spans="1:176" ht="12.75" customHeight="1" x14ac:dyDescent="0.2">
      <c r="A530" s="135" t="s">
        <v>173</v>
      </c>
      <c r="B530" s="127" t="s">
        <v>215</v>
      </c>
      <c r="C530" s="128"/>
      <c r="D530" s="135" t="s">
        <v>956</v>
      </c>
      <c r="E530" s="135" t="s">
        <v>956</v>
      </c>
      <c r="F530" s="127">
        <v>35</v>
      </c>
      <c r="G530" s="127"/>
      <c r="H530" s="134" t="s">
        <v>177</v>
      </c>
      <c r="I530" s="132" t="s">
        <v>957</v>
      </c>
      <c r="J530" s="135" t="s">
        <v>493</v>
      </c>
      <c r="K530" s="127" t="s">
        <v>162</v>
      </c>
      <c r="L530" s="135" t="s">
        <v>163</v>
      </c>
      <c r="M530" s="135" t="s">
        <v>163</v>
      </c>
      <c r="N530" s="135"/>
      <c r="O530" s="135"/>
      <c r="P530" s="135"/>
      <c r="Q530" s="135"/>
      <c r="R530" s="135" t="s">
        <v>958</v>
      </c>
      <c r="S530" s="135" t="s">
        <v>959</v>
      </c>
      <c r="T530" s="135" t="s">
        <v>960</v>
      </c>
      <c r="U530" s="135" t="s">
        <v>961</v>
      </c>
      <c r="V530" s="141" t="s">
        <v>163</v>
      </c>
      <c r="W530" s="135"/>
      <c r="X530" s="135"/>
      <c r="Y530" s="135"/>
      <c r="Z530" s="135"/>
      <c r="AA530" s="135" t="s">
        <v>163</v>
      </c>
      <c r="AB530" s="135"/>
      <c r="AC530" s="135" t="s">
        <v>168</v>
      </c>
      <c r="AD530" s="135" t="s">
        <v>256</v>
      </c>
      <c r="AE530" s="135" t="s">
        <v>962</v>
      </c>
      <c r="AF530" s="135" t="s">
        <v>368</v>
      </c>
      <c r="AG530" s="135" t="s">
        <v>963</v>
      </c>
      <c r="AH530" s="135"/>
      <c r="AI530" s="135" t="s">
        <v>163</v>
      </c>
      <c r="AJ530" s="135" t="s">
        <v>964</v>
      </c>
      <c r="AK530" s="135" t="s">
        <v>965</v>
      </c>
      <c r="AL530" s="135" t="s">
        <v>966</v>
      </c>
      <c r="AM530" s="135"/>
      <c r="AN530" s="135"/>
      <c r="AO530" s="135"/>
      <c r="AP530" s="135"/>
      <c r="AQ530" s="135"/>
      <c r="AR530" s="135"/>
      <c r="AS530" s="135"/>
      <c r="AT530" s="135"/>
      <c r="AU530" s="135"/>
      <c r="AV530" s="135"/>
      <c r="AW530" s="135" t="s">
        <v>168</v>
      </c>
      <c r="AX530" s="135" t="s">
        <v>256</v>
      </c>
      <c r="AY530" s="135" t="s">
        <v>962</v>
      </c>
      <c r="AZ530" s="135" t="s">
        <v>368</v>
      </c>
      <c r="BA530" s="135" t="s">
        <v>963</v>
      </c>
      <c r="BB530" s="135" t="s">
        <v>163</v>
      </c>
      <c r="BC530" s="141" t="s">
        <v>970</v>
      </c>
      <c r="BD530" s="141" t="s">
        <v>163</v>
      </c>
      <c r="BE530" s="141" t="s">
        <v>971</v>
      </c>
      <c r="BF530" s="135" t="s">
        <v>972</v>
      </c>
      <c r="BG530" s="135"/>
      <c r="BH530" s="135"/>
      <c r="BI530" s="135"/>
      <c r="BJ530" s="135"/>
      <c r="BK530" s="135"/>
      <c r="BL530" s="135"/>
      <c r="BM530" s="135"/>
      <c r="BN530" s="135"/>
      <c r="BO530" s="135"/>
      <c r="BP530" s="135"/>
      <c r="BQ530" s="135"/>
      <c r="BR530" s="135"/>
      <c r="BS530" s="135"/>
      <c r="BT530" s="135"/>
      <c r="BU530" s="135"/>
      <c r="BV530" s="135"/>
      <c r="BW530" s="135"/>
      <c r="BX530" s="135"/>
      <c r="BY530" s="135"/>
      <c r="BZ530" s="135"/>
      <c r="CA530" s="135"/>
      <c r="CB530" s="135"/>
      <c r="CC530" s="135"/>
      <c r="CD530" s="135"/>
      <c r="CE530" s="135"/>
      <c r="CF530" s="135"/>
      <c r="CG530" s="135"/>
      <c r="CH530" s="135"/>
      <c r="CI530" s="135"/>
      <c r="CJ530" s="135"/>
      <c r="CK530" s="135"/>
      <c r="CL530" s="135"/>
      <c r="CM530" s="135"/>
      <c r="CN530" s="135"/>
      <c r="CO530" s="135"/>
      <c r="CP530" s="135"/>
      <c r="CQ530" s="135"/>
      <c r="CR530" s="135"/>
      <c r="CS530" s="135"/>
      <c r="CT530" s="135"/>
      <c r="CU530" s="135"/>
      <c r="CV530" s="135"/>
      <c r="CW530" s="135"/>
      <c r="CX530" s="135"/>
      <c r="CY530" s="135"/>
      <c r="CZ530" s="135"/>
      <c r="DA530" s="135"/>
      <c r="DB530" s="135"/>
      <c r="DC530" s="135"/>
      <c r="DD530" s="135"/>
      <c r="DE530" s="135"/>
      <c r="DF530" s="135"/>
      <c r="DG530" s="135"/>
      <c r="DH530" s="135"/>
      <c r="DI530" s="135"/>
      <c r="DJ530" s="135"/>
      <c r="DK530" s="135"/>
      <c r="DL530" s="135"/>
      <c r="DM530" s="135"/>
      <c r="DN530" s="135"/>
      <c r="DO530" s="135"/>
      <c r="DP530" s="135"/>
      <c r="DQ530" s="135"/>
      <c r="DR530" s="135"/>
      <c r="DS530" s="135"/>
      <c r="DT530" s="135"/>
      <c r="DU530" s="135"/>
      <c r="DV530" s="135"/>
      <c r="DW530" s="135"/>
      <c r="DX530" s="135"/>
      <c r="DY530" s="135"/>
      <c r="DZ530" s="135"/>
      <c r="EA530" s="135"/>
      <c r="EB530" s="135"/>
      <c r="EC530" s="135"/>
      <c r="ED530" s="135"/>
      <c r="EE530" s="135"/>
      <c r="EF530" s="135"/>
      <c r="EG530" s="135"/>
      <c r="EH530" s="135"/>
      <c r="EI530" s="135"/>
      <c r="EJ530" s="135"/>
      <c r="EK530" s="135"/>
      <c r="EL530" s="135"/>
      <c r="EM530" s="135"/>
      <c r="EN530" s="135"/>
      <c r="EO530" s="135"/>
      <c r="EP530" s="135"/>
      <c r="EQ530" s="135"/>
      <c r="ER530" s="135"/>
      <c r="ES530" s="135"/>
      <c r="ET530" s="135"/>
      <c r="EU530" s="135"/>
      <c r="EV530" s="135"/>
      <c r="EW530" s="135"/>
      <c r="EX530" s="135"/>
      <c r="EY530" s="135"/>
      <c r="EZ530" s="135"/>
      <c r="FA530" s="135"/>
      <c r="FB530" s="135"/>
      <c r="FC530" s="135"/>
      <c r="FD530" s="135"/>
      <c r="FE530" s="135"/>
      <c r="FF530" s="135"/>
      <c r="FG530" s="135"/>
      <c r="FH530" s="135"/>
      <c r="FI530" s="135"/>
      <c r="FJ530" s="135"/>
      <c r="FK530" s="135"/>
      <c r="FL530" s="135"/>
      <c r="FM530" s="135"/>
      <c r="FN530" s="135"/>
      <c r="FO530" s="135"/>
      <c r="FP530" s="135"/>
      <c r="FQ530" s="135"/>
      <c r="FR530" s="135"/>
      <c r="FS530" s="135"/>
      <c r="FT530" s="135"/>
    </row>
    <row r="531" spans="1:176" ht="12.75" customHeight="1" x14ac:dyDescent="0.2">
      <c r="A531" s="132" t="s">
        <v>173</v>
      </c>
      <c r="B531" s="17" t="s">
        <v>472</v>
      </c>
      <c r="C531" s="132" t="s">
        <v>13918</v>
      </c>
      <c r="D531" s="132" t="s">
        <v>13738</v>
      </c>
      <c r="E531" s="132" t="s">
        <v>13913</v>
      </c>
      <c r="F531" s="134">
        <v>35</v>
      </c>
      <c r="G531" s="134"/>
      <c r="H531" s="7" t="s">
        <v>177</v>
      </c>
      <c r="I531" s="132" t="s">
        <v>1714</v>
      </c>
      <c r="J531" s="132" t="s">
        <v>179</v>
      </c>
      <c r="K531" s="134" t="s">
        <v>162</v>
      </c>
      <c r="L531" s="132"/>
      <c r="M531" s="136"/>
      <c r="N531" s="17"/>
      <c r="O531" s="17"/>
      <c r="P531" s="134"/>
      <c r="Q531" s="134"/>
      <c r="R531" s="136" t="s">
        <v>9477</v>
      </c>
      <c r="S531" s="136"/>
      <c r="T531" s="136"/>
      <c r="U531" s="136"/>
      <c r="V531" s="138"/>
      <c r="W531" s="136"/>
      <c r="X531" s="136"/>
      <c r="Y531" s="136"/>
      <c r="Z531" s="136"/>
      <c r="AA531" s="136"/>
      <c r="AB531" s="136"/>
      <c r="AC531" s="136" t="s">
        <v>168</v>
      </c>
      <c r="AD531" s="136" t="s">
        <v>2213</v>
      </c>
      <c r="AE531" s="136" t="s">
        <v>1025</v>
      </c>
      <c r="AF531" s="133" t="s">
        <v>12425</v>
      </c>
      <c r="AG531" s="3" t="s">
        <v>12426</v>
      </c>
      <c r="AH531" s="3" t="s">
        <v>5431</v>
      </c>
      <c r="AI531" s="139" t="s">
        <v>12427</v>
      </c>
      <c r="AJ531" s="136"/>
      <c r="AK531" s="139" t="s">
        <v>12428</v>
      </c>
      <c r="AL531" s="136"/>
      <c r="AM531" s="134"/>
      <c r="AN531" s="134"/>
      <c r="AO531" s="134"/>
      <c r="AP531" s="134"/>
      <c r="AQ531" s="134"/>
      <c r="AR531" s="134"/>
      <c r="AS531" s="134"/>
      <c r="AT531" s="134"/>
      <c r="AU531" s="134"/>
      <c r="AV531" s="134"/>
      <c r="AX531" s="136"/>
      <c r="AY531" s="136"/>
      <c r="AZ531" s="133"/>
      <c r="BC531" s="135"/>
      <c r="BD531" s="135"/>
      <c r="BE531" s="135"/>
    </row>
    <row r="532" spans="1:176" ht="12.75" customHeight="1" x14ac:dyDescent="0.2">
      <c r="A532" s="16" t="s">
        <v>173</v>
      </c>
      <c r="B532" s="17" t="s">
        <v>472</v>
      </c>
      <c r="C532" s="132" t="s">
        <v>13918</v>
      </c>
      <c r="D532" s="132" t="s">
        <v>6179</v>
      </c>
      <c r="E532" s="132" t="s">
        <v>6179</v>
      </c>
      <c r="F532" s="134">
        <v>35</v>
      </c>
      <c r="G532" s="134"/>
      <c r="H532" s="134" t="s">
        <v>177</v>
      </c>
      <c r="I532" s="16" t="s">
        <v>238</v>
      </c>
      <c r="J532" s="132" t="s">
        <v>179</v>
      </c>
      <c r="K532" s="134" t="s">
        <v>162</v>
      </c>
      <c r="L532" s="132"/>
      <c r="M532" s="136"/>
      <c r="N532" s="17"/>
      <c r="O532" s="17"/>
      <c r="P532" s="7"/>
      <c r="Q532" s="7"/>
      <c r="R532" s="136" t="s">
        <v>6180</v>
      </c>
      <c r="S532" s="136"/>
      <c r="T532" s="136"/>
      <c r="U532" s="136"/>
      <c r="V532" s="138"/>
      <c r="W532" s="136"/>
      <c r="X532" s="136"/>
      <c r="Y532" s="136"/>
      <c r="Z532" s="136"/>
      <c r="AA532" s="136"/>
      <c r="AB532" s="136"/>
      <c r="AC532" s="136" t="s">
        <v>1916</v>
      </c>
      <c r="AD532" s="135" t="s">
        <v>1690</v>
      </c>
      <c r="AE532" s="135" t="s">
        <v>1755</v>
      </c>
      <c r="AF532" s="135"/>
      <c r="AI532" s="139"/>
      <c r="AJ532" s="136">
        <v>862867600293</v>
      </c>
      <c r="AK532" s="136"/>
      <c r="AL532" s="136"/>
      <c r="AM532" s="134"/>
      <c r="AN532" s="134"/>
      <c r="AO532" s="134"/>
      <c r="AP532" s="134"/>
      <c r="AQ532" s="134"/>
      <c r="AR532" s="134"/>
      <c r="AS532" s="134"/>
      <c r="AT532" s="134"/>
      <c r="AU532" s="134"/>
      <c r="AV532" s="134"/>
      <c r="AW532" s="135" t="s">
        <v>168</v>
      </c>
      <c r="AX532" s="136" t="s">
        <v>1690</v>
      </c>
      <c r="AY532" s="136" t="s">
        <v>1755</v>
      </c>
      <c r="AZ532" s="139"/>
      <c r="BA532" s="139"/>
      <c r="BH532" s="135"/>
      <c r="BI532" s="135"/>
      <c r="BJ532" s="135"/>
      <c r="BK532" s="135"/>
    </row>
    <row r="533" spans="1:176" s="104" customFormat="1" ht="12.75" customHeight="1" x14ac:dyDescent="0.2">
      <c r="A533" s="132" t="s">
        <v>173</v>
      </c>
      <c r="B533" s="17" t="s">
        <v>12429</v>
      </c>
      <c r="C533" s="132" t="s">
        <v>13783</v>
      </c>
      <c r="D533" s="135" t="s">
        <v>2014</v>
      </c>
      <c r="E533" s="132" t="s">
        <v>9921</v>
      </c>
      <c r="F533" s="134">
        <v>35</v>
      </c>
      <c r="G533" s="134"/>
      <c r="H533" s="134" t="s">
        <v>177</v>
      </c>
      <c r="I533" s="132" t="s">
        <v>919</v>
      </c>
      <c r="J533" s="132" t="s">
        <v>444</v>
      </c>
      <c r="K533" s="20" t="s">
        <v>180</v>
      </c>
      <c r="L533" s="132" t="s">
        <v>7774</v>
      </c>
      <c r="M533" s="135" t="s">
        <v>2016</v>
      </c>
      <c r="N533" s="17"/>
      <c r="O533" s="17"/>
      <c r="P533" s="134"/>
      <c r="Q533" s="134"/>
      <c r="R533" s="135" t="s">
        <v>9922</v>
      </c>
      <c r="S533" s="135" t="s">
        <v>9923</v>
      </c>
      <c r="T533" s="135" t="s">
        <v>9924</v>
      </c>
      <c r="U533" s="135" t="s">
        <v>9925</v>
      </c>
      <c r="V533" s="141" t="s">
        <v>9926</v>
      </c>
      <c r="W533" s="135"/>
      <c r="X533" s="135"/>
      <c r="Y533" s="135"/>
      <c r="Z533" s="135"/>
      <c r="AA533" s="135" t="s">
        <v>163</v>
      </c>
      <c r="AB533" s="135"/>
      <c r="AC533" s="135" t="s">
        <v>168</v>
      </c>
      <c r="AD533" s="135" t="s">
        <v>3043</v>
      </c>
      <c r="AE533" s="135" t="s">
        <v>3443</v>
      </c>
      <c r="AF533" s="135" t="s">
        <v>6680</v>
      </c>
      <c r="AG533" s="135" t="s">
        <v>6681</v>
      </c>
      <c r="AH533" s="135"/>
      <c r="AI533" s="135" t="s">
        <v>163</v>
      </c>
      <c r="AJ533" s="135" t="s">
        <v>6682</v>
      </c>
      <c r="AK533" s="136"/>
      <c r="AL533" s="136"/>
      <c r="AM533" s="134"/>
      <c r="AN533" s="134"/>
      <c r="AO533" s="134"/>
      <c r="AP533" s="134"/>
      <c r="AQ533" s="134"/>
      <c r="AR533" s="134"/>
      <c r="AS533" s="134"/>
      <c r="AT533" s="134"/>
      <c r="AU533" s="134"/>
      <c r="AV533" s="134"/>
      <c r="AW533" s="135" t="s">
        <v>194</v>
      </c>
      <c r="AX533" s="135" t="s">
        <v>2021</v>
      </c>
      <c r="AY533" s="135" t="s">
        <v>2022</v>
      </c>
      <c r="AZ533" s="135" t="s">
        <v>2023</v>
      </c>
      <c r="BA533" s="135" t="s">
        <v>2024</v>
      </c>
      <c r="BB533" s="135" t="s">
        <v>163</v>
      </c>
      <c r="BC533" s="141" t="s">
        <v>2025</v>
      </c>
      <c r="BD533" s="135"/>
      <c r="BE533" s="135"/>
      <c r="BF533" s="135"/>
      <c r="BG533" s="135"/>
      <c r="BH533" s="135"/>
      <c r="BI533" s="135"/>
      <c r="BJ533" s="135"/>
      <c r="BK533" s="135"/>
      <c r="BL533" s="135"/>
      <c r="BM533" s="135"/>
      <c r="BN533" s="135"/>
      <c r="BO533" s="135"/>
      <c r="BP533" s="135"/>
      <c r="BQ533" s="135"/>
      <c r="BR533" s="135"/>
      <c r="BS533" s="135"/>
      <c r="BT533" s="135"/>
      <c r="BU533" s="135"/>
      <c r="BV533" s="135"/>
      <c r="BW533" s="135"/>
      <c r="BX533" s="135"/>
      <c r="BY533" s="135"/>
      <c r="BZ533" s="135"/>
      <c r="CA533" s="135"/>
      <c r="CB533" s="135"/>
      <c r="CC533" s="135"/>
      <c r="CD533" s="135"/>
      <c r="CE533" s="135"/>
      <c r="CF533" s="135"/>
      <c r="CG533" s="135"/>
      <c r="CH533" s="135"/>
      <c r="CI533" s="135"/>
      <c r="CJ533" s="135"/>
      <c r="CK533" s="135"/>
      <c r="CL533" s="135"/>
      <c r="CM533" s="135"/>
      <c r="CN533" s="135"/>
      <c r="CO533" s="135"/>
      <c r="CP533" s="135"/>
      <c r="CQ533" s="135"/>
      <c r="CR533" s="135"/>
      <c r="CS533" s="135"/>
      <c r="CT533" s="135"/>
      <c r="CU533" s="135"/>
      <c r="CV533" s="135"/>
      <c r="CW533" s="135"/>
      <c r="CX533" s="135"/>
      <c r="CY533" s="135"/>
      <c r="CZ533" s="135"/>
      <c r="DA533" s="135"/>
      <c r="DB533" s="135"/>
      <c r="DC533" s="135"/>
      <c r="DD533" s="135"/>
      <c r="DE533" s="135"/>
      <c r="DF533" s="135"/>
      <c r="DG533" s="135"/>
      <c r="DH533" s="135"/>
      <c r="DI533" s="135"/>
      <c r="DJ533" s="135"/>
      <c r="DK533" s="135"/>
      <c r="DL533" s="135"/>
      <c r="DM533" s="135"/>
      <c r="DN533" s="135"/>
      <c r="DO533" s="135"/>
      <c r="DP533" s="135"/>
      <c r="DQ533" s="135"/>
      <c r="DR533" s="135"/>
      <c r="DS533" s="135"/>
      <c r="DT533" s="135"/>
      <c r="DU533" s="135"/>
      <c r="DV533" s="135"/>
      <c r="DW533" s="135"/>
      <c r="DX533" s="135"/>
      <c r="DY533" s="135"/>
      <c r="DZ533" s="135"/>
      <c r="EA533" s="135"/>
      <c r="EB533" s="135"/>
      <c r="EC533" s="135"/>
      <c r="ED533" s="135"/>
      <c r="EE533" s="135"/>
      <c r="EF533" s="135"/>
      <c r="EG533" s="135"/>
      <c r="EH533" s="135"/>
      <c r="EI533" s="135"/>
      <c r="EJ533" s="135"/>
      <c r="EK533" s="135"/>
      <c r="EL533" s="135"/>
      <c r="EM533" s="135"/>
      <c r="EN533" s="135"/>
      <c r="EO533" s="135"/>
      <c r="EP533" s="135"/>
      <c r="EQ533" s="135"/>
      <c r="ER533" s="135"/>
      <c r="ES533" s="135"/>
      <c r="ET533" s="135"/>
      <c r="EU533" s="135"/>
      <c r="EV533" s="135"/>
      <c r="EW533" s="135"/>
      <c r="EX533" s="135"/>
      <c r="EY533" s="135"/>
      <c r="EZ533" s="135"/>
      <c r="FA533" s="135"/>
      <c r="FB533" s="135"/>
      <c r="FC533" s="135"/>
      <c r="FD533" s="135"/>
      <c r="FE533" s="135"/>
      <c r="FF533" s="135"/>
      <c r="FG533" s="135"/>
      <c r="FH533" s="135"/>
      <c r="FI533" s="135"/>
      <c r="FJ533" s="135"/>
      <c r="FK533" s="135"/>
      <c r="FL533" s="135"/>
      <c r="FM533" s="135"/>
      <c r="FN533" s="135"/>
      <c r="FO533" s="135"/>
      <c r="FP533" s="135"/>
      <c r="FQ533" s="135"/>
      <c r="FR533" s="135"/>
      <c r="FS533" s="135"/>
      <c r="FT533" s="135"/>
    </row>
    <row r="534" spans="1:176" ht="12.75" customHeight="1" x14ac:dyDescent="0.2">
      <c r="A534" s="16" t="s">
        <v>240</v>
      </c>
      <c r="B534" s="17" t="s">
        <v>886</v>
      </c>
      <c r="C534" s="133" t="s">
        <v>4052</v>
      </c>
      <c r="D534" s="133" t="s">
        <v>2681</v>
      </c>
      <c r="E534" s="133" t="s">
        <v>2682</v>
      </c>
      <c r="F534" s="12">
        <v>35</v>
      </c>
      <c r="G534" s="12"/>
      <c r="H534" s="124">
        <v>2021</v>
      </c>
      <c r="I534" s="133" t="s">
        <v>261</v>
      </c>
      <c r="J534" s="133" t="s">
        <v>179</v>
      </c>
      <c r="K534" s="124" t="s">
        <v>162</v>
      </c>
      <c r="L534" s="133" t="s">
        <v>14191</v>
      </c>
      <c r="M534" s="133"/>
      <c r="N534" s="124" t="s">
        <v>676</v>
      </c>
      <c r="O534" s="124"/>
      <c r="P534" s="124"/>
      <c r="Q534" s="124"/>
      <c r="R534" s="133" t="s">
        <v>2365</v>
      </c>
      <c r="S534" s="133"/>
      <c r="T534" s="133"/>
      <c r="U534" s="133"/>
      <c r="V534" s="24"/>
      <c r="W534" s="133"/>
      <c r="X534" s="133"/>
      <c r="Y534" s="133"/>
      <c r="Z534" s="133"/>
      <c r="AA534" s="133"/>
      <c r="AB534" s="133"/>
      <c r="AC534" s="3" t="s">
        <v>168</v>
      </c>
      <c r="AD534" s="133" t="s">
        <v>1215</v>
      </c>
      <c r="AE534" s="133" t="s">
        <v>2683</v>
      </c>
      <c r="AF534" s="133" t="s">
        <v>250</v>
      </c>
      <c r="AG534" s="133" t="s">
        <v>2684</v>
      </c>
      <c r="AI534" s="133"/>
      <c r="AJ534" s="133"/>
      <c r="AK534" s="133"/>
      <c r="AL534" s="133"/>
      <c r="AM534" s="124"/>
      <c r="AN534" s="124"/>
      <c r="AO534" s="124"/>
      <c r="AP534" s="124"/>
      <c r="AQ534" s="124"/>
      <c r="AR534" s="124"/>
      <c r="AS534" s="124"/>
      <c r="AT534" s="124"/>
      <c r="AU534" s="124"/>
      <c r="AV534" s="124"/>
      <c r="AW534" s="3" t="s">
        <v>168</v>
      </c>
      <c r="AX534" s="133" t="s">
        <v>1215</v>
      </c>
      <c r="AY534" s="133" t="s">
        <v>2683</v>
      </c>
      <c r="AZ534" s="133" t="s">
        <v>250</v>
      </c>
      <c r="BA534" s="133" t="s">
        <v>2684</v>
      </c>
      <c r="BC534" s="135"/>
    </row>
    <row r="535" spans="1:176" ht="12.75" customHeight="1" x14ac:dyDescent="0.2">
      <c r="A535" s="16" t="s">
        <v>240</v>
      </c>
      <c r="B535" s="124" t="s">
        <v>215</v>
      </c>
      <c r="C535" s="8"/>
      <c r="D535" s="8" t="s">
        <v>7574</v>
      </c>
      <c r="E535" s="8" t="s">
        <v>7574</v>
      </c>
      <c r="F535" s="36">
        <v>35</v>
      </c>
      <c r="G535" s="36"/>
      <c r="H535" s="17">
        <v>2023</v>
      </c>
      <c r="I535" s="16" t="s">
        <v>595</v>
      </c>
      <c r="J535" s="8" t="s">
        <v>179</v>
      </c>
      <c r="K535" s="7" t="s">
        <v>162</v>
      </c>
      <c r="L535" s="136" t="s">
        <v>7578</v>
      </c>
      <c r="M535" s="136"/>
      <c r="N535" s="17" t="s">
        <v>247</v>
      </c>
      <c r="O535" s="17" t="s">
        <v>694</v>
      </c>
      <c r="P535" s="7"/>
      <c r="Q535" s="7"/>
      <c r="R535" s="136" t="s">
        <v>7576</v>
      </c>
      <c r="S535" s="136"/>
      <c r="T535" s="136"/>
      <c r="U535" s="136"/>
      <c r="V535" s="138"/>
      <c r="W535" s="136"/>
      <c r="X535" s="136"/>
      <c r="Y535" s="136"/>
      <c r="Z535" s="136"/>
      <c r="AA535" s="136"/>
      <c r="AB535" s="136"/>
      <c r="AC535" s="136"/>
      <c r="AG535" s="135"/>
      <c r="AJ535" s="136"/>
      <c r="AK535" s="136"/>
      <c r="AL535" s="136"/>
      <c r="AM535" s="134"/>
      <c r="AN535" s="134"/>
      <c r="AO535" s="134"/>
      <c r="AP535" s="134"/>
      <c r="AQ535" s="134"/>
      <c r="AR535" s="134"/>
      <c r="AS535" s="134"/>
      <c r="AT535" s="134"/>
      <c r="AU535" s="134"/>
      <c r="AV535" s="134"/>
      <c r="AW535" s="134"/>
      <c r="AX535" s="136"/>
      <c r="AY535" s="136"/>
      <c r="AZ535" s="137"/>
      <c r="BA535" s="135" t="s">
        <v>7577</v>
      </c>
      <c r="BH535" s="133"/>
      <c r="BI535" s="133"/>
      <c r="BJ535" s="133"/>
      <c r="BK535" s="133"/>
    </row>
    <row r="536" spans="1:176" ht="12.75" customHeight="1" x14ac:dyDescent="0.2">
      <c r="A536" s="132" t="s">
        <v>173</v>
      </c>
      <c r="B536" s="124" t="s">
        <v>215</v>
      </c>
      <c r="C536" s="133"/>
      <c r="D536" s="133" t="s">
        <v>9177</v>
      </c>
      <c r="E536" s="133" t="s">
        <v>9178</v>
      </c>
      <c r="F536" s="36">
        <v>34.985666666666667</v>
      </c>
      <c r="G536" s="36"/>
      <c r="H536" s="134" t="s">
        <v>177</v>
      </c>
      <c r="I536" s="132" t="s">
        <v>261</v>
      </c>
      <c r="J536" s="133" t="s">
        <v>179</v>
      </c>
      <c r="K536" s="134" t="s">
        <v>162</v>
      </c>
      <c r="L536" s="133"/>
      <c r="M536" s="136"/>
      <c r="N536" s="17"/>
      <c r="O536" s="17"/>
      <c r="P536" s="134"/>
      <c r="Q536" s="134"/>
      <c r="R536" s="136" t="s">
        <v>9179</v>
      </c>
      <c r="S536" s="136"/>
      <c r="T536" s="136"/>
      <c r="U536" s="136"/>
      <c r="V536" s="138"/>
      <c r="W536" s="136"/>
      <c r="X536" s="136"/>
      <c r="Y536" s="136"/>
      <c r="Z536" s="136"/>
      <c r="AA536" s="136"/>
      <c r="AB536" s="136"/>
      <c r="AC536" s="136"/>
      <c r="AD536" s="135"/>
      <c r="AE536" s="135"/>
      <c r="AF536" s="135"/>
      <c r="AG536" s="135"/>
      <c r="AH536" s="135"/>
      <c r="AI536" s="135"/>
      <c r="AJ536" s="136"/>
      <c r="AK536" s="136"/>
      <c r="AL536" s="136"/>
      <c r="AM536" s="134"/>
      <c r="AN536" s="134"/>
      <c r="AO536" s="134"/>
      <c r="AP536" s="134"/>
      <c r="AQ536" s="134"/>
      <c r="AR536" s="134"/>
      <c r="AS536" s="134"/>
      <c r="AT536" s="134"/>
      <c r="AU536" s="134"/>
      <c r="AV536" s="134"/>
      <c r="AW536" s="135" t="s">
        <v>168</v>
      </c>
      <c r="AX536" s="136" t="s">
        <v>9180</v>
      </c>
      <c r="AY536" s="136" t="s">
        <v>322</v>
      </c>
      <c r="AZ536" s="133"/>
      <c r="BA536" s="135" t="s">
        <v>9181</v>
      </c>
      <c r="BB536" s="135"/>
      <c r="BC536" s="135"/>
      <c r="BD536" s="135"/>
      <c r="BE536" s="135"/>
      <c r="BF536" s="135"/>
      <c r="BG536" s="135"/>
      <c r="BH536" s="135"/>
      <c r="BI536" s="135"/>
      <c r="BJ536" s="135"/>
      <c r="BK536" s="135"/>
      <c r="BL536" s="135"/>
      <c r="BM536" s="135"/>
      <c r="BN536" s="135"/>
      <c r="BO536" s="135"/>
      <c r="BP536" s="135"/>
      <c r="BQ536" s="135"/>
      <c r="BR536" s="135"/>
      <c r="BS536" s="135"/>
      <c r="BT536" s="135"/>
      <c r="BU536" s="135"/>
      <c r="BV536" s="135"/>
      <c r="BW536" s="135"/>
      <c r="BX536" s="135"/>
      <c r="BY536" s="135"/>
      <c r="BZ536" s="135"/>
      <c r="CA536" s="135"/>
      <c r="CB536" s="135"/>
      <c r="CC536" s="135"/>
      <c r="CD536" s="135"/>
      <c r="CE536" s="135"/>
      <c r="CF536" s="135"/>
      <c r="CG536" s="135"/>
      <c r="CH536" s="135"/>
      <c r="CI536" s="135"/>
      <c r="CJ536" s="135"/>
      <c r="CK536" s="135"/>
      <c r="CL536" s="135"/>
      <c r="CM536" s="135"/>
      <c r="CN536" s="135"/>
      <c r="CO536" s="135"/>
      <c r="CP536" s="135"/>
      <c r="CQ536" s="135"/>
      <c r="CR536" s="135"/>
      <c r="CS536" s="135"/>
      <c r="CT536" s="135"/>
      <c r="CU536" s="135"/>
      <c r="CV536" s="135"/>
      <c r="CW536" s="135"/>
      <c r="CX536" s="135"/>
      <c r="CY536" s="135"/>
      <c r="CZ536" s="135"/>
      <c r="DA536" s="135"/>
      <c r="DB536" s="135"/>
      <c r="DC536" s="135"/>
      <c r="DD536" s="135"/>
      <c r="DE536" s="135"/>
      <c r="DF536" s="135"/>
      <c r="DG536" s="135"/>
      <c r="DH536" s="135"/>
      <c r="DI536" s="135"/>
      <c r="DJ536" s="135"/>
      <c r="DK536" s="135"/>
      <c r="DL536" s="135"/>
      <c r="DM536" s="135"/>
      <c r="DN536" s="135"/>
      <c r="DO536" s="135"/>
      <c r="DP536" s="135"/>
      <c r="DQ536" s="135"/>
      <c r="DR536" s="135"/>
      <c r="DS536" s="135"/>
      <c r="DT536" s="135"/>
      <c r="DU536" s="135"/>
      <c r="DV536" s="135"/>
      <c r="DW536" s="135"/>
      <c r="DX536" s="135"/>
      <c r="DY536" s="135"/>
      <c r="DZ536" s="135"/>
      <c r="EA536" s="135"/>
      <c r="EB536" s="135"/>
      <c r="EC536" s="135"/>
      <c r="ED536" s="135"/>
      <c r="EE536" s="135"/>
      <c r="EF536" s="135"/>
      <c r="EG536" s="135"/>
      <c r="EH536" s="135"/>
      <c r="EI536" s="135"/>
      <c r="EJ536" s="135"/>
      <c r="EK536" s="135"/>
      <c r="EL536" s="135"/>
      <c r="EM536" s="135"/>
      <c r="EN536" s="135"/>
      <c r="EO536" s="135"/>
      <c r="EP536" s="135"/>
      <c r="EQ536" s="135"/>
      <c r="ER536" s="135"/>
      <c r="ES536" s="135"/>
      <c r="ET536" s="135"/>
      <c r="EU536" s="135"/>
      <c r="EV536" s="135"/>
      <c r="EW536" s="135"/>
      <c r="EX536" s="135"/>
      <c r="EY536" s="135"/>
      <c r="EZ536" s="135"/>
      <c r="FA536" s="135"/>
      <c r="FB536" s="135"/>
      <c r="FC536" s="135"/>
      <c r="FD536" s="135"/>
      <c r="FE536" s="135"/>
      <c r="FF536" s="135"/>
      <c r="FG536" s="135"/>
      <c r="FH536" s="135"/>
      <c r="FI536" s="135"/>
      <c r="FJ536" s="135"/>
      <c r="FK536" s="135"/>
      <c r="FL536" s="135"/>
    </row>
    <row r="537" spans="1:176" ht="12.75" customHeight="1" x14ac:dyDescent="0.2">
      <c r="A537" s="132" t="s">
        <v>173</v>
      </c>
      <c r="B537" s="124" t="s">
        <v>211</v>
      </c>
      <c r="C537" s="133"/>
      <c r="D537" s="133" t="s">
        <v>9177</v>
      </c>
      <c r="E537" s="133" t="s">
        <v>9178</v>
      </c>
      <c r="F537" s="36">
        <v>34.985666666666667</v>
      </c>
      <c r="G537" s="36"/>
      <c r="H537" s="134" t="s">
        <v>177</v>
      </c>
      <c r="I537" s="132" t="s">
        <v>261</v>
      </c>
      <c r="J537" s="133" t="s">
        <v>179</v>
      </c>
      <c r="K537" s="134" t="s">
        <v>162</v>
      </c>
      <c r="L537" s="133"/>
      <c r="M537" s="136"/>
      <c r="N537" s="17"/>
      <c r="O537" s="17"/>
      <c r="P537" s="134"/>
      <c r="Q537" s="134"/>
      <c r="R537" s="136" t="s">
        <v>9179</v>
      </c>
      <c r="S537" s="136"/>
      <c r="T537" s="136"/>
      <c r="U537" s="136"/>
      <c r="V537" s="138"/>
      <c r="W537" s="136"/>
      <c r="X537" s="136"/>
      <c r="Y537" s="136"/>
      <c r="Z537" s="136"/>
      <c r="AA537" s="136"/>
      <c r="AB537" s="136"/>
      <c r="AC537" s="136"/>
      <c r="AD537" s="135"/>
      <c r="AE537" s="135"/>
      <c r="AF537" s="135"/>
      <c r="AG537" s="135"/>
      <c r="AH537" s="135"/>
      <c r="AI537" s="135"/>
      <c r="AJ537" s="136"/>
      <c r="AK537" s="136"/>
      <c r="AL537" s="136"/>
      <c r="AM537" s="134"/>
      <c r="AN537" s="134"/>
      <c r="AO537" s="134"/>
      <c r="AP537" s="134"/>
      <c r="AQ537" s="134"/>
      <c r="AR537" s="134"/>
      <c r="AS537" s="134"/>
      <c r="AT537" s="134"/>
      <c r="AU537" s="134"/>
      <c r="AV537" s="134"/>
      <c r="AW537" s="135" t="s">
        <v>168</v>
      </c>
      <c r="AX537" s="136" t="s">
        <v>9180</v>
      </c>
      <c r="AY537" s="136" t="s">
        <v>322</v>
      </c>
      <c r="AZ537" s="133"/>
      <c r="BA537" s="135" t="s">
        <v>9181</v>
      </c>
      <c r="BB537" s="135"/>
      <c r="BC537" s="135"/>
      <c r="BD537" s="135"/>
      <c r="BE537" s="135"/>
      <c r="BF537" s="135"/>
      <c r="BG537" s="135"/>
      <c r="BH537" s="135"/>
      <c r="BI537" s="135"/>
      <c r="BJ537" s="135"/>
      <c r="BK537" s="135"/>
      <c r="BL537" s="135"/>
      <c r="BM537" s="135"/>
      <c r="BN537" s="135"/>
      <c r="BO537" s="135"/>
      <c r="BP537" s="135"/>
      <c r="BQ537" s="135"/>
      <c r="BR537" s="135"/>
      <c r="BS537" s="135"/>
      <c r="BT537" s="135"/>
      <c r="BU537" s="135"/>
      <c r="BV537" s="135"/>
      <c r="BW537" s="135"/>
      <c r="BX537" s="135"/>
      <c r="BY537" s="135"/>
      <c r="BZ537" s="135"/>
      <c r="CA537" s="135"/>
      <c r="CB537" s="135"/>
      <c r="CC537" s="135"/>
      <c r="CD537" s="135"/>
      <c r="CE537" s="135"/>
      <c r="CF537" s="135"/>
      <c r="CG537" s="135"/>
      <c r="CH537" s="135"/>
      <c r="CI537" s="135"/>
      <c r="CJ537" s="135"/>
      <c r="CK537" s="135"/>
      <c r="CL537" s="135"/>
      <c r="CM537" s="135"/>
      <c r="CN537" s="135"/>
      <c r="CO537" s="135"/>
      <c r="CP537" s="135"/>
      <c r="CQ537" s="135"/>
      <c r="CR537" s="135"/>
      <c r="CS537" s="135"/>
      <c r="CT537" s="135"/>
      <c r="CU537" s="135"/>
      <c r="CV537" s="135"/>
      <c r="CW537" s="135"/>
      <c r="CX537" s="135"/>
      <c r="CY537" s="135"/>
      <c r="CZ537" s="135"/>
      <c r="DA537" s="135"/>
      <c r="DB537" s="135"/>
      <c r="DC537" s="135"/>
      <c r="DD537" s="135"/>
      <c r="DE537" s="135"/>
      <c r="DF537" s="135"/>
      <c r="DG537" s="135"/>
      <c r="DH537" s="135"/>
      <c r="DI537" s="135"/>
      <c r="DJ537" s="135"/>
      <c r="DK537" s="135"/>
      <c r="DL537" s="135"/>
      <c r="DM537" s="135"/>
      <c r="DN537" s="135"/>
      <c r="DO537" s="135"/>
      <c r="DP537" s="135"/>
      <c r="DQ537" s="135"/>
      <c r="DR537" s="135"/>
      <c r="DS537" s="135"/>
      <c r="DT537" s="135"/>
      <c r="DU537" s="135"/>
      <c r="DV537" s="135"/>
      <c r="DW537" s="135"/>
      <c r="DX537" s="135"/>
      <c r="DY537" s="135"/>
      <c r="DZ537" s="135"/>
      <c r="EA537" s="135"/>
      <c r="EB537" s="135"/>
      <c r="EC537" s="135"/>
      <c r="ED537" s="135"/>
      <c r="EE537" s="135"/>
      <c r="EF537" s="135"/>
      <c r="EG537" s="135"/>
      <c r="EH537" s="135"/>
      <c r="EI537" s="135"/>
      <c r="EJ537" s="135"/>
      <c r="EK537" s="135"/>
      <c r="EL537" s="135"/>
      <c r="EM537" s="135"/>
      <c r="EN537" s="135"/>
      <c r="EO537" s="135"/>
      <c r="EP537" s="135"/>
      <c r="EQ537" s="135"/>
      <c r="ER537" s="135"/>
      <c r="ES537" s="135"/>
      <c r="ET537" s="135"/>
      <c r="EU537" s="135"/>
      <c r="EV537" s="135"/>
      <c r="EW537" s="135"/>
      <c r="EX537" s="135"/>
      <c r="EY537" s="135"/>
      <c r="EZ537" s="135"/>
      <c r="FA537" s="135"/>
      <c r="FB537" s="135"/>
      <c r="FC537" s="135"/>
      <c r="FD537" s="135"/>
      <c r="FE537" s="135"/>
      <c r="FF537" s="135"/>
      <c r="FG537" s="135"/>
      <c r="FH537" s="135"/>
      <c r="FI537" s="135"/>
      <c r="FJ537" s="135"/>
      <c r="FK537" s="135"/>
      <c r="FL537" s="135"/>
      <c r="FM537" s="135"/>
      <c r="FN537" s="135"/>
      <c r="FO537" s="135"/>
      <c r="FP537" s="135"/>
      <c r="FQ537" s="135"/>
      <c r="FR537" s="135"/>
      <c r="FS537" s="135"/>
      <c r="FT537" s="135"/>
    </row>
    <row r="538" spans="1:176" ht="12.75" customHeight="1" x14ac:dyDescent="0.2">
      <c r="A538" s="132" t="s">
        <v>240</v>
      </c>
      <c r="B538" s="124" t="s">
        <v>211</v>
      </c>
      <c r="C538" s="133"/>
      <c r="D538" s="133" t="s">
        <v>4183</v>
      </c>
      <c r="E538" s="133" t="s">
        <v>4184</v>
      </c>
      <c r="F538" s="12">
        <v>34.69</v>
      </c>
      <c r="G538" s="12"/>
      <c r="H538" s="14">
        <v>2021</v>
      </c>
      <c r="I538" s="133" t="s">
        <v>301</v>
      </c>
      <c r="J538" s="133" t="s">
        <v>179</v>
      </c>
      <c r="K538" s="14" t="s">
        <v>162</v>
      </c>
      <c r="L538" s="133" t="s">
        <v>4185</v>
      </c>
      <c r="M538" s="133"/>
      <c r="N538" s="124" t="s">
        <v>676</v>
      </c>
      <c r="O538" s="124"/>
      <c r="P538" s="124"/>
      <c r="Q538" s="124"/>
      <c r="R538" s="133"/>
      <c r="S538" s="133"/>
      <c r="T538" s="133"/>
      <c r="U538" s="133"/>
      <c r="V538" s="24"/>
      <c r="W538" s="133"/>
      <c r="X538" s="133"/>
      <c r="Y538" s="133"/>
      <c r="Z538" s="133"/>
      <c r="AA538" s="133"/>
      <c r="AB538" s="133"/>
      <c r="AC538" s="133"/>
      <c r="AJ538" s="133"/>
      <c r="AK538" s="133"/>
      <c r="AL538" s="133"/>
      <c r="AM538" s="124"/>
      <c r="AN538" s="124"/>
      <c r="AO538" s="124"/>
      <c r="AP538" s="124"/>
      <c r="AQ538" s="124"/>
      <c r="AR538" s="124"/>
      <c r="AS538" s="124"/>
      <c r="AT538" s="124"/>
      <c r="AU538" s="124"/>
      <c r="AV538" s="124"/>
      <c r="AW538" s="124"/>
      <c r="AX538" s="133"/>
      <c r="AY538" s="133"/>
      <c r="AZ538" s="133"/>
      <c r="BA538" s="3" t="s">
        <v>3691</v>
      </c>
    </row>
    <row r="539" spans="1:176" ht="12.75" customHeight="1" x14ac:dyDescent="0.2">
      <c r="A539" s="135" t="s">
        <v>173</v>
      </c>
      <c r="B539" s="127" t="s">
        <v>215</v>
      </c>
      <c r="C539" s="128"/>
      <c r="D539" s="135" t="s">
        <v>15393</v>
      </c>
      <c r="E539" s="135" t="s">
        <v>15394</v>
      </c>
      <c r="F539" s="152">
        <v>34.08</v>
      </c>
      <c r="G539" s="130"/>
      <c r="H539" s="127"/>
      <c r="I539" s="135" t="s">
        <v>698</v>
      </c>
      <c r="J539" s="135" t="s">
        <v>179</v>
      </c>
      <c r="K539" s="20" t="s">
        <v>162</v>
      </c>
      <c r="L539" s="135"/>
      <c r="M539" s="142" t="s">
        <v>15395</v>
      </c>
      <c r="N539" s="135"/>
      <c r="O539" s="135"/>
      <c r="P539" s="135"/>
      <c r="Q539" s="135"/>
      <c r="R539" s="88" t="s">
        <v>15400</v>
      </c>
      <c r="S539" s="88"/>
      <c r="T539" s="88"/>
      <c r="U539" s="88" t="s">
        <v>15401</v>
      </c>
      <c r="V539" s="88" t="s">
        <v>15402</v>
      </c>
      <c r="W539" s="135"/>
      <c r="X539" s="135"/>
      <c r="Y539" s="135"/>
      <c r="Z539" s="135"/>
      <c r="AA539" s="135"/>
      <c r="AB539" s="135"/>
      <c r="AC539" s="131"/>
      <c r="AD539" s="88"/>
      <c r="AE539" s="88"/>
      <c r="AF539" s="88"/>
      <c r="AG539" s="144" t="s">
        <v>15411</v>
      </c>
      <c r="AH539" s="88"/>
      <c r="AI539" s="167"/>
      <c r="AJ539" s="167"/>
      <c r="AK539" s="135"/>
      <c r="AL539" s="135"/>
      <c r="AM539" s="135"/>
      <c r="AN539" s="135"/>
      <c r="AO539" s="135"/>
      <c r="AP539" s="135"/>
      <c r="AQ539" s="142"/>
      <c r="AR539" s="135"/>
      <c r="AS539" s="135"/>
      <c r="AT539" s="135"/>
      <c r="AU539" s="135"/>
      <c r="AV539" s="135"/>
      <c r="AW539" s="135"/>
      <c r="AX539" s="135"/>
      <c r="AY539" s="135"/>
      <c r="AZ539" s="135"/>
      <c r="BA539" s="142"/>
    </row>
    <row r="540" spans="1:176" ht="12.75" customHeight="1" x14ac:dyDescent="0.2">
      <c r="A540" s="135" t="s">
        <v>240</v>
      </c>
      <c r="B540" s="127" t="s">
        <v>1084</v>
      </c>
      <c r="C540" s="128"/>
      <c r="D540" s="135" t="s">
        <v>11785</v>
      </c>
      <c r="E540" s="135" t="s">
        <v>11785</v>
      </c>
      <c r="F540" s="127">
        <v>34</v>
      </c>
      <c r="G540" s="127"/>
      <c r="H540" s="124">
        <v>2021</v>
      </c>
      <c r="I540" s="135" t="s">
        <v>212</v>
      </c>
      <c r="J540" s="135" t="s">
        <v>179</v>
      </c>
      <c r="K540" s="124" t="s">
        <v>162</v>
      </c>
      <c r="L540" s="135" t="s">
        <v>11788</v>
      </c>
      <c r="M540" s="135"/>
      <c r="N540" s="127" t="s">
        <v>676</v>
      </c>
      <c r="O540" s="135"/>
      <c r="P540" s="135"/>
      <c r="Q540" s="135"/>
      <c r="R540" s="135" t="s">
        <v>11786</v>
      </c>
      <c r="S540" s="135"/>
      <c r="T540" s="135"/>
      <c r="U540" s="135"/>
      <c r="V540" s="135" t="s">
        <v>11787</v>
      </c>
      <c r="W540" s="135"/>
      <c r="X540" s="135"/>
      <c r="Y540" s="135"/>
      <c r="Z540" s="135"/>
      <c r="AA540" s="135"/>
      <c r="AB540" s="135"/>
      <c r="AC540" s="135"/>
      <c r="AD540" s="135"/>
      <c r="AE540" s="135"/>
      <c r="AF540" s="135"/>
      <c r="AG540" s="135"/>
      <c r="AI540" s="135"/>
      <c r="AJ540" s="135"/>
      <c r="AK540" s="135"/>
      <c r="AL540" s="135"/>
      <c r="AM540" s="135"/>
      <c r="AN540" s="135"/>
      <c r="AO540" s="135"/>
      <c r="AP540" s="135"/>
      <c r="AQ540" s="135"/>
      <c r="AR540" s="135"/>
      <c r="AS540" s="135"/>
      <c r="AT540" s="135"/>
      <c r="AU540" s="135"/>
      <c r="AV540" s="135"/>
      <c r="AW540" s="135"/>
      <c r="AX540" s="135"/>
      <c r="AY540" s="135"/>
      <c r="AZ540" s="135"/>
      <c r="BA540" s="135"/>
      <c r="BU540" s="135"/>
      <c r="BW540" s="135"/>
      <c r="BZ540" s="135"/>
    </row>
    <row r="541" spans="1:176" ht="12.75" customHeight="1" x14ac:dyDescent="0.2">
      <c r="A541" s="16" t="s">
        <v>173</v>
      </c>
      <c r="B541" s="124" t="s">
        <v>215</v>
      </c>
      <c r="C541" s="133"/>
      <c r="D541" s="133" t="s">
        <v>1244</v>
      </c>
      <c r="E541" s="133" t="s">
        <v>1245</v>
      </c>
      <c r="F541" s="36">
        <v>34</v>
      </c>
      <c r="G541" s="36"/>
      <c r="H541" s="7" t="s">
        <v>177</v>
      </c>
      <c r="I541" s="16" t="s">
        <v>698</v>
      </c>
      <c r="J541" s="133" t="s">
        <v>179</v>
      </c>
      <c r="K541" s="134" t="s">
        <v>162</v>
      </c>
      <c r="L541" s="133" t="s">
        <v>1246</v>
      </c>
      <c r="M541" s="135"/>
      <c r="N541" s="17"/>
      <c r="O541" s="17"/>
      <c r="P541" s="7"/>
      <c r="Q541" s="7"/>
      <c r="R541" s="18" t="s">
        <v>1247</v>
      </c>
      <c r="S541" s="18"/>
      <c r="T541" s="18"/>
      <c r="U541" s="18"/>
      <c r="V541" s="138"/>
      <c r="W541" s="18"/>
      <c r="X541" s="18"/>
      <c r="Y541" s="18"/>
      <c r="Z541" s="18"/>
      <c r="AA541" s="18"/>
      <c r="AB541" s="18"/>
      <c r="AC541" s="135" t="s">
        <v>168</v>
      </c>
      <c r="AD541" s="3" t="s">
        <v>1248</v>
      </c>
      <c r="AE541" s="3" t="s">
        <v>1249</v>
      </c>
      <c r="AF541" s="3" t="s">
        <v>250</v>
      </c>
      <c r="AG541" s="3" t="s">
        <v>1250</v>
      </c>
      <c r="AI541" s="135" t="s">
        <v>1250</v>
      </c>
      <c r="AJ541" s="135" t="s">
        <v>3584</v>
      </c>
      <c r="AK541" s="135" t="s">
        <v>3585</v>
      </c>
      <c r="AL541" s="136"/>
      <c r="AM541" s="134"/>
      <c r="AN541" s="134"/>
      <c r="AO541" s="134"/>
      <c r="AP541" s="134"/>
      <c r="AQ541" s="134"/>
      <c r="AR541" s="134"/>
      <c r="AS541" s="7"/>
      <c r="AT541" s="7"/>
      <c r="AU541" s="7"/>
      <c r="AV541" s="7"/>
      <c r="AX541" s="135"/>
      <c r="AY541" s="135"/>
      <c r="AZ541" s="135"/>
      <c r="BA541" s="135"/>
    </row>
    <row r="542" spans="1:176" ht="12.75" customHeight="1" x14ac:dyDescent="0.2">
      <c r="A542" s="132" t="s">
        <v>240</v>
      </c>
      <c r="B542" s="124" t="s">
        <v>1084</v>
      </c>
      <c r="C542" s="133"/>
      <c r="D542" s="133" t="s">
        <v>11030</v>
      </c>
      <c r="E542" s="133" t="s">
        <v>11030</v>
      </c>
      <c r="F542" s="27">
        <v>33</v>
      </c>
      <c r="G542" s="27"/>
      <c r="H542" s="124" t="s">
        <v>1227</v>
      </c>
      <c r="I542" s="133" t="s">
        <v>2669</v>
      </c>
      <c r="J542" s="133" t="s">
        <v>161</v>
      </c>
      <c r="K542" s="124" t="s">
        <v>162</v>
      </c>
      <c r="L542" s="133" t="s">
        <v>11032</v>
      </c>
      <c r="M542" s="133"/>
      <c r="N542" s="124" t="s">
        <v>247</v>
      </c>
      <c r="O542" s="124"/>
      <c r="P542" s="124"/>
      <c r="Q542" s="124"/>
      <c r="R542" s="133"/>
      <c r="S542" s="133"/>
      <c r="T542" s="133"/>
      <c r="U542" s="133"/>
      <c r="V542" s="24"/>
      <c r="W542" s="133"/>
      <c r="X542" s="133"/>
      <c r="Y542" s="133"/>
      <c r="Z542" s="133"/>
      <c r="AA542" s="133"/>
      <c r="AB542" s="133"/>
      <c r="AC542" s="133"/>
      <c r="AD542" s="135"/>
      <c r="AE542" s="135"/>
      <c r="AF542" s="135"/>
      <c r="AG542" s="135"/>
      <c r="AH542" s="135"/>
      <c r="AI542" s="135"/>
      <c r="AJ542" s="133"/>
      <c r="AK542" s="133"/>
      <c r="AL542" s="133"/>
      <c r="AM542" s="124"/>
      <c r="AN542" s="124"/>
      <c r="AO542" s="124"/>
      <c r="AP542" s="124"/>
      <c r="AQ542" s="124"/>
      <c r="AR542" s="124"/>
      <c r="AS542" s="124"/>
      <c r="AT542" s="124"/>
      <c r="AU542" s="124"/>
      <c r="AV542" s="124"/>
      <c r="AW542" s="124"/>
      <c r="AX542" s="133"/>
      <c r="AY542" s="133"/>
      <c r="AZ542" s="137"/>
      <c r="BA542" s="135" t="s">
        <v>11031</v>
      </c>
      <c r="BB542" s="135"/>
      <c r="BC542" s="135"/>
      <c r="BD542" s="135"/>
      <c r="BE542" s="135"/>
      <c r="BF542" s="135"/>
      <c r="BG542" s="135"/>
      <c r="BH542" s="135"/>
      <c r="BI542" s="135"/>
      <c r="BJ542" s="135"/>
      <c r="BK542" s="135"/>
      <c r="BL542" s="135"/>
      <c r="BM542" s="135"/>
      <c r="BN542" s="135"/>
      <c r="BO542" s="135"/>
      <c r="BP542" s="135"/>
      <c r="BQ542" s="135"/>
      <c r="BR542" s="135"/>
      <c r="BS542" s="135"/>
      <c r="BT542" s="135"/>
      <c r="BU542" s="135"/>
      <c r="BV542" s="135"/>
      <c r="BW542" s="135"/>
      <c r="BX542" s="135"/>
      <c r="BY542" s="135"/>
      <c r="BZ542" s="135"/>
      <c r="CA542" s="135"/>
      <c r="CB542" s="135"/>
      <c r="CC542" s="135"/>
      <c r="CD542" s="135"/>
      <c r="CE542" s="135"/>
      <c r="CF542" s="135"/>
      <c r="CG542" s="135"/>
      <c r="CH542" s="135"/>
      <c r="CI542" s="135"/>
      <c r="CJ542" s="135"/>
      <c r="CK542" s="135"/>
      <c r="CL542" s="135"/>
      <c r="CM542" s="135"/>
      <c r="CN542" s="135"/>
      <c r="CO542" s="135"/>
      <c r="CP542" s="135"/>
      <c r="CQ542" s="135"/>
      <c r="CR542" s="135"/>
      <c r="CS542" s="135"/>
      <c r="CT542" s="135"/>
      <c r="CU542" s="135"/>
      <c r="CV542" s="135"/>
      <c r="CW542" s="135"/>
      <c r="CX542" s="135"/>
      <c r="CY542" s="135"/>
      <c r="CZ542" s="135"/>
      <c r="DA542" s="135"/>
      <c r="DB542" s="135"/>
      <c r="DC542" s="135"/>
      <c r="DD542" s="135"/>
      <c r="DE542" s="135"/>
      <c r="DF542" s="135"/>
      <c r="DG542" s="135"/>
      <c r="DH542" s="135"/>
      <c r="DI542" s="135"/>
      <c r="DJ542" s="135"/>
      <c r="DK542" s="135"/>
      <c r="DL542" s="135"/>
      <c r="DM542" s="135"/>
      <c r="DN542" s="135"/>
      <c r="DO542" s="135"/>
      <c r="DP542" s="135"/>
      <c r="DQ542" s="135"/>
      <c r="DR542" s="135"/>
      <c r="DS542" s="135"/>
      <c r="DT542" s="135"/>
      <c r="DU542" s="135"/>
      <c r="DV542" s="135"/>
      <c r="DW542" s="135"/>
      <c r="DX542" s="135"/>
      <c r="DY542" s="135"/>
      <c r="DZ542" s="135"/>
      <c r="EA542" s="135"/>
      <c r="EB542" s="135"/>
      <c r="EC542" s="135"/>
      <c r="ED542" s="135"/>
      <c r="EE542" s="135"/>
      <c r="EF542" s="135"/>
      <c r="EG542" s="135"/>
      <c r="EH542" s="135"/>
      <c r="EI542" s="135"/>
      <c r="EJ542" s="135"/>
      <c r="EK542" s="135"/>
      <c r="EL542" s="135"/>
      <c r="EM542" s="135"/>
      <c r="EN542" s="135"/>
      <c r="EO542" s="135"/>
      <c r="EP542" s="135"/>
      <c r="EQ542" s="135"/>
      <c r="ER542" s="135"/>
      <c r="ES542" s="135"/>
      <c r="ET542" s="135"/>
      <c r="EU542" s="135"/>
      <c r="EV542" s="135"/>
      <c r="EW542" s="135"/>
      <c r="EX542" s="135"/>
      <c r="EY542" s="135"/>
      <c r="EZ542" s="135"/>
      <c r="FA542" s="135"/>
      <c r="FB542" s="135"/>
      <c r="FC542" s="135"/>
      <c r="FD542" s="135"/>
      <c r="FE542" s="135"/>
      <c r="FF542" s="135"/>
      <c r="FG542" s="135"/>
      <c r="FH542" s="135"/>
      <c r="FI542" s="135"/>
      <c r="FJ542" s="135"/>
      <c r="FK542" s="135"/>
      <c r="FL542" s="135"/>
    </row>
    <row r="543" spans="1:176" ht="12.75" customHeight="1" x14ac:dyDescent="0.2">
      <c r="A543" s="16" t="s">
        <v>240</v>
      </c>
      <c r="B543" s="124" t="s">
        <v>215</v>
      </c>
      <c r="C543" s="8"/>
      <c r="D543" s="8" t="s">
        <v>11030</v>
      </c>
      <c r="E543" s="8" t="s">
        <v>11030</v>
      </c>
      <c r="F543" s="27">
        <v>33</v>
      </c>
      <c r="G543" s="27"/>
      <c r="H543" s="14" t="s">
        <v>1227</v>
      </c>
      <c r="I543" s="8" t="s">
        <v>2669</v>
      </c>
      <c r="J543" s="8" t="s">
        <v>161</v>
      </c>
      <c r="K543" s="14" t="s">
        <v>162</v>
      </c>
      <c r="L543" s="8" t="s">
        <v>11032</v>
      </c>
      <c r="M543" s="8"/>
      <c r="N543" s="14" t="s">
        <v>247</v>
      </c>
      <c r="O543" s="14"/>
      <c r="P543" s="14"/>
      <c r="Q543" s="14"/>
      <c r="R543" s="8"/>
      <c r="S543" s="8"/>
      <c r="T543" s="8"/>
      <c r="U543" s="8"/>
      <c r="V543" s="24"/>
      <c r="W543" s="8"/>
      <c r="X543" s="8"/>
      <c r="Y543" s="8"/>
      <c r="Z543" s="8"/>
      <c r="AA543" s="8"/>
      <c r="AB543" s="8"/>
      <c r="AC543" s="8"/>
      <c r="AJ543" s="8"/>
      <c r="AK543" s="8"/>
      <c r="AL543" s="8"/>
      <c r="AM543" s="14"/>
      <c r="AN543" s="14"/>
      <c r="AO543" s="14"/>
      <c r="AP543" s="14"/>
      <c r="AQ543" s="14"/>
      <c r="AR543" s="14"/>
      <c r="AS543" s="14"/>
      <c r="AT543" s="14"/>
      <c r="AU543" s="14"/>
      <c r="AV543" s="14"/>
      <c r="AW543" s="14"/>
      <c r="AX543" s="8"/>
      <c r="AY543" s="8"/>
      <c r="AZ543" s="13"/>
      <c r="BA543" s="3" t="s">
        <v>11031</v>
      </c>
    </row>
    <row r="544" spans="1:176" ht="12.75" customHeight="1" x14ac:dyDescent="0.2">
      <c r="A544" s="16" t="s">
        <v>173</v>
      </c>
      <c r="B544" s="17" t="s">
        <v>215</v>
      </c>
      <c r="C544" s="132" t="s">
        <v>11138</v>
      </c>
      <c r="D544" s="135" t="s">
        <v>11124</v>
      </c>
      <c r="E544" s="132" t="s">
        <v>3845</v>
      </c>
      <c r="F544" s="134">
        <v>33</v>
      </c>
      <c r="G544" s="134"/>
      <c r="H544" s="134" t="s">
        <v>177</v>
      </c>
      <c r="I544" s="132" t="s">
        <v>919</v>
      </c>
      <c r="J544" s="132" t="s">
        <v>444</v>
      </c>
      <c r="K544" s="20" t="s">
        <v>180</v>
      </c>
      <c r="L544" s="132" t="s">
        <v>3846</v>
      </c>
      <c r="M544" s="135" t="s">
        <v>11125</v>
      </c>
      <c r="N544" s="17"/>
      <c r="O544" s="17"/>
      <c r="P544" s="134"/>
      <c r="Q544" s="134"/>
      <c r="R544" s="136" t="s">
        <v>11133</v>
      </c>
      <c r="S544" s="136"/>
      <c r="T544" s="136" t="s">
        <v>11134</v>
      </c>
      <c r="U544" s="136" t="s">
        <v>11135</v>
      </c>
      <c r="V544" s="141" t="s">
        <v>11127</v>
      </c>
      <c r="W544" s="136" t="s">
        <v>11139</v>
      </c>
      <c r="X544" s="136" t="s">
        <v>11140</v>
      </c>
      <c r="Y544" s="136" t="s">
        <v>174</v>
      </c>
      <c r="Z544" s="136"/>
      <c r="AA544" s="136"/>
      <c r="AB544" s="136">
        <v>1957</v>
      </c>
      <c r="AC544" s="135" t="s">
        <v>168</v>
      </c>
      <c r="AD544" s="3" t="s">
        <v>8271</v>
      </c>
      <c r="AE544" s="3" t="s">
        <v>8272</v>
      </c>
      <c r="AF544" s="3" t="s">
        <v>8273</v>
      </c>
      <c r="AG544" s="3" t="s">
        <v>8274</v>
      </c>
      <c r="AH544" s="3" t="s">
        <v>163</v>
      </c>
      <c r="AI544" s="3" t="s">
        <v>8315</v>
      </c>
      <c r="AJ544" s="135" t="s">
        <v>8278</v>
      </c>
      <c r="AK544" s="135" t="s">
        <v>163</v>
      </c>
      <c r="AL544" s="135" t="s">
        <v>8316</v>
      </c>
      <c r="AM544" s="135" t="s">
        <v>194</v>
      </c>
      <c r="AN544" s="135" t="s">
        <v>8276</v>
      </c>
      <c r="AO544" s="135" t="s">
        <v>514</v>
      </c>
      <c r="AP544" s="135"/>
      <c r="AQ544" s="135" t="s">
        <v>8277</v>
      </c>
      <c r="AR544" s="135"/>
      <c r="AS544" s="134"/>
      <c r="AT544" s="134"/>
      <c r="AU544" s="134"/>
      <c r="AV544" s="134"/>
      <c r="AW544" s="135" t="s">
        <v>168</v>
      </c>
      <c r="AX544" s="135" t="s">
        <v>8304</v>
      </c>
      <c r="AY544" s="135" t="s">
        <v>8305</v>
      </c>
      <c r="AZ544" s="135" t="s">
        <v>8306</v>
      </c>
      <c r="BA544" s="3" t="s">
        <v>8307</v>
      </c>
      <c r="BB544" s="3" t="s">
        <v>163</v>
      </c>
      <c r="BC544" s="3" t="s">
        <v>8315</v>
      </c>
      <c r="BD544" s="3" t="s">
        <v>8278</v>
      </c>
      <c r="BE544" s="3" t="s">
        <v>163</v>
      </c>
      <c r="BF544" s="3" t="s">
        <v>14997</v>
      </c>
      <c r="BG544" s="3" t="s">
        <v>168</v>
      </c>
      <c r="BH544" s="3" t="s">
        <v>8308</v>
      </c>
      <c r="BI544" s="3" t="s">
        <v>8309</v>
      </c>
      <c r="BJ544" s="3" t="s">
        <v>635</v>
      </c>
      <c r="BK544" s="3" t="s">
        <v>8310</v>
      </c>
      <c r="BL544" s="3" t="s">
        <v>163</v>
      </c>
      <c r="BM544" s="3" t="s">
        <v>8311</v>
      </c>
      <c r="BN544" s="3" t="s">
        <v>163</v>
      </c>
      <c r="BO544" s="3" t="s">
        <v>8275</v>
      </c>
      <c r="BQ544" s="3" t="s">
        <v>168</v>
      </c>
      <c r="BR544" s="3" t="s">
        <v>8279</v>
      </c>
      <c r="BS544" s="3" t="s">
        <v>8280</v>
      </c>
      <c r="BT544" s="3" t="s">
        <v>163</v>
      </c>
      <c r="BU544" s="3" t="s">
        <v>8281</v>
      </c>
      <c r="BV544" s="3" t="s">
        <v>163</v>
      </c>
      <c r="BW544" s="3" t="s">
        <v>8282</v>
      </c>
      <c r="BX544" s="3" t="s">
        <v>163</v>
      </c>
      <c r="BY544" s="3" t="s">
        <v>8283</v>
      </c>
      <c r="BZ544" s="3" t="s">
        <v>8284</v>
      </c>
      <c r="CA544" s="3" t="s">
        <v>168</v>
      </c>
      <c r="CB544" s="3" t="s">
        <v>7030</v>
      </c>
      <c r="CC544" s="3" t="s">
        <v>8285</v>
      </c>
      <c r="CD544" s="3" t="s">
        <v>600</v>
      </c>
      <c r="CE544" s="3" t="s">
        <v>8286</v>
      </c>
      <c r="CF544" s="3" t="s">
        <v>163</v>
      </c>
      <c r="CG544" s="3" t="s">
        <v>8287</v>
      </c>
      <c r="CH544" s="3" t="s">
        <v>163</v>
      </c>
      <c r="CI544" s="3" t="s">
        <v>163</v>
      </c>
      <c r="CJ544" s="3" t="s">
        <v>8288</v>
      </c>
      <c r="CK544" s="3" t="s">
        <v>168</v>
      </c>
      <c r="CL544" s="3" t="s">
        <v>8289</v>
      </c>
      <c r="CM544" s="3" t="s">
        <v>8290</v>
      </c>
      <c r="CN544" s="3" t="s">
        <v>8291</v>
      </c>
      <c r="CO544" s="3" t="s">
        <v>8292</v>
      </c>
      <c r="CP544" s="3" t="s">
        <v>163</v>
      </c>
      <c r="CQ544" s="3" t="s">
        <v>163</v>
      </c>
      <c r="CR544" s="3" t="s">
        <v>163</v>
      </c>
      <c r="CS544" s="3" t="s">
        <v>163</v>
      </c>
      <c r="CT544" s="3" t="s">
        <v>8293</v>
      </c>
      <c r="CU544" s="3" t="s">
        <v>168</v>
      </c>
      <c r="CV544" s="3" t="s">
        <v>8294</v>
      </c>
      <c r="CW544" s="3" t="s">
        <v>8295</v>
      </c>
      <c r="CX544" s="3" t="s">
        <v>8296</v>
      </c>
      <c r="CY544" s="3" t="s">
        <v>8297</v>
      </c>
      <c r="CZ544" s="3" t="s">
        <v>163</v>
      </c>
      <c r="DA544" s="3" t="s">
        <v>8298</v>
      </c>
      <c r="DB544" s="3" t="s">
        <v>163</v>
      </c>
      <c r="DC544" s="3" t="s">
        <v>8299</v>
      </c>
      <c r="DE544" s="3" t="s">
        <v>168</v>
      </c>
      <c r="DF544" s="3" t="s">
        <v>8317</v>
      </c>
      <c r="DG544" s="3" t="s">
        <v>8318</v>
      </c>
      <c r="DH544" s="3" t="s">
        <v>8319</v>
      </c>
      <c r="DI544" s="3" t="s">
        <v>8320</v>
      </c>
      <c r="DJ544" s="3" t="s">
        <v>163</v>
      </c>
      <c r="DK544" s="3" t="s">
        <v>8321</v>
      </c>
      <c r="DL544" s="3" t="s">
        <v>163</v>
      </c>
      <c r="DM544" s="3" t="s">
        <v>8283</v>
      </c>
      <c r="DN544" s="3" t="s">
        <v>8322</v>
      </c>
      <c r="DO544" s="3" t="s">
        <v>168</v>
      </c>
      <c r="DP544" s="3" t="s">
        <v>8323</v>
      </c>
      <c r="DQ544" s="3" t="s">
        <v>8280</v>
      </c>
      <c r="DR544" s="3" t="s">
        <v>8324</v>
      </c>
      <c r="DS544" s="3" t="s">
        <v>8325</v>
      </c>
      <c r="DT544" s="3" t="s">
        <v>163</v>
      </c>
      <c r="DU544" s="3" t="s">
        <v>8326</v>
      </c>
      <c r="DV544" s="3" t="s">
        <v>163</v>
      </c>
      <c r="DW544" s="3" t="s">
        <v>8327</v>
      </c>
      <c r="DY544" s="3" t="s">
        <v>168</v>
      </c>
      <c r="DZ544" s="3" t="s">
        <v>1492</v>
      </c>
      <c r="EA544" s="3" t="s">
        <v>8328</v>
      </c>
      <c r="EB544" s="3" t="s">
        <v>8329</v>
      </c>
      <c r="EC544" s="3" t="s">
        <v>8330</v>
      </c>
      <c r="EI544" s="3" t="s">
        <v>1916</v>
      </c>
      <c r="EJ544" s="3" t="s">
        <v>8331</v>
      </c>
      <c r="EK544" s="3" t="s">
        <v>8332</v>
      </c>
      <c r="EL544" s="3" t="s">
        <v>1352</v>
      </c>
      <c r="EM544" s="3" t="s">
        <v>8333</v>
      </c>
      <c r="EN544" s="3" t="s">
        <v>163</v>
      </c>
      <c r="EO544" s="3" t="s">
        <v>8334</v>
      </c>
      <c r="EP544" s="3" t="s">
        <v>163</v>
      </c>
      <c r="EQ544" s="3" t="s">
        <v>163</v>
      </c>
      <c r="ER544" s="3" t="s">
        <v>8335</v>
      </c>
      <c r="ES544" s="3" t="s">
        <v>168</v>
      </c>
      <c r="ET544" s="3" t="s">
        <v>8336</v>
      </c>
      <c r="EU544" s="3" t="s">
        <v>8337</v>
      </c>
      <c r="EV544" s="3" t="s">
        <v>402</v>
      </c>
      <c r="EW544" s="3" t="s">
        <v>8338</v>
      </c>
      <c r="EX544" s="3" t="s">
        <v>163</v>
      </c>
      <c r="EY544" s="3" t="s">
        <v>8339</v>
      </c>
      <c r="EZ544" s="3" t="s">
        <v>163</v>
      </c>
      <c r="FA544" s="3" t="s">
        <v>163</v>
      </c>
      <c r="FB544" s="3" t="s">
        <v>8340</v>
      </c>
      <c r="FC544" s="3" t="s">
        <v>168</v>
      </c>
      <c r="FD544" s="3" t="s">
        <v>8341</v>
      </c>
      <c r="FE544" s="3" t="s">
        <v>8342</v>
      </c>
      <c r="FF544" s="3" t="s">
        <v>8343</v>
      </c>
      <c r="FG544" s="3" t="s">
        <v>8344</v>
      </c>
      <c r="FH544" s="3" t="s">
        <v>163</v>
      </c>
      <c r="FI544" s="3" t="s">
        <v>8345</v>
      </c>
      <c r="FJ544" s="3" t="s">
        <v>8346</v>
      </c>
      <c r="FK544" s="3" t="s">
        <v>163</v>
      </c>
      <c r="FL544" s="3" t="s">
        <v>8347</v>
      </c>
    </row>
    <row r="545" spans="1:176" ht="12.75" customHeight="1" x14ac:dyDescent="0.2">
      <c r="A545" s="16" t="s">
        <v>173</v>
      </c>
      <c r="B545" s="124" t="s">
        <v>11732</v>
      </c>
      <c r="C545" s="133" t="s">
        <v>11734</v>
      </c>
      <c r="D545" s="132" t="s">
        <v>8537</v>
      </c>
      <c r="E545" s="132" t="s">
        <v>13123</v>
      </c>
      <c r="F545" s="134">
        <v>33</v>
      </c>
      <c r="G545" s="134"/>
      <c r="H545" s="7" t="s">
        <v>177</v>
      </c>
      <c r="I545" s="16" t="s">
        <v>2032</v>
      </c>
      <c r="J545" s="132" t="s">
        <v>179</v>
      </c>
      <c r="K545" s="20" t="s">
        <v>180</v>
      </c>
      <c r="L545" s="132" t="s">
        <v>14757</v>
      </c>
      <c r="M545" s="135" t="s">
        <v>8538</v>
      </c>
      <c r="N545" s="17"/>
      <c r="O545" s="17"/>
      <c r="P545" s="7"/>
      <c r="Q545" s="7"/>
      <c r="R545" s="136"/>
      <c r="S545" s="136"/>
      <c r="T545" s="136"/>
      <c r="U545" s="136"/>
      <c r="V545" s="138"/>
      <c r="W545" s="136"/>
      <c r="X545" s="136"/>
      <c r="Y545" s="136"/>
      <c r="Z545" s="136"/>
      <c r="AA545" s="136"/>
      <c r="AB545" s="136"/>
      <c r="AC545" s="135" t="s">
        <v>168</v>
      </c>
      <c r="AD545" s="3" t="s">
        <v>8543</v>
      </c>
      <c r="AE545" s="3" t="s">
        <v>8544</v>
      </c>
      <c r="AF545" s="3" t="s">
        <v>8545</v>
      </c>
      <c r="AG545" s="3" t="s">
        <v>8546</v>
      </c>
      <c r="AI545" s="3" t="s">
        <v>163</v>
      </c>
      <c r="AJ545" s="135" t="s">
        <v>8547</v>
      </c>
      <c r="AK545" s="135" t="s">
        <v>8548</v>
      </c>
      <c r="AL545" s="135" t="s">
        <v>8549</v>
      </c>
      <c r="AM545" s="134"/>
      <c r="AN545" s="134"/>
      <c r="AO545" s="134"/>
      <c r="AP545" s="134"/>
      <c r="AQ545" s="134"/>
      <c r="AR545" s="134"/>
      <c r="AS545" s="7"/>
      <c r="AT545" s="7"/>
      <c r="AU545" s="7"/>
      <c r="AV545" s="7"/>
      <c r="AW545" s="3" t="s">
        <v>168</v>
      </c>
      <c r="AX545" s="135" t="s">
        <v>8543</v>
      </c>
      <c r="AY545" s="135" t="s">
        <v>8544</v>
      </c>
      <c r="AZ545" s="135" t="s">
        <v>8545</v>
      </c>
      <c r="BA545" s="3" t="s">
        <v>8546</v>
      </c>
    </row>
    <row r="546" spans="1:176" ht="12.75" customHeight="1" x14ac:dyDescent="0.2">
      <c r="A546" s="132" t="s">
        <v>173</v>
      </c>
      <c r="B546" s="124" t="s">
        <v>215</v>
      </c>
      <c r="C546" s="133"/>
      <c r="D546" s="135" t="s">
        <v>696</v>
      </c>
      <c r="E546" s="133" t="s">
        <v>697</v>
      </c>
      <c r="F546" s="36">
        <v>32.959000000000003</v>
      </c>
      <c r="G546" s="36"/>
      <c r="H546" s="134" t="s">
        <v>177</v>
      </c>
      <c r="I546" s="132" t="s">
        <v>698</v>
      </c>
      <c r="J546" s="133" t="s">
        <v>179</v>
      </c>
      <c r="K546" s="134" t="s">
        <v>162</v>
      </c>
      <c r="L546" s="133"/>
      <c r="M546" s="133" t="s">
        <v>699</v>
      </c>
      <c r="N546" s="17"/>
      <c r="O546" s="17"/>
      <c r="P546" s="134"/>
      <c r="Q546" s="134"/>
      <c r="R546" s="132" t="s">
        <v>700</v>
      </c>
      <c r="S546" s="132"/>
      <c r="T546" s="132"/>
      <c r="U546" s="132"/>
      <c r="V546" s="138"/>
      <c r="W546" s="132"/>
      <c r="X546" s="132"/>
      <c r="Y546" s="132"/>
      <c r="Z546" s="132"/>
      <c r="AA546" s="132"/>
      <c r="AB546" s="132"/>
      <c r="AC546" s="135" t="s">
        <v>168</v>
      </c>
      <c r="AD546" s="135"/>
      <c r="AE546" s="135"/>
      <c r="AF546" s="135"/>
      <c r="AG546" s="135" t="s">
        <v>704</v>
      </c>
      <c r="AH546" s="135"/>
      <c r="AI546" s="135"/>
      <c r="AJ546" s="135" t="s">
        <v>705</v>
      </c>
      <c r="AK546" s="135" t="s">
        <v>706</v>
      </c>
      <c r="AL546" s="135" t="s">
        <v>707</v>
      </c>
      <c r="AM546" s="134"/>
      <c r="AN546" s="134"/>
      <c r="AO546" s="134"/>
      <c r="AP546" s="134"/>
      <c r="AQ546" s="134"/>
      <c r="AR546" s="134"/>
      <c r="AS546" s="134"/>
      <c r="AT546" s="134"/>
      <c r="AU546" s="134"/>
      <c r="AV546" s="134"/>
      <c r="AW546" s="135" t="s">
        <v>168</v>
      </c>
      <c r="AX546" s="136" t="s">
        <v>701</v>
      </c>
      <c r="AY546" s="136" t="s">
        <v>702</v>
      </c>
      <c r="AZ546" s="133" t="s">
        <v>250</v>
      </c>
      <c r="BA546" s="135" t="s">
        <v>703</v>
      </c>
      <c r="BB546" s="135"/>
      <c r="BC546" s="135"/>
      <c r="BD546" s="135"/>
      <c r="BE546" s="135"/>
      <c r="BF546" s="135"/>
      <c r="BG546" s="135"/>
      <c r="BH546" s="135" t="s">
        <v>11749</v>
      </c>
      <c r="BI546" s="135"/>
      <c r="BJ546" s="135"/>
      <c r="BK546" s="135" t="s">
        <v>709</v>
      </c>
      <c r="BL546" s="135"/>
      <c r="BM546" s="135"/>
      <c r="BN546" s="135"/>
      <c r="BO546" s="135"/>
      <c r="BP546" s="135"/>
      <c r="BQ546" s="135"/>
      <c r="BR546" s="135"/>
      <c r="BS546" s="135"/>
      <c r="BT546" s="135"/>
      <c r="BU546" s="135"/>
      <c r="BV546" s="135"/>
      <c r="BW546" s="135"/>
      <c r="BX546" s="135"/>
      <c r="BY546" s="135"/>
      <c r="BZ546" s="135"/>
      <c r="CA546" s="135"/>
      <c r="CB546" s="135"/>
      <c r="CC546" s="135"/>
      <c r="CD546" s="135"/>
      <c r="CE546" s="135"/>
      <c r="CF546" s="135"/>
      <c r="CG546" s="135"/>
      <c r="CH546" s="135"/>
      <c r="CI546" s="135"/>
      <c r="CJ546" s="135"/>
      <c r="CK546" s="135"/>
      <c r="CL546" s="135"/>
      <c r="CM546" s="135"/>
      <c r="CN546" s="135"/>
      <c r="CO546" s="135"/>
      <c r="CP546" s="135"/>
      <c r="CQ546" s="135"/>
      <c r="CR546" s="135"/>
      <c r="CS546" s="135"/>
      <c r="CT546" s="135"/>
      <c r="CU546" s="135"/>
      <c r="CV546" s="135"/>
      <c r="CW546" s="135"/>
      <c r="CX546" s="135"/>
      <c r="CY546" s="135"/>
      <c r="CZ546" s="135"/>
      <c r="DA546" s="135"/>
      <c r="DB546" s="135"/>
      <c r="DC546" s="135"/>
      <c r="DD546" s="135"/>
      <c r="DE546" s="135"/>
      <c r="DF546" s="135"/>
      <c r="DG546" s="135"/>
      <c r="DH546" s="135"/>
      <c r="DI546" s="135"/>
      <c r="DJ546" s="135"/>
      <c r="DK546" s="135"/>
      <c r="DL546" s="135"/>
      <c r="DM546" s="135"/>
      <c r="DN546" s="135"/>
      <c r="DO546" s="135"/>
      <c r="DP546" s="135"/>
      <c r="DQ546" s="135"/>
      <c r="DR546" s="135"/>
      <c r="DS546" s="135"/>
      <c r="DT546" s="135"/>
      <c r="DU546" s="135"/>
      <c r="DV546" s="135"/>
      <c r="DW546" s="135"/>
      <c r="DX546" s="135"/>
      <c r="DY546" s="135"/>
      <c r="DZ546" s="135"/>
      <c r="EA546" s="135"/>
      <c r="EB546" s="135"/>
      <c r="EC546" s="135"/>
      <c r="ED546" s="135"/>
      <c r="EE546" s="135"/>
      <c r="EF546" s="135"/>
      <c r="EG546" s="135"/>
      <c r="EH546" s="135"/>
      <c r="EI546" s="135"/>
      <c r="EJ546" s="135"/>
      <c r="EK546" s="135"/>
      <c r="EL546" s="135"/>
      <c r="EM546" s="135"/>
      <c r="EN546" s="135"/>
      <c r="EO546" s="135"/>
      <c r="EP546" s="135"/>
      <c r="EQ546" s="135"/>
      <c r="ER546" s="135"/>
      <c r="ES546" s="135"/>
      <c r="ET546" s="135"/>
      <c r="EU546" s="135"/>
      <c r="EV546" s="135"/>
      <c r="EW546" s="135"/>
      <c r="EX546" s="135"/>
      <c r="EY546" s="135"/>
      <c r="EZ546" s="135"/>
      <c r="FA546" s="135"/>
      <c r="FB546" s="135"/>
      <c r="FC546" s="135"/>
      <c r="FD546" s="135"/>
      <c r="FE546" s="135"/>
      <c r="FF546" s="135"/>
      <c r="FG546" s="135"/>
      <c r="FH546" s="135"/>
      <c r="FI546" s="135"/>
      <c r="FJ546" s="135"/>
      <c r="FK546" s="135"/>
      <c r="FL546" s="135"/>
    </row>
    <row r="547" spans="1:176" ht="12.75" customHeight="1" x14ac:dyDescent="0.2">
      <c r="A547" s="16" t="s">
        <v>240</v>
      </c>
      <c r="B547" s="124"/>
      <c r="C547" s="78" t="s">
        <v>14437</v>
      </c>
      <c r="D547" s="135" t="s">
        <v>14436</v>
      </c>
      <c r="E547" s="135" t="s">
        <v>14436</v>
      </c>
      <c r="F547" s="79">
        <v>32</v>
      </c>
      <c r="G547" s="135"/>
      <c r="H547" s="79">
        <v>2021</v>
      </c>
      <c r="I547" s="133" t="s">
        <v>253</v>
      </c>
      <c r="J547" s="132" t="s">
        <v>179</v>
      </c>
      <c r="K547" s="79" t="s">
        <v>162</v>
      </c>
      <c r="L547" s="130" t="s">
        <v>14439</v>
      </c>
      <c r="M547" s="135"/>
      <c r="N547" s="135"/>
      <c r="O547" s="135"/>
      <c r="P547" s="135"/>
      <c r="Q547" s="135"/>
      <c r="R547" s="135" t="s">
        <v>14448</v>
      </c>
      <c r="S547" s="135"/>
      <c r="T547" s="135">
        <v>500062</v>
      </c>
      <c r="U547" s="135" t="s">
        <v>14449</v>
      </c>
      <c r="V547" s="135"/>
      <c r="W547" s="135"/>
      <c r="X547" s="135"/>
      <c r="Y547" s="135"/>
      <c r="Z547" s="135"/>
      <c r="AA547" s="135"/>
      <c r="AB547" s="135"/>
      <c r="AC547" s="130" t="s">
        <v>3478</v>
      </c>
      <c r="AD547" s="3" t="s">
        <v>14450</v>
      </c>
      <c r="AE547" s="3" t="s">
        <v>14451</v>
      </c>
      <c r="AF547" s="3" t="s">
        <v>368</v>
      </c>
      <c r="AI547" s="135"/>
      <c r="AJ547" s="135"/>
      <c r="AK547" s="135"/>
      <c r="AL547" s="135"/>
      <c r="AM547" s="135"/>
      <c r="AN547" s="135"/>
      <c r="AO547" s="135"/>
      <c r="AP547" s="135"/>
      <c r="AQ547" s="135"/>
      <c r="AR547" s="135"/>
      <c r="AS547" s="135"/>
      <c r="AT547" s="135"/>
      <c r="AU547" s="135"/>
      <c r="AV547" s="135"/>
      <c r="AW547" s="135"/>
      <c r="AX547" s="135"/>
      <c r="AY547" s="135"/>
      <c r="AZ547" s="135"/>
      <c r="BA547" s="135"/>
    </row>
    <row r="548" spans="1:176" ht="12.75" customHeight="1" x14ac:dyDescent="0.2">
      <c r="A548" s="16" t="s">
        <v>173</v>
      </c>
      <c r="B548" s="124" t="s">
        <v>215</v>
      </c>
      <c r="C548" s="133"/>
      <c r="D548" s="133" t="s">
        <v>1123</v>
      </c>
      <c r="E548" s="133" t="s">
        <v>12664</v>
      </c>
      <c r="F548" s="36">
        <v>32</v>
      </c>
      <c r="G548" s="36"/>
      <c r="H548" s="134" t="s">
        <v>177</v>
      </c>
      <c r="I548" s="132" t="s">
        <v>261</v>
      </c>
      <c r="J548" s="133" t="s">
        <v>179</v>
      </c>
      <c r="K548" s="134" t="s">
        <v>162</v>
      </c>
      <c r="L548" s="133" t="s">
        <v>1124</v>
      </c>
      <c r="M548" s="133" t="s">
        <v>1125</v>
      </c>
      <c r="N548" s="17"/>
      <c r="O548" s="17"/>
      <c r="P548" s="134"/>
      <c r="Q548" s="134"/>
      <c r="R548" s="136" t="s">
        <v>12667</v>
      </c>
      <c r="S548" s="136"/>
      <c r="T548" s="136">
        <v>700001</v>
      </c>
      <c r="U548" s="136" t="s">
        <v>559</v>
      </c>
      <c r="V548" s="138" t="s">
        <v>12668</v>
      </c>
      <c r="W548" s="136"/>
      <c r="X548" s="136"/>
      <c r="Y548" s="136"/>
      <c r="Z548" s="136"/>
      <c r="AA548" s="136"/>
      <c r="AB548" s="136"/>
      <c r="AC548" s="136"/>
      <c r="AI548" s="135"/>
      <c r="AJ548" s="136"/>
      <c r="AK548" s="136"/>
      <c r="AL548" s="136"/>
      <c r="AM548" s="134"/>
      <c r="AN548" s="134"/>
      <c r="AO548" s="134"/>
      <c r="AP548" s="134"/>
      <c r="AQ548" s="134"/>
      <c r="AR548" s="134"/>
      <c r="AS548" s="134"/>
      <c r="AT548" s="134"/>
      <c r="AU548" s="134"/>
      <c r="AV548" s="134"/>
      <c r="AW548" s="136" t="s">
        <v>168</v>
      </c>
      <c r="AX548" s="136" t="s">
        <v>1126</v>
      </c>
      <c r="AY548" s="136" t="s">
        <v>1127</v>
      </c>
      <c r="AZ548" s="133"/>
      <c r="BA548" s="135" t="s">
        <v>1128</v>
      </c>
      <c r="BC548" s="141" t="s">
        <v>12665</v>
      </c>
      <c r="BF548" s="141" t="s">
        <v>12666</v>
      </c>
    </row>
    <row r="549" spans="1:176" ht="12.75" customHeight="1" x14ac:dyDescent="0.2">
      <c r="A549" s="16" t="s">
        <v>173</v>
      </c>
      <c r="B549" s="124" t="s">
        <v>215</v>
      </c>
      <c r="C549" s="8"/>
      <c r="D549" s="133" t="s">
        <v>6558</v>
      </c>
      <c r="E549" s="133" t="s">
        <v>6563</v>
      </c>
      <c r="F549" s="36">
        <v>32</v>
      </c>
      <c r="G549" s="36"/>
      <c r="H549" s="7" t="s">
        <v>177</v>
      </c>
      <c r="I549" s="16" t="s">
        <v>595</v>
      </c>
      <c r="J549" s="133" t="s">
        <v>179</v>
      </c>
      <c r="K549" s="134" t="s">
        <v>162</v>
      </c>
      <c r="L549" s="133"/>
      <c r="M549" s="136"/>
      <c r="N549" s="17"/>
      <c r="O549" s="17"/>
      <c r="P549" s="7"/>
      <c r="Q549" s="7"/>
      <c r="R549" s="136" t="s">
        <v>6564</v>
      </c>
      <c r="S549" s="136"/>
      <c r="T549" s="136"/>
      <c r="U549" s="136"/>
      <c r="V549" s="138"/>
      <c r="W549" s="136"/>
      <c r="X549" s="136"/>
      <c r="Y549" s="136"/>
      <c r="Z549" s="136"/>
      <c r="AA549" s="136"/>
      <c r="AB549" s="136"/>
      <c r="AC549" s="136" t="s">
        <v>168</v>
      </c>
      <c r="AI549" s="135"/>
      <c r="AJ549" s="136"/>
      <c r="AK549" s="136"/>
      <c r="AL549" s="136"/>
      <c r="AM549" s="134"/>
      <c r="AN549" s="134"/>
      <c r="AO549" s="134"/>
      <c r="AP549" s="134"/>
      <c r="AQ549" s="134"/>
      <c r="AR549" s="134"/>
      <c r="AS549" s="134"/>
      <c r="AT549" s="134"/>
      <c r="AU549" s="134"/>
      <c r="AV549" s="134"/>
      <c r="AW549" s="135" t="s">
        <v>168</v>
      </c>
      <c r="AX549" s="136" t="s">
        <v>967</v>
      </c>
      <c r="AY549" s="136" t="s">
        <v>6565</v>
      </c>
      <c r="AZ549" s="133" t="s">
        <v>319</v>
      </c>
      <c r="BA549" s="3" t="s">
        <v>6566</v>
      </c>
      <c r="BC549" s="135"/>
      <c r="BF549" s="135"/>
    </row>
    <row r="550" spans="1:176" ht="12.75" customHeight="1" x14ac:dyDescent="0.2">
      <c r="A550" s="16" t="s">
        <v>173</v>
      </c>
      <c r="B550" s="17" t="s">
        <v>472</v>
      </c>
      <c r="C550" s="132" t="s">
        <v>13918</v>
      </c>
      <c r="D550" s="132" t="s">
        <v>10986</v>
      </c>
      <c r="E550" s="132" t="s">
        <v>10986</v>
      </c>
      <c r="F550" s="134">
        <v>32</v>
      </c>
      <c r="G550" s="134"/>
      <c r="H550" s="134" t="s">
        <v>177</v>
      </c>
      <c r="I550" s="132" t="s">
        <v>1714</v>
      </c>
      <c r="J550" s="132" t="s">
        <v>179</v>
      </c>
      <c r="K550" s="134" t="s">
        <v>162</v>
      </c>
      <c r="L550" s="132"/>
      <c r="M550" s="136"/>
      <c r="N550" s="17"/>
      <c r="O550" s="17"/>
      <c r="P550" s="134"/>
      <c r="Q550" s="134"/>
      <c r="R550" s="136" t="s">
        <v>9477</v>
      </c>
      <c r="S550" s="136"/>
      <c r="T550" s="136"/>
      <c r="U550" s="136"/>
      <c r="V550" s="138"/>
      <c r="W550" s="136"/>
      <c r="X550" s="136"/>
      <c r="Y550" s="136"/>
      <c r="Z550" s="136"/>
      <c r="AA550" s="136"/>
      <c r="AB550" s="136"/>
      <c r="AC550" s="136" t="s">
        <v>168</v>
      </c>
      <c r="AD550" s="3" t="s">
        <v>1152</v>
      </c>
      <c r="AE550" s="3" t="s">
        <v>10987</v>
      </c>
      <c r="AI550" s="50"/>
      <c r="AJ550" s="136" t="s">
        <v>10988</v>
      </c>
      <c r="AK550" s="136"/>
      <c r="AL550" s="136"/>
      <c r="AM550" s="134"/>
      <c r="AN550" s="134"/>
      <c r="AO550" s="134"/>
      <c r="AP550" s="134"/>
      <c r="AQ550" s="134"/>
      <c r="AR550" s="134"/>
      <c r="AS550" s="134"/>
      <c r="AT550" s="134"/>
      <c r="AU550" s="134"/>
      <c r="AV550" s="134"/>
      <c r="AW550" s="3" t="s">
        <v>168</v>
      </c>
      <c r="AX550" s="136" t="s">
        <v>1152</v>
      </c>
      <c r="AY550" s="136" t="s">
        <v>10987</v>
      </c>
      <c r="AZ550" s="50"/>
      <c r="BA550" s="50"/>
    </row>
    <row r="551" spans="1:176" ht="12.75" customHeight="1" x14ac:dyDescent="0.2">
      <c r="A551" s="16" t="s">
        <v>173</v>
      </c>
      <c r="B551" s="124" t="s">
        <v>11732</v>
      </c>
      <c r="C551" s="133" t="s">
        <v>11734</v>
      </c>
      <c r="D551" s="135" t="s">
        <v>2014</v>
      </c>
      <c r="E551" s="132" t="s">
        <v>6678</v>
      </c>
      <c r="F551" s="134">
        <v>32</v>
      </c>
      <c r="G551" s="134"/>
      <c r="H551" s="7" t="s">
        <v>177</v>
      </c>
      <c r="I551" s="16" t="s">
        <v>443</v>
      </c>
      <c r="J551" s="132" t="s">
        <v>444</v>
      </c>
      <c r="K551" s="20" t="s">
        <v>180</v>
      </c>
      <c r="L551" s="132" t="s">
        <v>14755</v>
      </c>
      <c r="M551" s="135" t="s">
        <v>2016</v>
      </c>
      <c r="N551" s="17"/>
      <c r="O551" s="17"/>
      <c r="P551" s="7"/>
      <c r="Q551" s="7"/>
      <c r="R551" s="21" t="s">
        <v>6679</v>
      </c>
      <c r="S551" s="21"/>
      <c r="T551" s="21"/>
      <c r="U551" s="21"/>
      <c r="V551" s="22"/>
      <c r="W551" s="21"/>
      <c r="X551" s="21"/>
      <c r="Y551" s="21"/>
      <c r="Z551" s="21"/>
      <c r="AA551" s="21"/>
      <c r="AB551" s="21"/>
      <c r="AC551" s="135" t="s">
        <v>194</v>
      </c>
      <c r="AD551" s="3" t="s">
        <v>3043</v>
      </c>
      <c r="AE551" s="3" t="s">
        <v>3443</v>
      </c>
      <c r="AF551" s="3" t="s">
        <v>6680</v>
      </c>
      <c r="AG551" s="3" t="s">
        <v>6681</v>
      </c>
      <c r="AH551" s="3" t="s">
        <v>163</v>
      </c>
      <c r="AI551" s="141" t="s">
        <v>2025</v>
      </c>
      <c r="AJ551" s="135"/>
      <c r="AK551" s="135"/>
      <c r="AL551" s="135"/>
      <c r="AM551" s="135" t="s">
        <v>168</v>
      </c>
      <c r="AN551" s="135" t="s">
        <v>3761</v>
      </c>
      <c r="AO551" s="135" t="s">
        <v>6683</v>
      </c>
      <c r="AP551" s="135" t="s">
        <v>6684</v>
      </c>
      <c r="AQ551" s="135" t="s">
        <v>6685</v>
      </c>
      <c r="AR551" s="135"/>
      <c r="AS551" s="135"/>
      <c r="AT551" s="135"/>
      <c r="AU551" s="135"/>
      <c r="AV551" s="135"/>
      <c r="AW551" s="135" t="s">
        <v>194</v>
      </c>
      <c r="AX551" s="135" t="s">
        <v>2021</v>
      </c>
      <c r="AY551" s="135" t="s">
        <v>2022</v>
      </c>
      <c r="AZ551" s="135" t="s">
        <v>2023</v>
      </c>
      <c r="BA551" s="135" t="s">
        <v>2024</v>
      </c>
      <c r="BB551" s="3" t="s">
        <v>163</v>
      </c>
      <c r="BC551" s="141" t="s">
        <v>2025</v>
      </c>
      <c r="BF551" s="135"/>
    </row>
    <row r="552" spans="1:176" ht="12.75" customHeight="1" x14ac:dyDescent="0.2">
      <c r="A552" s="132" t="s">
        <v>173</v>
      </c>
      <c r="B552" s="17" t="s">
        <v>215</v>
      </c>
      <c r="C552" s="132"/>
      <c r="D552" s="132" t="s">
        <v>11886</v>
      </c>
      <c r="E552" s="132" t="s">
        <v>5112</v>
      </c>
      <c r="F552" s="134">
        <v>31.62</v>
      </c>
      <c r="G552" s="134"/>
      <c r="H552" s="134" t="s">
        <v>177</v>
      </c>
      <c r="I552" s="132" t="s">
        <v>2032</v>
      </c>
      <c r="J552" s="132" t="s">
        <v>179</v>
      </c>
      <c r="K552" s="20" t="s">
        <v>162</v>
      </c>
      <c r="L552" s="132" t="s">
        <v>12703</v>
      </c>
      <c r="M552" s="133" t="s">
        <v>5113</v>
      </c>
      <c r="N552" s="17"/>
      <c r="O552" s="17"/>
      <c r="P552" s="134"/>
      <c r="Q552" s="134"/>
      <c r="R552" s="21" t="s">
        <v>5114</v>
      </c>
      <c r="S552" s="21"/>
      <c r="T552" s="21"/>
      <c r="U552" s="21"/>
      <c r="V552" s="22"/>
      <c r="W552" s="21"/>
      <c r="X552" s="21"/>
      <c r="Y552" s="21"/>
      <c r="Z552" s="21"/>
      <c r="AA552" s="21"/>
      <c r="AB552" s="21"/>
      <c r="AC552" s="136"/>
      <c r="AD552" s="135"/>
      <c r="AE552" s="135"/>
      <c r="AF552" s="135"/>
      <c r="AG552" s="135"/>
      <c r="AI552" s="58"/>
      <c r="AJ552" s="136"/>
      <c r="AK552" s="136"/>
      <c r="AL552" s="136"/>
      <c r="AM552" s="134"/>
      <c r="AN552" s="134"/>
      <c r="AO552" s="134"/>
      <c r="AP552" s="134"/>
      <c r="AQ552" s="134"/>
      <c r="AR552" s="134"/>
      <c r="AS552" s="134"/>
      <c r="AT552" s="134"/>
      <c r="AU552" s="134"/>
      <c r="AV552" s="134"/>
      <c r="AW552" s="135" t="s">
        <v>168</v>
      </c>
      <c r="AX552" s="136" t="s">
        <v>5115</v>
      </c>
      <c r="AY552" s="136" t="s">
        <v>5116</v>
      </c>
      <c r="AZ552" s="133" t="s">
        <v>1537</v>
      </c>
      <c r="BA552" s="58"/>
      <c r="BC552" s="135"/>
    </row>
    <row r="553" spans="1:176" ht="12.75" customHeight="1" x14ac:dyDescent="0.2">
      <c r="A553" s="16" t="s">
        <v>173</v>
      </c>
      <c r="B553" s="124" t="s">
        <v>215</v>
      </c>
      <c r="C553" s="133"/>
      <c r="D553" s="133" t="s">
        <v>12126</v>
      </c>
      <c r="E553" s="133" t="s">
        <v>12126</v>
      </c>
      <c r="F553" s="36">
        <v>31.4</v>
      </c>
      <c r="G553" s="36"/>
      <c r="H553" s="7" t="s">
        <v>177</v>
      </c>
      <c r="I553" s="16" t="s">
        <v>212</v>
      </c>
      <c r="J553" s="133" t="s">
        <v>179</v>
      </c>
      <c r="K553" s="134" t="s">
        <v>162</v>
      </c>
      <c r="L553" s="133"/>
      <c r="M553" s="133"/>
      <c r="N553" s="17"/>
      <c r="O553" s="17"/>
      <c r="P553" s="7"/>
      <c r="Q553" s="7"/>
      <c r="R553" s="21" t="s">
        <v>213</v>
      </c>
      <c r="S553" s="21"/>
      <c r="T553" s="21"/>
      <c r="U553" s="21"/>
      <c r="V553" s="22"/>
      <c r="W553" s="21"/>
      <c r="X553" s="21"/>
      <c r="Y553" s="21"/>
      <c r="Z553" s="21"/>
      <c r="AA553" s="21"/>
      <c r="AB553" s="21"/>
      <c r="AC553" s="136" t="s">
        <v>11740</v>
      </c>
      <c r="AD553" s="3" t="s">
        <v>11741</v>
      </c>
      <c r="AE553" s="3" t="s">
        <v>11742</v>
      </c>
      <c r="AF553" s="3" t="s">
        <v>11743</v>
      </c>
      <c r="AG553" s="3" t="s">
        <v>11744</v>
      </c>
      <c r="AI553" s="135" t="s">
        <v>214</v>
      </c>
      <c r="AJ553" s="136"/>
      <c r="AK553" s="136"/>
      <c r="AL553" s="136"/>
      <c r="AM553" s="135" t="s">
        <v>168</v>
      </c>
      <c r="AN553" s="135" t="s">
        <v>9830</v>
      </c>
      <c r="AO553" s="135" t="s">
        <v>12128</v>
      </c>
      <c r="AP553" s="135"/>
      <c r="AQ553" s="82" t="s">
        <v>12127</v>
      </c>
      <c r="AR553" s="135"/>
      <c r="AS553" s="135"/>
      <c r="AT553" s="135"/>
      <c r="AU553" s="135"/>
      <c r="AV553" s="135"/>
      <c r="AW553" s="135"/>
      <c r="AX553" s="135"/>
      <c r="AY553" s="135"/>
      <c r="AZ553" s="135"/>
      <c r="BA553" s="135"/>
      <c r="BK553" s="135"/>
    </row>
    <row r="554" spans="1:176" ht="12.75" customHeight="1" x14ac:dyDescent="0.2">
      <c r="A554" s="16" t="s">
        <v>173</v>
      </c>
      <c r="B554" s="124" t="s">
        <v>211</v>
      </c>
      <c r="C554" s="8"/>
      <c r="D554" s="133" t="s">
        <v>12126</v>
      </c>
      <c r="E554" s="133" t="s">
        <v>12126</v>
      </c>
      <c r="F554" s="36">
        <v>31.4</v>
      </c>
      <c r="G554" s="36"/>
      <c r="H554" s="134" t="s">
        <v>177</v>
      </c>
      <c r="I554" s="132" t="s">
        <v>212</v>
      </c>
      <c r="J554" s="8" t="s">
        <v>179</v>
      </c>
      <c r="K554" s="134" t="s">
        <v>162</v>
      </c>
      <c r="L554" s="8"/>
      <c r="M554" s="133"/>
      <c r="N554" s="17"/>
      <c r="O554" s="17"/>
      <c r="P554" s="134"/>
      <c r="Q554" s="134"/>
      <c r="R554" s="21" t="s">
        <v>213</v>
      </c>
      <c r="S554" s="21"/>
      <c r="T554" s="21"/>
      <c r="U554" s="21"/>
      <c r="V554" s="22"/>
      <c r="W554" s="21"/>
      <c r="X554" s="21"/>
      <c r="Y554" s="21"/>
      <c r="Z554" s="21"/>
      <c r="AA554" s="21"/>
      <c r="AB554" s="21"/>
      <c r="AC554" s="136" t="s">
        <v>11740</v>
      </c>
      <c r="AD554" s="3" t="s">
        <v>11741</v>
      </c>
      <c r="AE554" s="3" t="s">
        <v>11742</v>
      </c>
      <c r="AF554" s="3" t="s">
        <v>11743</v>
      </c>
      <c r="AG554" s="3" t="s">
        <v>11744</v>
      </c>
      <c r="AH554" s="135"/>
      <c r="AI554" s="135" t="s">
        <v>214</v>
      </c>
      <c r="AJ554" s="136"/>
      <c r="AK554" s="136"/>
      <c r="AL554" s="136"/>
      <c r="AM554" s="135" t="s">
        <v>168</v>
      </c>
      <c r="AN554" s="135" t="s">
        <v>9830</v>
      </c>
      <c r="AO554" s="135" t="s">
        <v>12128</v>
      </c>
      <c r="AP554" s="135"/>
      <c r="AQ554" s="82" t="s">
        <v>12127</v>
      </c>
      <c r="AR554" s="135"/>
      <c r="AS554" s="135"/>
      <c r="AT554" s="135"/>
      <c r="AU554" s="135"/>
      <c r="AV554" s="135"/>
      <c r="AX554" s="135"/>
      <c r="AY554" s="135"/>
      <c r="AZ554" s="135"/>
      <c r="BA554" s="135"/>
    </row>
    <row r="555" spans="1:176" ht="12.75" customHeight="1" x14ac:dyDescent="0.2">
      <c r="A555" s="132" t="s">
        <v>240</v>
      </c>
      <c r="B555" s="124" t="s">
        <v>211</v>
      </c>
      <c r="C555" s="133"/>
      <c r="D555" s="135" t="s">
        <v>13407</v>
      </c>
      <c r="E555" s="132" t="s">
        <v>13408</v>
      </c>
      <c r="F555" s="12">
        <v>31</v>
      </c>
      <c r="G555" s="12"/>
      <c r="H555" s="124" t="s">
        <v>243</v>
      </c>
      <c r="I555" s="133" t="s">
        <v>595</v>
      </c>
      <c r="J555" s="133" t="s">
        <v>179</v>
      </c>
      <c r="K555" s="124" t="s">
        <v>180</v>
      </c>
      <c r="L555" s="133" t="s">
        <v>8185</v>
      </c>
      <c r="M555" s="136"/>
      <c r="N555" s="124" t="s">
        <v>247</v>
      </c>
      <c r="O555" s="124"/>
      <c r="P555" s="124"/>
      <c r="Q555" s="124"/>
      <c r="R555" s="133"/>
      <c r="S555" s="133"/>
      <c r="T555" s="133"/>
      <c r="U555" s="133"/>
      <c r="V555" s="24"/>
      <c r="W555" s="133"/>
      <c r="X555" s="133"/>
      <c r="Y555" s="133"/>
      <c r="Z555" s="133"/>
      <c r="AA555" s="135" t="s">
        <v>163</v>
      </c>
      <c r="AB555" s="133">
        <v>7500</v>
      </c>
      <c r="AC555" s="135" t="s">
        <v>168</v>
      </c>
      <c r="AD555" s="135" t="s">
        <v>6539</v>
      </c>
      <c r="AE555" s="135" t="s">
        <v>6540</v>
      </c>
      <c r="AF555" s="135" t="s">
        <v>6541</v>
      </c>
      <c r="AG555" s="135" t="s">
        <v>6542</v>
      </c>
      <c r="AH555" s="135" t="s">
        <v>6543</v>
      </c>
      <c r="AI555" s="135" t="s">
        <v>6544</v>
      </c>
      <c r="AJ555" s="135" t="s">
        <v>163</v>
      </c>
      <c r="AK555" s="135"/>
      <c r="AL555" s="135" t="s">
        <v>6545</v>
      </c>
      <c r="AM555" s="135" t="s">
        <v>168</v>
      </c>
      <c r="AN555" s="135" t="s">
        <v>6548</v>
      </c>
      <c r="AO555" s="135" t="s">
        <v>6549</v>
      </c>
      <c r="AP555" s="135" t="s">
        <v>6550</v>
      </c>
      <c r="AQ555" s="135" t="s">
        <v>6551</v>
      </c>
      <c r="AR555" s="135"/>
      <c r="AS555" s="135"/>
      <c r="AT555" s="135"/>
      <c r="AU555" s="135"/>
      <c r="AV555" s="135"/>
      <c r="AW555" s="135" t="s">
        <v>168</v>
      </c>
      <c r="AX555" s="135" t="s">
        <v>6552</v>
      </c>
      <c r="AY555" s="135" t="s">
        <v>6553</v>
      </c>
      <c r="AZ555" s="135" t="s">
        <v>6554</v>
      </c>
      <c r="BA555" s="135" t="s">
        <v>6555</v>
      </c>
      <c r="BB555" s="135" t="s">
        <v>163</v>
      </c>
      <c r="BC555" s="135" t="s">
        <v>6556</v>
      </c>
      <c r="BD555" s="135" t="s">
        <v>163</v>
      </c>
      <c r="BE555" s="135" t="s">
        <v>6557</v>
      </c>
      <c r="BF555" s="135"/>
      <c r="BG555" s="135"/>
      <c r="BH555" s="135"/>
      <c r="BI555" s="135"/>
      <c r="BJ555" s="135"/>
      <c r="BK555" s="135"/>
      <c r="BL555" s="135"/>
      <c r="BM555" s="135"/>
      <c r="BN555" s="135"/>
      <c r="BO555" s="135"/>
      <c r="BP555" s="135"/>
      <c r="BQ555" s="135"/>
      <c r="BR555" s="135"/>
      <c r="BS555" s="135"/>
      <c r="BT555" s="135"/>
      <c r="BU555" s="135"/>
      <c r="BV555" s="135"/>
      <c r="BW555" s="135"/>
      <c r="BX555" s="135"/>
      <c r="BY555" s="135"/>
      <c r="BZ555" s="135"/>
      <c r="CA555" s="135"/>
      <c r="CB555" s="135"/>
      <c r="CC555" s="135"/>
      <c r="CD555" s="135"/>
      <c r="CE555" s="135"/>
      <c r="CF555" s="135"/>
      <c r="CG555" s="135"/>
      <c r="CH555" s="135"/>
      <c r="CI555" s="135"/>
      <c r="CJ555" s="135"/>
      <c r="CK555" s="135"/>
      <c r="CL555" s="135"/>
      <c r="CM555" s="135"/>
      <c r="CN555" s="135"/>
      <c r="CO555" s="135"/>
      <c r="CP555" s="135"/>
      <c r="CQ555" s="135"/>
      <c r="CR555" s="135"/>
      <c r="CS555" s="135"/>
      <c r="CT555" s="135"/>
      <c r="CU555" s="135"/>
      <c r="CV555" s="135"/>
      <c r="CW555" s="135"/>
      <c r="CX555" s="135"/>
      <c r="CY555" s="135"/>
      <c r="CZ555" s="135"/>
      <c r="DA555" s="135"/>
      <c r="DB555" s="135"/>
      <c r="DC555" s="135"/>
      <c r="DD555" s="135"/>
      <c r="DE555" s="135"/>
      <c r="DF555" s="135"/>
      <c r="DG555" s="135"/>
      <c r="DH555" s="135"/>
      <c r="DI555" s="135"/>
      <c r="DJ555" s="135"/>
      <c r="DK555" s="135"/>
      <c r="DL555" s="135"/>
      <c r="DM555" s="135"/>
      <c r="DN555" s="135"/>
      <c r="DO555" s="135"/>
      <c r="DP555" s="135"/>
      <c r="DQ555" s="135"/>
      <c r="DR555" s="135"/>
      <c r="DS555" s="135"/>
      <c r="DT555" s="135"/>
      <c r="DU555" s="135"/>
      <c r="DV555" s="135"/>
      <c r="DW555" s="135"/>
      <c r="DX555" s="135"/>
      <c r="DY555" s="135"/>
      <c r="DZ555" s="135"/>
      <c r="EA555" s="135"/>
      <c r="EB555" s="135"/>
      <c r="EC555" s="135"/>
      <c r="ED555" s="135"/>
      <c r="EE555" s="135"/>
      <c r="EF555" s="135"/>
      <c r="EG555" s="135"/>
      <c r="EH555" s="135"/>
      <c r="EI555" s="135"/>
      <c r="EJ555" s="135"/>
      <c r="EK555" s="135"/>
      <c r="EL555" s="135"/>
      <c r="EM555" s="135"/>
      <c r="EN555" s="135"/>
      <c r="EO555" s="135"/>
      <c r="EP555" s="135"/>
      <c r="EQ555" s="135"/>
      <c r="ER555" s="135"/>
      <c r="ES555" s="135"/>
      <c r="ET555" s="135"/>
      <c r="EU555" s="135"/>
      <c r="EV555" s="135"/>
      <c r="EW555" s="135"/>
      <c r="EX555" s="135"/>
      <c r="EY555" s="135"/>
      <c r="EZ555" s="135"/>
      <c r="FA555" s="135"/>
      <c r="FB555" s="135"/>
      <c r="FC555" s="135"/>
      <c r="FD555" s="135"/>
      <c r="FE555" s="135"/>
      <c r="FF555" s="135"/>
      <c r="FG555" s="135"/>
      <c r="FH555" s="135"/>
      <c r="FI555" s="135"/>
      <c r="FJ555" s="135"/>
      <c r="FK555" s="135"/>
      <c r="FL555" s="135"/>
    </row>
    <row r="556" spans="1:176" ht="12.75" customHeight="1" x14ac:dyDescent="0.2">
      <c r="A556" s="132" t="s">
        <v>173</v>
      </c>
      <c r="B556" s="124" t="s">
        <v>215</v>
      </c>
      <c r="C556" s="133"/>
      <c r="D556" s="133" t="s">
        <v>1014</v>
      </c>
      <c r="E556" s="133" t="s">
        <v>1014</v>
      </c>
      <c r="F556" s="36">
        <v>30.632999999999999</v>
      </c>
      <c r="G556" s="36"/>
      <c r="H556" s="134" t="s">
        <v>177</v>
      </c>
      <c r="I556" s="132" t="s">
        <v>698</v>
      </c>
      <c r="J556" s="133" t="s">
        <v>179</v>
      </c>
      <c r="K556" s="134" t="s">
        <v>162</v>
      </c>
      <c r="L556" s="133" t="s">
        <v>1015</v>
      </c>
      <c r="M556" s="133"/>
      <c r="N556" s="17"/>
      <c r="O556" s="17"/>
      <c r="P556" s="134"/>
      <c r="Q556" s="134"/>
      <c r="R556" s="136" t="s">
        <v>1016</v>
      </c>
      <c r="S556" s="136"/>
      <c r="T556" s="136"/>
      <c r="U556" s="136"/>
      <c r="V556" s="138"/>
      <c r="W556" s="136"/>
      <c r="X556" s="136"/>
      <c r="Y556" s="136"/>
      <c r="Z556" s="136"/>
      <c r="AA556" s="136"/>
      <c r="AB556" s="136"/>
      <c r="AC556" s="136"/>
      <c r="AD556" s="135"/>
      <c r="AE556" s="135"/>
      <c r="AF556" s="135"/>
      <c r="AG556" s="135"/>
      <c r="AH556" s="135"/>
      <c r="AI556" s="135"/>
      <c r="AJ556" s="136"/>
      <c r="AK556" s="136"/>
      <c r="AL556" s="136"/>
      <c r="AM556" s="134"/>
      <c r="AN556" s="134"/>
      <c r="AO556" s="134"/>
      <c r="AP556" s="134"/>
      <c r="AQ556" s="134"/>
      <c r="AR556" s="134"/>
      <c r="AS556" s="134"/>
      <c r="AT556" s="134"/>
      <c r="AU556" s="134"/>
      <c r="AV556" s="134"/>
      <c r="AW556" s="134"/>
      <c r="AX556" s="136"/>
      <c r="AY556" s="136"/>
      <c r="AZ556" s="133"/>
      <c r="BA556" s="135" t="s">
        <v>1017</v>
      </c>
      <c r="BB556" s="135"/>
      <c r="BC556" s="135"/>
      <c r="BD556" s="135"/>
      <c r="BE556" s="135"/>
      <c r="BF556" s="135"/>
      <c r="BG556" s="135"/>
      <c r="BH556" s="135"/>
      <c r="BI556" s="135"/>
      <c r="BJ556" s="135"/>
      <c r="BK556" s="135"/>
      <c r="BL556" s="135"/>
      <c r="BM556" s="135"/>
      <c r="BN556" s="135"/>
      <c r="BO556" s="135"/>
      <c r="BP556" s="135"/>
      <c r="BQ556" s="135"/>
      <c r="BR556" s="135"/>
      <c r="BS556" s="135"/>
      <c r="BT556" s="135"/>
      <c r="BU556" s="135"/>
      <c r="BV556" s="135"/>
      <c r="BW556" s="135"/>
      <c r="BX556" s="135"/>
      <c r="BY556" s="135"/>
      <c r="BZ556" s="135"/>
      <c r="CA556" s="135"/>
      <c r="CB556" s="135"/>
      <c r="CC556" s="135"/>
      <c r="CD556" s="135"/>
      <c r="CE556" s="135"/>
      <c r="CF556" s="135"/>
      <c r="CG556" s="135"/>
      <c r="CH556" s="135"/>
      <c r="CI556" s="135"/>
      <c r="CJ556" s="135"/>
      <c r="CK556" s="135"/>
      <c r="CL556" s="135"/>
      <c r="CM556" s="135"/>
      <c r="CN556" s="135"/>
      <c r="CO556" s="135"/>
      <c r="CP556" s="135"/>
      <c r="CQ556" s="135"/>
      <c r="CR556" s="135"/>
      <c r="CS556" s="135"/>
      <c r="CT556" s="135"/>
      <c r="CU556" s="135"/>
      <c r="CV556" s="135"/>
      <c r="CW556" s="135"/>
      <c r="CX556" s="135"/>
      <c r="CY556" s="135"/>
      <c r="CZ556" s="135"/>
      <c r="DA556" s="135"/>
      <c r="DB556" s="135"/>
      <c r="DC556" s="135"/>
      <c r="DD556" s="135"/>
      <c r="DE556" s="135"/>
      <c r="DF556" s="135"/>
      <c r="DG556" s="135"/>
      <c r="DH556" s="135"/>
      <c r="DI556" s="135"/>
      <c r="DJ556" s="135"/>
      <c r="DK556" s="135"/>
      <c r="DL556" s="135"/>
      <c r="DM556" s="135"/>
      <c r="DN556" s="135"/>
      <c r="DO556" s="135"/>
      <c r="DP556" s="135"/>
      <c r="DQ556" s="135"/>
      <c r="DR556" s="135"/>
      <c r="DS556" s="135"/>
      <c r="DT556" s="135"/>
      <c r="DU556" s="135"/>
      <c r="DV556" s="135"/>
      <c r="DW556" s="135"/>
      <c r="DX556" s="135"/>
      <c r="DY556" s="135"/>
      <c r="DZ556" s="135"/>
      <c r="EA556" s="135"/>
      <c r="EB556" s="135"/>
      <c r="EC556" s="135"/>
      <c r="ED556" s="135"/>
      <c r="EE556" s="135"/>
      <c r="EF556" s="135"/>
      <c r="EG556" s="135"/>
      <c r="EH556" s="135"/>
      <c r="EI556" s="135"/>
      <c r="EJ556" s="135"/>
      <c r="EK556" s="135"/>
      <c r="EL556" s="135"/>
      <c r="EM556" s="135"/>
      <c r="EN556" s="135"/>
      <c r="EO556" s="135"/>
      <c r="EP556" s="135"/>
      <c r="EQ556" s="135"/>
      <c r="ER556" s="135"/>
      <c r="ES556" s="135"/>
      <c r="ET556" s="135"/>
      <c r="EU556" s="135"/>
      <c r="EV556" s="135"/>
      <c r="EW556" s="135"/>
      <c r="EX556" s="135"/>
      <c r="EY556" s="135"/>
      <c r="EZ556" s="135"/>
      <c r="FA556" s="135"/>
      <c r="FB556" s="135"/>
      <c r="FC556" s="135"/>
      <c r="FD556" s="135"/>
      <c r="FE556" s="135"/>
      <c r="FF556" s="135"/>
      <c r="FG556" s="135"/>
      <c r="FH556" s="135"/>
      <c r="FI556" s="135"/>
      <c r="FJ556" s="135"/>
      <c r="FK556" s="135"/>
      <c r="FL556" s="135"/>
    </row>
    <row r="557" spans="1:176" ht="12.75" customHeight="1" x14ac:dyDescent="0.2">
      <c r="A557" s="16" t="s">
        <v>173</v>
      </c>
      <c r="B557" s="124" t="s">
        <v>215</v>
      </c>
      <c r="C557" s="133"/>
      <c r="D557" s="8" t="s">
        <v>9413</v>
      </c>
      <c r="E557" s="8" t="s">
        <v>9413</v>
      </c>
      <c r="F557" s="36">
        <v>30.632999999999999</v>
      </c>
      <c r="G557" s="36"/>
      <c r="H557" s="134" t="s">
        <v>177</v>
      </c>
      <c r="I557" s="16" t="s">
        <v>595</v>
      </c>
      <c r="J557" s="8" t="s">
        <v>179</v>
      </c>
      <c r="K557" s="7" t="s">
        <v>162</v>
      </c>
      <c r="L557" s="8"/>
      <c r="M557" s="133"/>
      <c r="N557" s="17"/>
      <c r="O557" s="17"/>
      <c r="P557" s="7"/>
      <c r="Q557" s="7"/>
      <c r="R557" s="136" t="s">
        <v>9414</v>
      </c>
      <c r="S557" s="136"/>
      <c r="T557" s="136"/>
      <c r="U557" s="136"/>
      <c r="V557" s="138"/>
      <c r="W557" s="136"/>
      <c r="X557" s="136"/>
      <c r="Y557" s="136"/>
      <c r="Z557" s="136"/>
      <c r="AA557" s="136"/>
      <c r="AB557" s="136"/>
      <c r="AC557" s="133"/>
      <c r="AI557" s="133"/>
      <c r="AJ557" s="133"/>
      <c r="AK557" s="133"/>
      <c r="AL557" s="133"/>
      <c r="AM557" s="134"/>
      <c r="AN557" s="134"/>
      <c r="AO557" s="134"/>
      <c r="AP557" s="134"/>
      <c r="AQ557" s="134"/>
      <c r="AR557" s="134"/>
      <c r="AS557" s="134"/>
      <c r="AT557" s="134"/>
      <c r="AU557" s="134"/>
      <c r="AV557" s="134"/>
      <c r="AW557" s="135" t="s">
        <v>168</v>
      </c>
      <c r="AX557" s="133" t="s">
        <v>303</v>
      </c>
      <c r="AY557" s="133" t="s">
        <v>9415</v>
      </c>
      <c r="AZ557" s="133"/>
      <c r="BA557" s="133" t="s">
        <v>9416</v>
      </c>
      <c r="BH557" s="3" t="s">
        <v>11761</v>
      </c>
    </row>
    <row r="558" spans="1:176" ht="12.75" customHeight="1" x14ac:dyDescent="0.2">
      <c r="A558" s="132" t="s">
        <v>173</v>
      </c>
      <c r="B558" s="124" t="s">
        <v>215</v>
      </c>
      <c r="C558" s="133"/>
      <c r="D558" s="133" t="s">
        <v>2235</v>
      </c>
      <c r="E558" s="133" t="s">
        <v>2236</v>
      </c>
      <c r="F558" s="36">
        <v>30.632999999999999</v>
      </c>
      <c r="G558" s="36"/>
      <c r="H558" s="134" t="s">
        <v>177</v>
      </c>
      <c r="I558" s="132" t="s">
        <v>212</v>
      </c>
      <c r="J558" s="133" t="s">
        <v>179</v>
      </c>
      <c r="K558" s="134" t="s">
        <v>162</v>
      </c>
      <c r="L558" s="133" t="s">
        <v>2237</v>
      </c>
      <c r="M558" s="133" t="s">
        <v>2238</v>
      </c>
      <c r="N558" s="17"/>
      <c r="O558" s="17"/>
      <c r="P558" s="134"/>
      <c r="Q558" s="134"/>
      <c r="R558" s="136" t="s">
        <v>2239</v>
      </c>
      <c r="S558" s="136"/>
      <c r="T558" s="136"/>
      <c r="U558" s="136"/>
      <c r="V558" s="138"/>
      <c r="W558" s="136"/>
      <c r="X558" s="136"/>
      <c r="Y558" s="136"/>
      <c r="Z558" s="136"/>
      <c r="AA558" s="136"/>
      <c r="AB558" s="136"/>
      <c r="AC558" s="135"/>
      <c r="AD558" s="135"/>
      <c r="AE558" s="135"/>
      <c r="AF558" s="135"/>
      <c r="AG558" s="135"/>
      <c r="AH558" s="135"/>
      <c r="AI558" s="135"/>
      <c r="AJ558" s="135"/>
      <c r="AK558" s="135"/>
      <c r="AL558" s="135"/>
      <c r="AM558" s="134"/>
      <c r="AN558" s="134"/>
      <c r="AO558" s="134"/>
      <c r="AP558" s="134"/>
      <c r="AQ558" s="134"/>
      <c r="AR558" s="134"/>
      <c r="AS558" s="134"/>
      <c r="AT558" s="134"/>
      <c r="AU558" s="134"/>
      <c r="AV558" s="134"/>
      <c r="AW558" s="135" t="s">
        <v>168</v>
      </c>
      <c r="AX558" s="135" t="s">
        <v>2240</v>
      </c>
      <c r="AY558" s="135" t="s">
        <v>2241</v>
      </c>
      <c r="AZ558" s="133" t="s">
        <v>250</v>
      </c>
      <c r="BA558" s="135" t="s">
        <v>2242</v>
      </c>
      <c r="BC558" s="135"/>
      <c r="DS558" s="135"/>
    </row>
    <row r="559" spans="1:176" s="130" customFormat="1" ht="12.75" customHeight="1" x14ac:dyDescent="0.2">
      <c r="A559" s="132" t="s">
        <v>173</v>
      </c>
      <c r="B559" s="17" t="s">
        <v>472</v>
      </c>
      <c r="C559" s="132" t="s">
        <v>13914</v>
      </c>
      <c r="D559" s="132" t="s">
        <v>5634</v>
      </c>
      <c r="E559" s="135" t="s">
        <v>5635</v>
      </c>
      <c r="F559" s="134">
        <v>30.001000000000001</v>
      </c>
      <c r="G559" s="134"/>
      <c r="H559" s="7" t="s">
        <v>177</v>
      </c>
      <c r="I559" s="132" t="s">
        <v>160</v>
      </c>
      <c r="J559" s="132" t="s">
        <v>161</v>
      </c>
      <c r="K559" s="20" t="s">
        <v>180</v>
      </c>
      <c r="L559" s="132" t="s">
        <v>5636</v>
      </c>
      <c r="M559" s="136" t="s">
        <v>11269</v>
      </c>
      <c r="N559" s="17"/>
      <c r="O559" s="17"/>
      <c r="P559" s="134"/>
      <c r="Q559" s="134"/>
      <c r="R559" s="135" t="s">
        <v>11268</v>
      </c>
      <c r="S559" s="135" t="s">
        <v>163</v>
      </c>
      <c r="T559" s="135" t="s">
        <v>2607</v>
      </c>
      <c r="U559" s="135" t="s">
        <v>2608</v>
      </c>
      <c r="V559" s="141" t="s">
        <v>5637</v>
      </c>
      <c r="W559" s="135" t="s">
        <v>11270</v>
      </c>
      <c r="X559" s="135" t="s">
        <v>11271</v>
      </c>
      <c r="Y559" s="135" t="s">
        <v>11272</v>
      </c>
      <c r="Z559" s="135" t="s">
        <v>11273</v>
      </c>
      <c r="AA559" s="135" t="s">
        <v>163</v>
      </c>
      <c r="AB559" s="135">
        <v>465</v>
      </c>
      <c r="AC559" s="135" t="s">
        <v>168</v>
      </c>
      <c r="AD559" s="135" t="s">
        <v>5686</v>
      </c>
      <c r="AE559" s="135" t="s">
        <v>5687</v>
      </c>
      <c r="AF559" s="135" t="s">
        <v>5688</v>
      </c>
      <c r="AG559" s="135" t="s">
        <v>5689</v>
      </c>
      <c r="AH559" s="135"/>
      <c r="AI559" s="135" t="s">
        <v>163</v>
      </c>
      <c r="AJ559" s="135" t="s">
        <v>5642</v>
      </c>
      <c r="AK559" s="135" t="s">
        <v>5643</v>
      </c>
      <c r="AL559" s="135" t="s">
        <v>5644</v>
      </c>
      <c r="AM559" s="135" t="s">
        <v>194</v>
      </c>
      <c r="AN559" s="135" t="s">
        <v>5645</v>
      </c>
      <c r="AO559" s="135" t="s">
        <v>5646</v>
      </c>
      <c r="AP559" s="135"/>
      <c r="AQ559" s="135" t="s">
        <v>5647</v>
      </c>
      <c r="AR559" s="135"/>
      <c r="AS559" s="135"/>
      <c r="AT559" s="135"/>
      <c r="AU559" s="135"/>
      <c r="AV559" s="135"/>
      <c r="AW559" s="135" t="s">
        <v>194</v>
      </c>
      <c r="AX559" s="135" t="s">
        <v>5638</v>
      </c>
      <c r="AY559" s="135" t="s">
        <v>5639</v>
      </c>
      <c r="AZ559" s="135" t="s">
        <v>5640</v>
      </c>
      <c r="BA559" s="135" t="s">
        <v>5641</v>
      </c>
      <c r="BB559" s="135" t="s">
        <v>163</v>
      </c>
      <c r="BC559" s="135" t="s">
        <v>5642</v>
      </c>
      <c r="BD559" s="135" t="s">
        <v>163</v>
      </c>
      <c r="BE559" s="135" t="s">
        <v>163</v>
      </c>
      <c r="BF559" s="135" t="s">
        <v>5648</v>
      </c>
      <c r="BG559" s="135" t="s">
        <v>168</v>
      </c>
      <c r="BH559" s="135" t="s">
        <v>4529</v>
      </c>
      <c r="BI559" s="135" t="s">
        <v>5649</v>
      </c>
      <c r="BJ559" s="135" t="s">
        <v>5650</v>
      </c>
      <c r="BK559" s="135" t="s">
        <v>5651</v>
      </c>
      <c r="BL559" s="135" t="s">
        <v>163</v>
      </c>
      <c r="BM559" s="135" t="s">
        <v>5642</v>
      </c>
      <c r="BN559" s="135" t="s">
        <v>163</v>
      </c>
      <c r="BO559" s="135" t="s">
        <v>5644</v>
      </c>
      <c r="BP559" s="135" t="s">
        <v>5652</v>
      </c>
      <c r="BQ559" s="135" t="s">
        <v>168</v>
      </c>
      <c r="BR559" s="135" t="s">
        <v>5653</v>
      </c>
      <c r="BS559" s="135" t="s">
        <v>5654</v>
      </c>
      <c r="BT559" s="135" t="s">
        <v>5655</v>
      </c>
      <c r="BU559" s="135" t="s">
        <v>5656</v>
      </c>
      <c r="BV559" s="135" t="s">
        <v>163</v>
      </c>
      <c r="BW559" s="135" t="s">
        <v>5657</v>
      </c>
      <c r="BX559" s="135" t="s">
        <v>163</v>
      </c>
      <c r="BY559" s="135" t="s">
        <v>5658</v>
      </c>
      <c r="BZ559" s="135" t="s">
        <v>5659</v>
      </c>
      <c r="CA559" s="135" t="s">
        <v>168</v>
      </c>
      <c r="CB559" s="135" t="s">
        <v>5660</v>
      </c>
      <c r="CC559" s="135" t="s">
        <v>5661</v>
      </c>
      <c r="CD559" s="135" t="s">
        <v>5662</v>
      </c>
      <c r="CE559" s="135" t="s">
        <v>5663</v>
      </c>
      <c r="CF559" s="135" t="s">
        <v>5664</v>
      </c>
      <c r="CG559" s="135" t="s">
        <v>163</v>
      </c>
      <c r="CH559" s="135" t="s">
        <v>163</v>
      </c>
      <c r="CI559" s="135" t="s">
        <v>163</v>
      </c>
      <c r="CJ559" s="135" t="s">
        <v>5665</v>
      </c>
      <c r="CK559" s="135" t="s">
        <v>168</v>
      </c>
      <c r="CL559" s="135" t="s">
        <v>5666</v>
      </c>
      <c r="CM559" s="135" t="s">
        <v>5667</v>
      </c>
      <c r="CN559" s="135" t="s">
        <v>5668</v>
      </c>
      <c r="CO559" s="135" t="s">
        <v>5669</v>
      </c>
      <c r="CP559" s="135" t="s">
        <v>163</v>
      </c>
      <c r="CQ559" s="135" t="s">
        <v>5670</v>
      </c>
      <c r="CR559" s="135" t="s">
        <v>163</v>
      </c>
      <c r="CS559" s="135" t="s">
        <v>5644</v>
      </c>
      <c r="CT559" s="135" t="s">
        <v>5671</v>
      </c>
      <c r="CU559" s="135" t="s">
        <v>168</v>
      </c>
      <c r="CV559" s="135" t="s">
        <v>4723</v>
      </c>
      <c r="CW559" s="135" t="s">
        <v>5672</v>
      </c>
      <c r="CX559" s="135" t="s">
        <v>319</v>
      </c>
      <c r="CY559" s="135" t="s">
        <v>5673</v>
      </c>
      <c r="CZ559" s="135" t="s">
        <v>163</v>
      </c>
      <c r="DA559" s="135" t="s">
        <v>163</v>
      </c>
      <c r="DB559" s="135" t="s">
        <v>163</v>
      </c>
      <c r="DC559" s="135" t="s">
        <v>163</v>
      </c>
      <c r="DD559" s="135" t="s">
        <v>5674</v>
      </c>
      <c r="DE559" s="135" t="s">
        <v>194</v>
      </c>
      <c r="DF559" s="135" t="s">
        <v>5675</v>
      </c>
      <c r="DG559" s="135" t="s">
        <v>5676</v>
      </c>
      <c r="DH559" s="135" t="s">
        <v>5677</v>
      </c>
      <c r="DI559" s="135" t="s">
        <v>5678</v>
      </c>
      <c r="DJ559" s="135" t="s">
        <v>163</v>
      </c>
      <c r="DK559" s="135" t="s">
        <v>5679</v>
      </c>
      <c r="DL559" s="135" t="s">
        <v>163</v>
      </c>
      <c r="DM559" s="135" t="s">
        <v>5680</v>
      </c>
      <c r="DN559" s="135" t="s">
        <v>5681</v>
      </c>
      <c r="DO559" s="135" t="s">
        <v>194</v>
      </c>
      <c r="DP559" s="135" t="s">
        <v>13293</v>
      </c>
      <c r="DQ559" s="135" t="s">
        <v>13294</v>
      </c>
      <c r="DR559" s="135" t="s">
        <v>13295</v>
      </c>
      <c r="DS559" s="82" t="s">
        <v>13296</v>
      </c>
      <c r="DT559" s="135"/>
      <c r="DU559" s="135"/>
      <c r="DV559" s="135"/>
      <c r="DW559" s="135"/>
      <c r="DX559" s="135"/>
      <c r="DY559" s="135"/>
      <c r="DZ559" s="135"/>
      <c r="EA559" s="135"/>
      <c r="EB559" s="135"/>
      <c r="EC559" s="135"/>
      <c r="ED559" s="135"/>
      <c r="EE559" s="135"/>
      <c r="EF559" s="135"/>
      <c r="EG559" s="135"/>
      <c r="EH559" s="135"/>
      <c r="EI559" s="135"/>
      <c r="EJ559" s="135"/>
      <c r="EK559" s="135"/>
      <c r="EL559" s="135"/>
      <c r="EM559" s="135"/>
      <c r="EN559" s="135"/>
      <c r="EO559" s="135"/>
      <c r="EP559" s="135"/>
      <c r="EQ559" s="135"/>
      <c r="ER559" s="135"/>
      <c r="ES559" s="135"/>
      <c r="ET559" s="135"/>
      <c r="EU559" s="135"/>
      <c r="EV559" s="135"/>
      <c r="EW559" s="135"/>
      <c r="EX559" s="135"/>
      <c r="EY559" s="135"/>
      <c r="EZ559" s="135"/>
      <c r="FA559" s="135"/>
      <c r="FB559" s="135"/>
      <c r="FC559" s="135"/>
      <c r="FD559" s="135"/>
      <c r="FE559" s="135"/>
      <c r="FF559" s="135"/>
      <c r="FG559" s="135"/>
      <c r="FH559" s="135"/>
      <c r="FI559" s="135"/>
      <c r="FJ559" s="135"/>
      <c r="FK559" s="135"/>
      <c r="FL559" s="135"/>
      <c r="FM559" s="135"/>
      <c r="FN559" s="135"/>
      <c r="FO559" s="135"/>
      <c r="FP559" s="135"/>
      <c r="FQ559" s="135"/>
      <c r="FR559" s="135"/>
      <c r="FS559" s="135"/>
      <c r="FT559" s="135"/>
    </row>
    <row r="560" spans="1:176" ht="12.75" customHeight="1" x14ac:dyDescent="0.2">
      <c r="A560" s="16" t="s">
        <v>240</v>
      </c>
      <c r="B560" s="124" t="s">
        <v>215</v>
      </c>
      <c r="C560" s="132"/>
      <c r="D560" s="133" t="s">
        <v>9650</v>
      </c>
      <c r="E560" s="133" t="s">
        <v>9650</v>
      </c>
      <c r="F560" s="134">
        <v>30</v>
      </c>
      <c r="G560" s="134"/>
      <c r="H560" s="124">
        <v>2021</v>
      </c>
      <c r="I560" s="16" t="s">
        <v>301</v>
      </c>
      <c r="J560" s="133" t="s">
        <v>179</v>
      </c>
      <c r="K560" s="124" t="s">
        <v>162</v>
      </c>
      <c r="L560" s="136" t="s">
        <v>9651</v>
      </c>
      <c r="M560" s="136"/>
      <c r="N560" s="124" t="s">
        <v>676</v>
      </c>
      <c r="O560" s="134" t="s">
        <v>694</v>
      </c>
      <c r="P560" s="124"/>
      <c r="Q560" s="124"/>
      <c r="R560" s="133"/>
      <c r="S560" s="133"/>
      <c r="T560" s="133"/>
      <c r="U560" s="133"/>
      <c r="V560" s="24"/>
      <c r="W560" s="133"/>
      <c r="X560" s="133"/>
      <c r="Y560" s="133"/>
      <c r="Z560" s="133"/>
      <c r="AA560" s="133"/>
      <c r="AB560" s="133"/>
      <c r="AC560" s="136"/>
      <c r="AD560" s="135"/>
      <c r="AE560" s="135"/>
      <c r="AF560" s="135"/>
      <c r="AG560" s="135"/>
      <c r="AH560" s="135"/>
      <c r="AI560" s="136"/>
      <c r="AJ560" s="136"/>
      <c r="AK560" s="136"/>
      <c r="AL560" s="136"/>
      <c r="AM560" s="124"/>
      <c r="AN560" s="124"/>
      <c r="AO560" s="124"/>
      <c r="AP560" s="124"/>
      <c r="AQ560" s="124"/>
      <c r="AR560" s="124"/>
      <c r="AS560" s="124"/>
      <c r="AT560" s="124"/>
      <c r="AU560" s="124"/>
      <c r="AV560" s="124"/>
      <c r="AW560" s="135" t="s">
        <v>168</v>
      </c>
      <c r="AX560" s="136" t="s">
        <v>9652</v>
      </c>
      <c r="AY560" s="136" t="s">
        <v>9653</v>
      </c>
      <c r="AZ560" s="133" t="s">
        <v>250</v>
      </c>
      <c r="BA560" s="136"/>
      <c r="DS560" s="135"/>
      <c r="FN560" s="3" t="s">
        <v>163</v>
      </c>
    </row>
    <row r="561" spans="1:176" ht="12.75" customHeight="1" x14ac:dyDescent="0.2">
      <c r="A561" s="135" t="s">
        <v>240</v>
      </c>
      <c r="B561" s="127" t="s">
        <v>12429</v>
      </c>
      <c r="C561" s="132" t="s">
        <v>13782</v>
      </c>
      <c r="D561" s="135" t="s">
        <v>13792</v>
      </c>
      <c r="E561" s="135" t="s">
        <v>13792</v>
      </c>
      <c r="F561" s="134">
        <v>30</v>
      </c>
      <c r="G561" s="135"/>
      <c r="H561" s="124" t="s">
        <v>243</v>
      </c>
      <c r="I561" s="135" t="s">
        <v>2475</v>
      </c>
      <c r="J561" s="135" t="s">
        <v>179</v>
      </c>
      <c r="K561" s="127" t="s">
        <v>162</v>
      </c>
      <c r="L561" s="135" t="s">
        <v>12709</v>
      </c>
      <c r="M561" s="133" t="s">
        <v>7758</v>
      </c>
      <c r="N561" s="127" t="s">
        <v>247</v>
      </c>
      <c r="O561" s="124" t="s">
        <v>694</v>
      </c>
      <c r="P561" s="135"/>
      <c r="Q561" s="135"/>
      <c r="R561" s="135" t="s">
        <v>12557</v>
      </c>
      <c r="S561" s="135"/>
      <c r="T561" s="135"/>
      <c r="U561" s="135" t="s">
        <v>12558</v>
      </c>
      <c r="V561" s="135" t="s">
        <v>12559</v>
      </c>
      <c r="W561" s="135"/>
      <c r="X561" s="135"/>
      <c r="Y561" s="135"/>
      <c r="Z561" s="135"/>
      <c r="AA561" s="135"/>
      <c r="AB561" s="135"/>
      <c r="AC561" s="135" t="s">
        <v>168</v>
      </c>
      <c r="AD561" s="135" t="s">
        <v>12568</v>
      </c>
      <c r="AE561" s="135" t="s">
        <v>1830</v>
      </c>
      <c r="AF561" s="135" t="s">
        <v>12569</v>
      </c>
      <c r="AG561" s="135"/>
      <c r="AH561" s="135"/>
      <c r="AI561" s="135" t="s">
        <v>12559</v>
      </c>
      <c r="AJ561" s="135"/>
      <c r="AK561" s="135" t="s">
        <v>12570</v>
      </c>
      <c r="AL561" s="135"/>
      <c r="AM561" s="135" t="s">
        <v>168</v>
      </c>
      <c r="AN561" s="135" t="s">
        <v>12568</v>
      </c>
      <c r="AO561" s="135" t="s">
        <v>1830</v>
      </c>
      <c r="AP561" s="135" t="s">
        <v>12569</v>
      </c>
      <c r="AQ561" s="135"/>
      <c r="AR561" s="135"/>
      <c r="AS561" s="135"/>
      <c r="AT561" s="135"/>
      <c r="AU561" s="135"/>
      <c r="AV561" s="135"/>
      <c r="AW561" s="135"/>
      <c r="AX561" s="135"/>
      <c r="AY561" s="135"/>
      <c r="AZ561" s="135"/>
      <c r="BA561" s="135"/>
    </row>
    <row r="562" spans="1:176" ht="12.75" customHeight="1" x14ac:dyDescent="0.2">
      <c r="A562" s="132" t="s">
        <v>240</v>
      </c>
      <c r="B562" s="124" t="s">
        <v>211</v>
      </c>
      <c r="C562" s="133"/>
      <c r="D562" s="135" t="s">
        <v>696</v>
      </c>
      <c r="E562" s="133" t="s">
        <v>1086</v>
      </c>
      <c r="F562" s="12">
        <v>30</v>
      </c>
      <c r="G562" s="12"/>
      <c r="H562" s="124">
        <v>2022</v>
      </c>
      <c r="I562" s="133" t="s">
        <v>261</v>
      </c>
      <c r="J562" s="133" t="s">
        <v>179</v>
      </c>
      <c r="K562" s="124" t="s">
        <v>162</v>
      </c>
      <c r="L562" s="133" t="s">
        <v>1087</v>
      </c>
      <c r="M562" s="8" t="s">
        <v>699</v>
      </c>
      <c r="N562" s="124" t="s">
        <v>676</v>
      </c>
      <c r="O562" s="124" t="s">
        <v>812</v>
      </c>
      <c r="P562" s="124"/>
      <c r="Q562" s="124"/>
      <c r="R562" s="133" t="s">
        <v>1088</v>
      </c>
      <c r="S562" s="133"/>
      <c r="T562" s="133"/>
      <c r="U562" s="133"/>
      <c r="V562" s="24"/>
      <c r="W562" s="133"/>
      <c r="X562" s="133"/>
      <c r="Y562" s="133"/>
      <c r="Z562" s="133"/>
      <c r="AA562" s="133"/>
      <c r="AB562" s="133"/>
      <c r="AC562" s="135" t="s">
        <v>168</v>
      </c>
      <c r="AG562" s="3" t="s">
        <v>704</v>
      </c>
      <c r="AI562" s="135"/>
      <c r="AJ562" s="135" t="s">
        <v>705</v>
      </c>
      <c r="AK562" s="135" t="s">
        <v>706</v>
      </c>
      <c r="AL562" s="135" t="s">
        <v>707</v>
      </c>
      <c r="AM562" s="124"/>
      <c r="AN562" s="124"/>
      <c r="AO562" s="124"/>
      <c r="AP562" s="124"/>
      <c r="AQ562" s="124"/>
      <c r="AR562" s="124"/>
      <c r="AS562" s="124"/>
      <c r="AT562" s="124"/>
      <c r="AU562" s="124"/>
      <c r="AV562" s="124"/>
      <c r="AW562" s="135" t="s">
        <v>168</v>
      </c>
      <c r="AX562" s="136" t="s">
        <v>701</v>
      </c>
      <c r="AY562" s="136" t="s">
        <v>702</v>
      </c>
      <c r="AZ562" s="133" t="s">
        <v>250</v>
      </c>
      <c r="BA562" s="135" t="s">
        <v>703</v>
      </c>
      <c r="BH562" s="3" t="s">
        <v>11749</v>
      </c>
      <c r="BK562" s="3" t="s">
        <v>709</v>
      </c>
    </row>
    <row r="563" spans="1:176" ht="12.75" customHeight="1" x14ac:dyDescent="0.2">
      <c r="A563" s="135" t="s">
        <v>240</v>
      </c>
      <c r="B563" s="127" t="s">
        <v>215</v>
      </c>
      <c r="C563" s="128"/>
      <c r="D563" s="135" t="s">
        <v>14818</v>
      </c>
      <c r="E563" s="135" t="s">
        <v>14819</v>
      </c>
      <c r="F563" s="49">
        <v>30</v>
      </c>
      <c r="G563" s="135"/>
      <c r="H563" s="127" t="s">
        <v>243</v>
      </c>
      <c r="I563" s="135" t="s">
        <v>14824</v>
      </c>
      <c r="J563" s="133" t="s">
        <v>179</v>
      </c>
      <c r="K563" s="127" t="s">
        <v>162</v>
      </c>
      <c r="L563" s="135" t="s">
        <v>14830</v>
      </c>
      <c r="M563" s="135"/>
      <c r="N563" s="135" t="s">
        <v>247</v>
      </c>
      <c r="O563" s="135"/>
      <c r="P563" s="135"/>
      <c r="Q563" s="135"/>
      <c r="R563" s="132"/>
      <c r="S563" s="132"/>
      <c r="T563" s="132">
        <v>496001</v>
      </c>
      <c r="U563" s="132" t="s">
        <v>4988</v>
      </c>
      <c r="V563" s="141"/>
      <c r="W563" s="135"/>
      <c r="X563" s="135"/>
      <c r="Y563" s="135"/>
      <c r="Z563" s="135"/>
      <c r="AA563" s="135"/>
      <c r="AB563" s="135"/>
      <c r="AC563" s="132"/>
      <c r="AD563" s="132"/>
      <c r="AE563" s="132"/>
      <c r="AF563" s="132"/>
      <c r="AG563" s="132"/>
      <c r="AH563" s="136"/>
      <c r="AI563" s="139"/>
      <c r="AJ563" s="136"/>
      <c r="AK563" s="136"/>
      <c r="AL563" s="136"/>
      <c r="AM563" s="136"/>
      <c r="AN563" s="136"/>
      <c r="AO563" s="136"/>
      <c r="AP563" s="136"/>
      <c r="AQ563" s="136"/>
      <c r="AR563" s="134"/>
      <c r="AS563" s="134"/>
      <c r="AT563" s="134"/>
      <c r="AU563" s="134"/>
      <c r="AV563" s="134"/>
      <c r="AW563" s="134"/>
      <c r="AX563" s="134"/>
      <c r="AY563" s="134"/>
      <c r="AZ563" s="134"/>
      <c r="BA563" s="134"/>
      <c r="BB563" s="134"/>
    </row>
    <row r="564" spans="1:176" ht="12.75" customHeight="1" x14ac:dyDescent="0.2">
      <c r="A564" s="132" t="s">
        <v>240</v>
      </c>
      <c r="B564" s="17" t="s">
        <v>12429</v>
      </c>
      <c r="C564" s="132" t="s">
        <v>13782</v>
      </c>
      <c r="D564" s="132" t="s">
        <v>14145</v>
      </c>
      <c r="E564" s="132" t="s">
        <v>13750</v>
      </c>
      <c r="F564" s="134">
        <v>30</v>
      </c>
      <c r="G564" s="134"/>
      <c r="H564" s="17">
        <v>2021</v>
      </c>
      <c r="I564" s="132" t="s">
        <v>979</v>
      </c>
      <c r="J564" s="132" t="s">
        <v>179</v>
      </c>
      <c r="K564" s="17" t="s">
        <v>162</v>
      </c>
      <c r="L564" s="132"/>
      <c r="M564" s="133" t="s">
        <v>10937</v>
      </c>
      <c r="N564" s="17" t="s">
        <v>14507</v>
      </c>
      <c r="O564" s="135" t="s">
        <v>694</v>
      </c>
      <c r="P564" s="135"/>
      <c r="Q564" s="135"/>
      <c r="R564" s="136" t="s">
        <v>14534</v>
      </c>
      <c r="S564" s="135"/>
      <c r="T564" s="135"/>
      <c r="U564" s="136" t="s">
        <v>14536</v>
      </c>
      <c r="V564" s="135"/>
      <c r="W564" s="135"/>
      <c r="X564" s="135"/>
      <c r="Y564" s="135"/>
      <c r="Z564" s="135"/>
      <c r="AA564" s="135"/>
      <c r="AB564" s="135"/>
      <c r="AC564" s="132"/>
      <c r="AD564" s="132"/>
      <c r="AE564" s="132"/>
      <c r="AF564" s="132"/>
      <c r="AG564" s="132" t="s">
        <v>14555</v>
      </c>
      <c r="AH564" s="136"/>
      <c r="AI564" s="139" t="s">
        <v>14556</v>
      </c>
      <c r="AJ564" s="135"/>
      <c r="AK564" s="135"/>
      <c r="AL564" s="135"/>
      <c r="AM564" s="135"/>
      <c r="AN564" s="135"/>
      <c r="AO564" s="135"/>
      <c r="AP564" s="135"/>
      <c r="AQ564" s="135"/>
      <c r="AR564" s="135"/>
      <c r="AS564" s="135"/>
      <c r="AT564" s="135"/>
      <c r="AU564" s="135"/>
      <c r="AV564" s="135"/>
      <c r="AW564" s="135"/>
      <c r="AX564" s="135"/>
      <c r="AY564" s="135"/>
      <c r="AZ564" s="135"/>
      <c r="BA564" s="135"/>
      <c r="BB564" s="135"/>
      <c r="DS564" s="135"/>
    </row>
    <row r="565" spans="1:176" s="130" customFormat="1" ht="12.75" customHeight="1" x14ac:dyDescent="0.2">
      <c r="A565" s="132" t="s">
        <v>240</v>
      </c>
      <c r="B565" s="17" t="s">
        <v>12429</v>
      </c>
      <c r="C565" s="132" t="s">
        <v>13782</v>
      </c>
      <c r="D565" s="132" t="s">
        <v>4086</v>
      </c>
      <c r="E565" s="132" t="s">
        <v>4087</v>
      </c>
      <c r="F565" s="12">
        <v>30</v>
      </c>
      <c r="G565" s="12"/>
      <c r="H565" s="124">
        <v>2021</v>
      </c>
      <c r="I565" s="132" t="s">
        <v>2475</v>
      </c>
      <c r="J565" s="133" t="s">
        <v>179</v>
      </c>
      <c r="K565" s="124" t="s">
        <v>162</v>
      </c>
      <c r="L565" s="132" t="s">
        <v>13927</v>
      </c>
      <c r="M565" s="133"/>
      <c r="N565" s="124" t="s">
        <v>1269</v>
      </c>
      <c r="O565" s="124"/>
      <c r="P565" s="124"/>
      <c r="Q565" s="124"/>
      <c r="R565" s="133"/>
      <c r="S565" s="133"/>
      <c r="T565" s="133"/>
      <c r="U565" s="133"/>
      <c r="V565" s="24"/>
      <c r="W565" s="133"/>
      <c r="X565" s="133"/>
      <c r="Y565" s="133"/>
      <c r="Z565" s="133"/>
      <c r="AA565" s="133"/>
      <c r="AB565" s="133"/>
      <c r="AC565" s="133"/>
      <c r="AD565" s="135"/>
      <c r="AE565" s="135"/>
      <c r="AF565" s="135"/>
      <c r="AG565" s="135"/>
      <c r="AH565" s="135"/>
      <c r="AI565" s="133"/>
      <c r="AJ565" s="133"/>
      <c r="AK565" s="133"/>
      <c r="AL565" s="133"/>
      <c r="AM565" s="124"/>
      <c r="AN565" s="124"/>
      <c r="AO565" s="124"/>
      <c r="AP565" s="124"/>
      <c r="AQ565" s="124"/>
      <c r="AR565" s="124"/>
      <c r="AS565" s="124"/>
      <c r="AT565" s="124"/>
      <c r="AU565" s="124"/>
      <c r="AV565" s="124"/>
      <c r="AW565" s="124"/>
      <c r="AX565" s="133"/>
      <c r="AY565" s="133"/>
      <c r="AZ565" s="133"/>
      <c r="BA565" s="133"/>
      <c r="BB565" s="135"/>
      <c r="BC565" s="135"/>
      <c r="BD565" s="135"/>
      <c r="BE565" s="135"/>
      <c r="BF565" s="135"/>
      <c r="BG565" s="135"/>
      <c r="BH565" s="135"/>
      <c r="BI565" s="135"/>
      <c r="BJ565" s="135"/>
      <c r="BK565" s="135"/>
      <c r="BL565" s="135"/>
      <c r="BM565" s="135"/>
      <c r="BN565" s="135"/>
      <c r="BO565" s="135"/>
      <c r="BP565" s="135"/>
      <c r="BQ565" s="135"/>
      <c r="BR565" s="135"/>
      <c r="BS565" s="135"/>
      <c r="BT565" s="135"/>
      <c r="BU565" s="135"/>
      <c r="BV565" s="135"/>
      <c r="BW565" s="135"/>
      <c r="BX565" s="135"/>
      <c r="BY565" s="135"/>
      <c r="BZ565" s="135"/>
      <c r="CA565" s="135"/>
      <c r="CB565" s="135"/>
      <c r="CC565" s="135"/>
      <c r="CD565" s="135"/>
      <c r="CE565" s="135"/>
      <c r="CF565" s="135"/>
      <c r="CG565" s="135"/>
      <c r="CH565" s="135"/>
      <c r="CI565" s="135"/>
      <c r="CJ565" s="135"/>
      <c r="CK565" s="135"/>
      <c r="CL565" s="135"/>
      <c r="CM565" s="135"/>
      <c r="CN565" s="135"/>
      <c r="CO565" s="135"/>
      <c r="CP565" s="135"/>
      <c r="CQ565" s="135"/>
      <c r="CR565" s="135"/>
      <c r="CS565" s="135"/>
      <c r="CT565" s="135"/>
      <c r="CU565" s="135"/>
      <c r="CV565" s="135"/>
      <c r="CW565" s="135"/>
      <c r="CX565" s="135"/>
      <c r="CY565" s="135"/>
      <c r="CZ565" s="135"/>
      <c r="DA565" s="135"/>
      <c r="DB565" s="135"/>
      <c r="DC565" s="135"/>
      <c r="DD565" s="135"/>
      <c r="DE565" s="135"/>
      <c r="DF565" s="135"/>
      <c r="DG565" s="135"/>
      <c r="DH565" s="135"/>
      <c r="DI565" s="135"/>
      <c r="DJ565" s="135"/>
      <c r="DK565" s="135"/>
      <c r="DL565" s="135"/>
      <c r="DM565" s="135"/>
      <c r="DN565" s="135"/>
      <c r="DO565" s="135"/>
      <c r="DP565" s="135"/>
      <c r="DQ565" s="135"/>
      <c r="DR565" s="135"/>
      <c r="DS565" s="135"/>
      <c r="DT565" s="135"/>
      <c r="DU565" s="135"/>
      <c r="DV565" s="135"/>
      <c r="DW565" s="135"/>
      <c r="DX565" s="135"/>
      <c r="DY565" s="135"/>
      <c r="DZ565" s="135"/>
      <c r="EA565" s="135"/>
      <c r="EB565" s="135"/>
      <c r="EC565" s="135"/>
      <c r="ED565" s="135"/>
      <c r="EE565" s="135"/>
      <c r="EF565" s="135"/>
      <c r="EG565" s="135"/>
      <c r="EH565" s="135"/>
      <c r="EI565" s="135"/>
      <c r="EJ565" s="135"/>
      <c r="EK565" s="135"/>
      <c r="EL565" s="135"/>
      <c r="EM565" s="135"/>
      <c r="EN565" s="135"/>
      <c r="EO565" s="135"/>
      <c r="EP565" s="135"/>
      <c r="EQ565" s="135"/>
      <c r="ER565" s="135"/>
      <c r="ES565" s="135"/>
      <c r="ET565" s="135"/>
      <c r="EU565" s="135"/>
      <c r="EV565" s="135"/>
      <c r="EW565" s="135"/>
      <c r="EX565" s="135"/>
      <c r="EY565" s="135"/>
      <c r="EZ565" s="135"/>
      <c r="FA565" s="135"/>
      <c r="FB565" s="135"/>
      <c r="FC565" s="135"/>
      <c r="FD565" s="135"/>
      <c r="FE565" s="135"/>
      <c r="FF565" s="135"/>
      <c r="FG565" s="135"/>
      <c r="FH565" s="135"/>
      <c r="FI565" s="135"/>
      <c r="FJ565" s="135"/>
      <c r="FK565" s="135"/>
      <c r="FL565" s="135"/>
      <c r="FM565" s="135"/>
      <c r="FN565" s="135"/>
      <c r="FO565" s="135"/>
      <c r="FP565" s="135"/>
      <c r="FQ565" s="135"/>
      <c r="FR565" s="135"/>
      <c r="FS565" s="135"/>
      <c r="FT565" s="135"/>
    </row>
    <row r="566" spans="1:176" s="130" customFormat="1" ht="12.75" customHeight="1" x14ac:dyDescent="0.2">
      <c r="A566" s="132" t="s">
        <v>173</v>
      </c>
      <c r="B566" s="17" t="s">
        <v>11732</v>
      </c>
      <c r="C566" s="132" t="s">
        <v>11733</v>
      </c>
      <c r="D566" s="135" t="s">
        <v>2014</v>
      </c>
      <c r="E566" s="135" t="s">
        <v>13903</v>
      </c>
      <c r="F566" s="134">
        <v>30</v>
      </c>
      <c r="G566" s="134"/>
      <c r="H566" s="134" t="s">
        <v>177</v>
      </c>
      <c r="I566" s="132" t="s">
        <v>765</v>
      </c>
      <c r="J566" s="133" t="s">
        <v>203</v>
      </c>
      <c r="K566" s="20" t="s">
        <v>180</v>
      </c>
      <c r="L566" s="132"/>
      <c r="M566" s="135" t="s">
        <v>2016</v>
      </c>
      <c r="N566" s="17"/>
      <c r="O566" s="17"/>
      <c r="P566" s="134"/>
      <c r="Q566" s="134"/>
      <c r="R566" s="135" t="s">
        <v>7436</v>
      </c>
      <c r="S566" s="135" t="s">
        <v>163</v>
      </c>
      <c r="T566" s="135" t="s">
        <v>7437</v>
      </c>
      <c r="U566" s="135" t="s">
        <v>7438</v>
      </c>
      <c r="V566" s="22"/>
      <c r="W566" s="21"/>
      <c r="X566" s="21"/>
      <c r="Y566" s="21"/>
      <c r="Z566" s="21"/>
      <c r="AA566" s="21"/>
      <c r="AB566" s="21"/>
      <c r="AC566" s="135" t="s">
        <v>194</v>
      </c>
      <c r="AD566" s="135" t="s">
        <v>3043</v>
      </c>
      <c r="AE566" s="135" t="s">
        <v>3443</v>
      </c>
      <c r="AF566" s="135" t="s">
        <v>6680</v>
      </c>
      <c r="AG566" s="135" t="s">
        <v>6681</v>
      </c>
      <c r="AH566" s="135" t="s">
        <v>163</v>
      </c>
      <c r="AI566" s="141" t="s">
        <v>2025</v>
      </c>
      <c r="AJ566" s="135"/>
      <c r="AK566" s="135"/>
      <c r="AL566" s="135"/>
      <c r="AM566" s="135" t="s">
        <v>168</v>
      </c>
      <c r="AN566" s="135" t="s">
        <v>3761</v>
      </c>
      <c r="AO566" s="135" t="s">
        <v>6683</v>
      </c>
      <c r="AP566" s="135" t="s">
        <v>6684</v>
      </c>
      <c r="AQ566" s="135" t="s">
        <v>6685</v>
      </c>
      <c r="AR566" s="135"/>
      <c r="AS566" s="135"/>
      <c r="AT566" s="135"/>
      <c r="AU566" s="135"/>
      <c r="AV566" s="135"/>
      <c r="AW566" s="135" t="s">
        <v>194</v>
      </c>
      <c r="AX566" s="135" t="s">
        <v>2021</v>
      </c>
      <c r="AY566" s="135" t="s">
        <v>2022</v>
      </c>
      <c r="AZ566" s="135" t="s">
        <v>2023</v>
      </c>
      <c r="BA566" s="135" t="s">
        <v>2024</v>
      </c>
      <c r="BB566" s="135" t="s">
        <v>163</v>
      </c>
      <c r="BC566" s="141" t="s">
        <v>2025</v>
      </c>
      <c r="BD566" s="135"/>
      <c r="BE566" s="135"/>
      <c r="BF566" s="135"/>
      <c r="BG566" s="135"/>
      <c r="BH566" s="135"/>
      <c r="BI566" s="135"/>
      <c r="BJ566" s="135"/>
      <c r="BK566" s="135"/>
      <c r="BL566" s="135"/>
      <c r="BM566" s="135"/>
      <c r="BN566" s="135"/>
      <c r="BO566" s="135"/>
      <c r="BP566" s="135"/>
      <c r="BQ566" s="135"/>
      <c r="BR566" s="135"/>
      <c r="BS566" s="135"/>
      <c r="BT566" s="135"/>
      <c r="BU566" s="135"/>
      <c r="BV566" s="135"/>
      <c r="BW566" s="135"/>
      <c r="BX566" s="135"/>
      <c r="BY566" s="135"/>
      <c r="BZ566" s="135"/>
      <c r="CA566" s="135"/>
      <c r="CB566" s="135"/>
      <c r="CC566" s="135"/>
      <c r="CD566" s="135"/>
      <c r="CE566" s="135"/>
      <c r="CF566" s="135"/>
      <c r="CG566" s="135"/>
      <c r="CH566" s="135"/>
      <c r="CI566" s="135"/>
      <c r="CJ566" s="135"/>
      <c r="CK566" s="135"/>
      <c r="CL566" s="135"/>
      <c r="CM566" s="135"/>
      <c r="CN566" s="135"/>
      <c r="CO566" s="135"/>
      <c r="CP566" s="135"/>
      <c r="CQ566" s="135"/>
      <c r="CR566" s="135"/>
      <c r="CS566" s="135"/>
      <c r="CT566" s="135"/>
      <c r="CU566" s="135"/>
      <c r="CV566" s="135"/>
      <c r="CW566" s="135"/>
      <c r="CX566" s="135"/>
      <c r="CY566" s="135"/>
      <c r="CZ566" s="135"/>
      <c r="DA566" s="135"/>
      <c r="DB566" s="135"/>
      <c r="DC566" s="135"/>
      <c r="DD566" s="135"/>
      <c r="DE566" s="135"/>
      <c r="DF566" s="135"/>
      <c r="DG566" s="135"/>
      <c r="DH566" s="135"/>
      <c r="DI566" s="135"/>
      <c r="DJ566" s="135"/>
      <c r="DK566" s="135"/>
      <c r="DL566" s="135"/>
      <c r="DM566" s="135"/>
      <c r="DN566" s="135"/>
      <c r="DO566" s="135"/>
      <c r="DP566" s="135"/>
      <c r="DQ566" s="135"/>
      <c r="DR566" s="135"/>
      <c r="DS566" s="135"/>
      <c r="DT566" s="135"/>
      <c r="DU566" s="135"/>
      <c r="DV566" s="135"/>
      <c r="DW566" s="135"/>
      <c r="DX566" s="135"/>
      <c r="DY566" s="135"/>
      <c r="DZ566" s="135"/>
      <c r="EA566" s="135"/>
      <c r="EB566" s="135"/>
      <c r="EC566" s="135"/>
      <c r="ED566" s="135"/>
      <c r="EE566" s="135"/>
      <c r="EF566" s="135"/>
      <c r="EG566" s="135"/>
      <c r="EH566" s="135"/>
      <c r="EI566" s="135"/>
      <c r="EJ566" s="135"/>
      <c r="EK566" s="135"/>
      <c r="EL566" s="135"/>
      <c r="EM566" s="135"/>
      <c r="EN566" s="135"/>
      <c r="EO566" s="135"/>
      <c r="EP566" s="135"/>
      <c r="EQ566" s="135"/>
      <c r="ER566" s="135"/>
      <c r="ES566" s="135"/>
      <c r="ET566" s="135"/>
      <c r="EU566" s="135"/>
      <c r="EV566" s="135"/>
      <c r="EW566" s="135"/>
      <c r="EX566" s="135"/>
      <c r="EY566" s="135"/>
      <c r="EZ566" s="135"/>
      <c r="FA566" s="135"/>
      <c r="FB566" s="135"/>
      <c r="FC566" s="135"/>
      <c r="FD566" s="135"/>
      <c r="FE566" s="135"/>
      <c r="FF566" s="135"/>
      <c r="FG566" s="135"/>
      <c r="FH566" s="135"/>
      <c r="FI566" s="135"/>
      <c r="FJ566" s="135"/>
      <c r="FK566" s="135"/>
      <c r="FL566" s="135"/>
      <c r="FM566" s="135"/>
      <c r="FN566" s="135"/>
      <c r="FO566" s="135"/>
      <c r="FP566" s="135"/>
      <c r="FQ566" s="135"/>
      <c r="FR566" s="135"/>
      <c r="FS566" s="135"/>
      <c r="FT566" s="135"/>
    </row>
    <row r="567" spans="1:176" s="130" customFormat="1" ht="12.75" customHeight="1" x14ac:dyDescent="0.2">
      <c r="A567" s="132" t="s">
        <v>173</v>
      </c>
      <c r="B567" s="124" t="s">
        <v>11732</v>
      </c>
      <c r="C567" s="133" t="s">
        <v>11734</v>
      </c>
      <c r="D567" s="132" t="s">
        <v>4999</v>
      </c>
      <c r="E567" s="132" t="s">
        <v>4999</v>
      </c>
      <c r="F567" s="134">
        <v>30</v>
      </c>
      <c r="G567" s="134"/>
      <c r="H567" s="7" t="s">
        <v>177</v>
      </c>
      <c r="I567" s="132" t="s">
        <v>979</v>
      </c>
      <c r="J567" s="132" t="s">
        <v>179</v>
      </c>
      <c r="K567" s="17" t="s">
        <v>162</v>
      </c>
      <c r="L567" s="132" t="s">
        <v>11738</v>
      </c>
      <c r="M567" s="136"/>
      <c r="N567" s="17"/>
      <c r="O567" s="17"/>
      <c r="P567" s="134"/>
      <c r="Q567" s="134"/>
      <c r="R567" s="136" t="s">
        <v>5000</v>
      </c>
      <c r="S567" s="136"/>
      <c r="T567" s="136"/>
      <c r="U567" s="136" t="s">
        <v>13724</v>
      </c>
      <c r="V567" s="138"/>
      <c r="W567" s="136"/>
      <c r="X567" s="136"/>
      <c r="Y567" s="136"/>
      <c r="Z567" s="136"/>
      <c r="AA567" s="136"/>
      <c r="AB567" s="136"/>
      <c r="AC567" s="136"/>
      <c r="AD567" s="135"/>
      <c r="AE567" s="135"/>
      <c r="AF567" s="135"/>
      <c r="AG567" s="135" t="s">
        <v>984</v>
      </c>
      <c r="AH567" s="135" t="s">
        <v>985</v>
      </c>
      <c r="AI567" s="139" t="s">
        <v>13736</v>
      </c>
      <c r="AJ567" s="136"/>
      <c r="AK567" s="136"/>
      <c r="AL567" s="136"/>
      <c r="AM567" s="134"/>
      <c r="AN567" s="134"/>
      <c r="AO567" s="134"/>
      <c r="AP567" s="134"/>
      <c r="AQ567" s="134"/>
      <c r="AR567" s="134"/>
      <c r="AS567" s="134"/>
      <c r="AT567" s="134"/>
      <c r="AU567" s="134"/>
      <c r="AV567" s="134"/>
      <c r="AW567" s="134"/>
      <c r="AX567" s="136"/>
      <c r="AY567" s="136"/>
      <c r="AZ567" s="58"/>
      <c r="BA567" s="58"/>
      <c r="BB567" s="135"/>
      <c r="BC567" s="135"/>
      <c r="BD567" s="135"/>
      <c r="BE567" s="135"/>
      <c r="BF567" s="135"/>
      <c r="BG567" s="135"/>
      <c r="BH567" s="135"/>
      <c r="BI567" s="135"/>
      <c r="BJ567" s="135"/>
      <c r="BK567" s="135"/>
      <c r="BL567" s="135"/>
      <c r="BM567" s="135"/>
      <c r="BN567" s="135"/>
      <c r="BO567" s="135"/>
      <c r="BP567" s="135"/>
      <c r="BQ567" s="135"/>
      <c r="BR567" s="135"/>
      <c r="BS567" s="135"/>
      <c r="BT567" s="135"/>
      <c r="BU567" s="135"/>
      <c r="BV567" s="135"/>
      <c r="BW567" s="135"/>
      <c r="BX567" s="135"/>
      <c r="BY567" s="135"/>
      <c r="BZ567" s="135"/>
      <c r="CA567" s="135"/>
      <c r="CB567" s="135"/>
      <c r="CC567" s="135"/>
      <c r="CD567" s="135"/>
      <c r="CE567" s="135"/>
      <c r="CF567" s="135"/>
      <c r="CG567" s="135"/>
      <c r="CH567" s="135"/>
      <c r="CI567" s="135"/>
      <c r="CJ567" s="135"/>
      <c r="CK567" s="135"/>
      <c r="CL567" s="135"/>
      <c r="CM567" s="135"/>
      <c r="CN567" s="135"/>
      <c r="CO567" s="135"/>
      <c r="CP567" s="135"/>
      <c r="CQ567" s="135"/>
      <c r="CR567" s="135"/>
      <c r="CS567" s="135"/>
      <c r="CT567" s="135"/>
      <c r="CU567" s="135"/>
      <c r="CV567" s="135"/>
      <c r="CW567" s="135"/>
      <c r="CX567" s="135"/>
      <c r="CY567" s="135"/>
      <c r="CZ567" s="135"/>
      <c r="DA567" s="135"/>
      <c r="DB567" s="135"/>
      <c r="DC567" s="135"/>
      <c r="DD567" s="135"/>
      <c r="DE567" s="135"/>
      <c r="DF567" s="135"/>
      <c r="DG567" s="135"/>
      <c r="DH567" s="135"/>
      <c r="DI567" s="135"/>
      <c r="DJ567" s="135"/>
      <c r="DK567" s="135"/>
      <c r="DL567" s="135"/>
      <c r="DM567" s="135"/>
      <c r="DN567" s="135"/>
      <c r="DO567" s="135"/>
      <c r="DP567" s="135"/>
      <c r="DQ567" s="135"/>
      <c r="DR567" s="135"/>
      <c r="DS567" s="135"/>
      <c r="DT567" s="135"/>
      <c r="DU567" s="135"/>
      <c r="DV567" s="135"/>
      <c r="DW567" s="135"/>
      <c r="DX567" s="135"/>
      <c r="DY567" s="135"/>
      <c r="DZ567" s="135"/>
      <c r="EA567" s="135"/>
      <c r="EB567" s="135"/>
      <c r="EC567" s="135"/>
      <c r="ED567" s="135"/>
      <c r="EE567" s="135"/>
      <c r="EF567" s="135"/>
      <c r="EG567" s="135"/>
      <c r="EH567" s="135"/>
      <c r="EI567" s="135"/>
      <c r="EJ567" s="135"/>
      <c r="EK567" s="135"/>
      <c r="EL567" s="135"/>
      <c r="EM567" s="135"/>
      <c r="EN567" s="135"/>
      <c r="EO567" s="135"/>
      <c r="EP567" s="135"/>
      <c r="EQ567" s="135"/>
      <c r="ER567" s="135"/>
      <c r="ES567" s="135"/>
      <c r="ET567" s="135"/>
      <c r="EU567" s="135"/>
      <c r="EV567" s="135"/>
      <c r="EW567" s="135"/>
      <c r="EX567" s="135"/>
      <c r="EY567" s="135"/>
      <c r="EZ567" s="135"/>
      <c r="FA567" s="135"/>
      <c r="FB567" s="135"/>
      <c r="FC567" s="135"/>
      <c r="FD567" s="135"/>
      <c r="FE567" s="135"/>
      <c r="FF567" s="135"/>
      <c r="FG567" s="135"/>
      <c r="FH567" s="135"/>
      <c r="FI567" s="135"/>
      <c r="FJ567" s="135"/>
      <c r="FK567" s="135"/>
      <c r="FL567" s="135"/>
      <c r="FM567" s="135"/>
      <c r="FN567" s="135"/>
      <c r="FO567" s="135"/>
      <c r="FP567" s="135"/>
      <c r="FQ567" s="135"/>
      <c r="FR567" s="135"/>
      <c r="FS567" s="135"/>
      <c r="FT567" s="135"/>
    </row>
    <row r="568" spans="1:176" ht="12.75" customHeight="1" x14ac:dyDescent="0.2">
      <c r="A568" s="16" t="s">
        <v>173</v>
      </c>
      <c r="B568" s="124" t="s">
        <v>1084</v>
      </c>
      <c r="C568" s="133"/>
      <c r="D568" s="133" t="s">
        <v>10797</v>
      </c>
      <c r="E568" s="135" t="s">
        <v>10798</v>
      </c>
      <c r="F568" s="36">
        <v>30</v>
      </c>
      <c r="G568" s="36"/>
      <c r="H568" s="7" t="s">
        <v>177</v>
      </c>
      <c r="I568" s="133" t="s">
        <v>9469</v>
      </c>
      <c r="J568" s="133" t="s">
        <v>179</v>
      </c>
      <c r="K568" s="20" t="s">
        <v>180</v>
      </c>
      <c r="L568" s="135" t="s">
        <v>13155</v>
      </c>
      <c r="M568" s="136"/>
      <c r="N568" s="17"/>
      <c r="O568" s="17"/>
      <c r="P568" s="7"/>
      <c r="Q568" s="7"/>
      <c r="R568" s="135" t="s">
        <v>10799</v>
      </c>
      <c r="S568" s="135" t="s">
        <v>10800</v>
      </c>
      <c r="T568" s="135" t="s">
        <v>163</v>
      </c>
      <c r="U568" s="135" t="s">
        <v>10801</v>
      </c>
      <c r="V568" s="141" t="s">
        <v>163</v>
      </c>
      <c r="W568" s="135"/>
      <c r="X568" s="135"/>
      <c r="Y568" s="135"/>
      <c r="Z568" s="135"/>
      <c r="AA568" s="135" t="s">
        <v>163</v>
      </c>
      <c r="AB568" s="135"/>
      <c r="AC568" s="135" t="s">
        <v>168</v>
      </c>
      <c r="AD568" s="135" t="s">
        <v>4963</v>
      </c>
      <c r="AE568" s="135" t="s">
        <v>10802</v>
      </c>
      <c r="AF568" s="135" t="s">
        <v>163</v>
      </c>
      <c r="AG568" s="135" t="s">
        <v>10803</v>
      </c>
      <c r="AH568" s="3" t="s">
        <v>163</v>
      </c>
      <c r="AI568" s="135" t="s">
        <v>10804</v>
      </c>
      <c r="AJ568" s="141"/>
      <c r="AK568" s="141"/>
      <c r="AL568" s="135"/>
      <c r="AM568" s="135" t="s">
        <v>168</v>
      </c>
      <c r="AN568" s="135" t="s">
        <v>4329</v>
      </c>
      <c r="AO568" s="135" t="s">
        <v>10805</v>
      </c>
      <c r="AP568" s="135" t="s">
        <v>2485</v>
      </c>
      <c r="AQ568" s="135" t="s">
        <v>10806</v>
      </c>
      <c r="AR568" s="135" t="s">
        <v>163</v>
      </c>
      <c r="AS568" s="135" t="s">
        <v>10807</v>
      </c>
      <c r="AT568" s="135" t="s">
        <v>163</v>
      </c>
      <c r="AU568" s="135" t="s">
        <v>163</v>
      </c>
      <c r="AV568" s="135" t="s">
        <v>10808</v>
      </c>
      <c r="AW568" s="135" t="s">
        <v>1916</v>
      </c>
      <c r="AX568" s="135" t="s">
        <v>982</v>
      </c>
      <c r="AY568" s="135" t="s">
        <v>10809</v>
      </c>
      <c r="AZ568" s="135" t="s">
        <v>7715</v>
      </c>
      <c r="BA568" s="135" t="s">
        <v>10810</v>
      </c>
      <c r="BB568" s="3" t="s">
        <v>163</v>
      </c>
      <c r="BC568" s="3" t="s">
        <v>10811</v>
      </c>
      <c r="BG568" s="3" t="s">
        <v>168</v>
      </c>
      <c r="BH568" s="3" t="s">
        <v>5016</v>
      </c>
      <c r="BI568" s="3" t="s">
        <v>10812</v>
      </c>
      <c r="BJ568" s="3" t="s">
        <v>10813</v>
      </c>
      <c r="BK568" s="3" t="s">
        <v>10814</v>
      </c>
      <c r="BL568" s="3" t="s">
        <v>163</v>
      </c>
      <c r="BM568" s="3" t="s">
        <v>10815</v>
      </c>
      <c r="BQ568" s="3" t="s">
        <v>1916</v>
      </c>
      <c r="BR568" s="3" t="s">
        <v>1152</v>
      </c>
      <c r="BS568" s="3" t="s">
        <v>1690</v>
      </c>
      <c r="BT568" s="3" t="s">
        <v>10816</v>
      </c>
      <c r="BU568" s="3" t="s">
        <v>10817</v>
      </c>
      <c r="BV568" s="3" t="s">
        <v>163</v>
      </c>
      <c r="BW568" s="3" t="s">
        <v>10811</v>
      </c>
      <c r="CA568" s="3" t="s">
        <v>168</v>
      </c>
      <c r="CB568" s="3" t="s">
        <v>10818</v>
      </c>
      <c r="CC568" s="3" t="s">
        <v>1783</v>
      </c>
      <c r="CD568" s="3" t="s">
        <v>10819</v>
      </c>
      <c r="CE568" s="3" t="s">
        <v>10820</v>
      </c>
      <c r="CF568" s="3" t="s">
        <v>163</v>
      </c>
      <c r="CG568" s="3" t="s">
        <v>10807</v>
      </c>
      <c r="CH568" s="3" t="s">
        <v>163</v>
      </c>
      <c r="CI568" s="3" t="s">
        <v>163</v>
      </c>
      <c r="CJ568" s="3" t="s">
        <v>10821</v>
      </c>
      <c r="CK568" s="3" t="s">
        <v>168</v>
      </c>
      <c r="CL568" s="3" t="s">
        <v>10822</v>
      </c>
      <c r="CM568" s="3" t="s">
        <v>744</v>
      </c>
      <c r="CN568" s="3" t="s">
        <v>1894</v>
      </c>
      <c r="CO568" s="3" t="s">
        <v>10823</v>
      </c>
      <c r="CP568" s="3" t="s">
        <v>163</v>
      </c>
      <c r="CQ568" s="3" t="s">
        <v>10824</v>
      </c>
      <c r="CR568" s="3" t="s">
        <v>163</v>
      </c>
      <c r="CS568" s="3" t="s">
        <v>10825</v>
      </c>
    </row>
    <row r="569" spans="1:176" ht="12.75" customHeight="1" x14ac:dyDescent="0.2">
      <c r="A569" s="16" t="s">
        <v>173</v>
      </c>
      <c r="B569" s="124" t="s">
        <v>215</v>
      </c>
      <c r="C569" s="133"/>
      <c r="D569" s="133" t="s">
        <v>593</v>
      </c>
      <c r="E569" s="133" t="s">
        <v>4366</v>
      </c>
      <c r="F569" s="36">
        <v>30</v>
      </c>
      <c r="G569" s="36"/>
      <c r="H569" s="134" t="s">
        <v>177</v>
      </c>
      <c r="I569" s="132" t="s">
        <v>595</v>
      </c>
      <c r="J569" s="133" t="s">
        <v>179</v>
      </c>
      <c r="K569" s="134" t="s">
        <v>162</v>
      </c>
      <c r="L569" s="135"/>
      <c r="M569" s="132" t="s">
        <v>596</v>
      </c>
      <c r="N569" s="17"/>
      <c r="O569" s="17"/>
      <c r="P569" s="134"/>
      <c r="Q569" s="134"/>
      <c r="R569" s="132" t="s">
        <v>597</v>
      </c>
      <c r="S569" s="132"/>
      <c r="T569" s="132"/>
      <c r="U569" s="132"/>
      <c r="V569" s="138"/>
      <c r="W569" s="132"/>
      <c r="X569" s="132"/>
      <c r="Y569" s="132"/>
      <c r="Z569" s="132"/>
      <c r="AA569" s="132"/>
      <c r="AB569" s="132"/>
      <c r="AC569" s="133" t="s">
        <v>168</v>
      </c>
      <c r="AD569" s="133" t="s">
        <v>1723</v>
      </c>
      <c r="AE569" s="133" t="s">
        <v>4354</v>
      </c>
      <c r="AF569" s="133" t="s">
        <v>1289</v>
      </c>
      <c r="AG569" s="133" t="s">
        <v>4355</v>
      </c>
      <c r="AH569" s="135" t="s">
        <v>602</v>
      </c>
      <c r="AI569" s="135" t="s">
        <v>4364</v>
      </c>
      <c r="AJ569" s="135" t="s">
        <v>163</v>
      </c>
      <c r="AK569" s="135" t="s">
        <v>4365</v>
      </c>
      <c r="AL569" s="135" t="s">
        <v>163</v>
      </c>
      <c r="AM569" s="135" t="s">
        <v>168</v>
      </c>
      <c r="AN569" s="133" t="s">
        <v>4356</v>
      </c>
      <c r="AO569" s="133" t="s">
        <v>4357</v>
      </c>
      <c r="AP569" s="133"/>
      <c r="AQ569" s="133" t="s">
        <v>4358</v>
      </c>
      <c r="AR569" s="124"/>
      <c r="AS569" s="124"/>
      <c r="AT569" s="124"/>
      <c r="AU569" s="124"/>
      <c r="AV569" s="124"/>
      <c r="AW569" s="135" t="s">
        <v>168</v>
      </c>
      <c r="AX569" s="136" t="s">
        <v>598</v>
      </c>
      <c r="AY569" s="136" t="s">
        <v>599</v>
      </c>
      <c r="AZ569" s="133" t="s">
        <v>600</v>
      </c>
      <c r="BA569" s="135" t="s">
        <v>601</v>
      </c>
      <c r="BH569" s="3" t="s">
        <v>4372</v>
      </c>
      <c r="BI569" s="3" t="s">
        <v>4373</v>
      </c>
      <c r="BK569" s="3" t="s">
        <v>4374</v>
      </c>
    </row>
    <row r="570" spans="1:176" ht="12.75" customHeight="1" x14ac:dyDescent="0.2">
      <c r="A570" s="81" t="s">
        <v>240</v>
      </c>
      <c r="B570" s="17" t="s">
        <v>1084</v>
      </c>
      <c r="C570" s="78" t="s">
        <v>14182</v>
      </c>
      <c r="D570" s="135" t="s">
        <v>4109</v>
      </c>
      <c r="E570" s="130" t="s">
        <v>14181</v>
      </c>
      <c r="F570" s="79">
        <v>30</v>
      </c>
      <c r="G570" s="130"/>
      <c r="H570" s="124">
        <v>2021</v>
      </c>
      <c r="I570" s="130" t="s">
        <v>916</v>
      </c>
      <c r="J570" s="75" t="s">
        <v>179</v>
      </c>
      <c r="K570" s="79" t="s">
        <v>162</v>
      </c>
      <c r="L570" s="130" t="s">
        <v>15536</v>
      </c>
      <c r="M570" s="133" t="s">
        <v>4100</v>
      </c>
      <c r="N570" s="124" t="s">
        <v>1269</v>
      </c>
      <c r="O570" s="124" t="s">
        <v>694</v>
      </c>
      <c r="P570" s="124"/>
      <c r="Q570" s="124"/>
      <c r="R570" s="135" t="s">
        <v>7546</v>
      </c>
      <c r="S570" s="135" t="s">
        <v>7547</v>
      </c>
      <c r="T570" s="135" t="s">
        <v>163</v>
      </c>
      <c r="U570" s="135" t="s">
        <v>7548</v>
      </c>
      <c r="V570" s="141" t="s">
        <v>163</v>
      </c>
      <c r="W570" s="135"/>
      <c r="X570" s="135"/>
      <c r="Y570" s="135"/>
      <c r="Z570" s="135"/>
      <c r="AA570" s="133"/>
      <c r="AB570" s="135"/>
      <c r="AC570" s="135" t="s">
        <v>168</v>
      </c>
      <c r="AD570" s="135" t="s">
        <v>4101</v>
      </c>
      <c r="AE570" s="135" t="s">
        <v>4102</v>
      </c>
      <c r="AF570" s="135" t="s">
        <v>4114</v>
      </c>
      <c r="AG570" s="135" t="s">
        <v>4115</v>
      </c>
      <c r="AI570" s="133"/>
      <c r="AJ570" s="133" t="s">
        <v>4103</v>
      </c>
      <c r="AK570" s="38">
        <v>61427007734</v>
      </c>
      <c r="AL570" s="38"/>
      <c r="AM570" s="3" t="s">
        <v>168</v>
      </c>
      <c r="AN570" s="135" t="s">
        <v>4104</v>
      </c>
      <c r="AO570" s="135" t="s">
        <v>4105</v>
      </c>
      <c r="AP570" s="135" t="s">
        <v>4106</v>
      </c>
      <c r="AQ570" s="135" t="s">
        <v>4107</v>
      </c>
      <c r="AR570" s="14"/>
      <c r="AS570" s="14"/>
      <c r="AT570" s="14"/>
      <c r="AU570" s="14"/>
      <c r="AV570" s="14"/>
      <c r="AX570" s="135"/>
      <c r="AY570" s="135"/>
      <c r="AZ570" s="135"/>
      <c r="BC570" s="141"/>
      <c r="BF570" s="141"/>
      <c r="BK570" s="82"/>
    </row>
    <row r="571" spans="1:176" ht="12.75" customHeight="1" x14ac:dyDescent="0.2">
      <c r="A571" s="132" t="s">
        <v>173</v>
      </c>
      <c r="B571" s="17" t="s">
        <v>1084</v>
      </c>
      <c r="C571" s="132"/>
      <c r="D571" s="132" t="s">
        <v>521</v>
      </c>
      <c r="E571" s="132" t="s">
        <v>5844</v>
      </c>
      <c r="F571" s="134">
        <v>30</v>
      </c>
      <c r="G571" s="134"/>
      <c r="H571" s="134" t="s">
        <v>177</v>
      </c>
      <c r="I571" s="132" t="s">
        <v>1407</v>
      </c>
      <c r="J571" s="132" t="s">
        <v>482</v>
      </c>
      <c r="K571" s="20" t="s">
        <v>180</v>
      </c>
      <c r="L571" s="132"/>
      <c r="M571" s="136"/>
      <c r="N571" s="17"/>
      <c r="O571" s="17"/>
      <c r="P571" s="134"/>
      <c r="Q571" s="134"/>
      <c r="R571" s="136" t="s">
        <v>6717</v>
      </c>
      <c r="S571" s="136"/>
      <c r="T571" s="136"/>
      <c r="U571" s="136"/>
      <c r="V571" s="138"/>
      <c r="W571" s="136"/>
      <c r="X571" s="136"/>
      <c r="Y571" s="136"/>
      <c r="Z571" s="136"/>
      <c r="AA571" s="136"/>
      <c r="AB571" s="136"/>
      <c r="AC571" s="3" t="s">
        <v>168</v>
      </c>
      <c r="AD571" s="3" t="s">
        <v>7302</v>
      </c>
      <c r="AE571" s="3" t="s">
        <v>7303</v>
      </c>
      <c r="AF571" s="3" t="s">
        <v>7304</v>
      </c>
      <c r="AG571" s="3" t="s">
        <v>7305</v>
      </c>
      <c r="AH571" s="3" t="s">
        <v>163</v>
      </c>
      <c r="AI571" s="135" t="s">
        <v>163</v>
      </c>
      <c r="AJ571" s="135" t="s">
        <v>163</v>
      </c>
      <c r="AK571" s="135" t="s">
        <v>7306</v>
      </c>
      <c r="AL571" s="135" t="s">
        <v>163</v>
      </c>
      <c r="AM571" s="135" t="s">
        <v>168</v>
      </c>
      <c r="AN571" s="135" t="s">
        <v>7307</v>
      </c>
      <c r="AO571" s="135" t="s">
        <v>7308</v>
      </c>
      <c r="AP571" s="135" t="s">
        <v>7309</v>
      </c>
      <c r="AQ571" s="135" t="s">
        <v>7310</v>
      </c>
      <c r="AR571" s="135" t="s">
        <v>163</v>
      </c>
      <c r="AS571" s="135" t="s">
        <v>163</v>
      </c>
      <c r="AT571" s="135" t="s">
        <v>163</v>
      </c>
      <c r="AU571" s="135" t="s">
        <v>163</v>
      </c>
      <c r="AV571" s="135" t="s">
        <v>7311</v>
      </c>
      <c r="BC571" s="135"/>
      <c r="BF571" s="135"/>
      <c r="BK571" s="135"/>
    </row>
    <row r="572" spans="1:176" ht="12.75" customHeight="1" x14ac:dyDescent="0.2">
      <c r="A572" s="135" t="s">
        <v>173</v>
      </c>
      <c r="B572" s="127" t="s">
        <v>215</v>
      </c>
      <c r="C572" s="128"/>
      <c r="D572" s="135" t="s">
        <v>14373</v>
      </c>
      <c r="E572" s="135" t="s">
        <v>14373</v>
      </c>
      <c r="F572" s="6">
        <v>30</v>
      </c>
      <c r="G572" s="135"/>
      <c r="H572" s="127" t="s">
        <v>177</v>
      </c>
      <c r="I572" s="135" t="s">
        <v>253</v>
      </c>
      <c r="J572" s="135" t="s">
        <v>179</v>
      </c>
      <c r="K572" s="127" t="s">
        <v>162</v>
      </c>
      <c r="L572" s="135" t="s">
        <v>14380</v>
      </c>
      <c r="M572" s="135" t="s">
        <v>14381</v>
      </c>
      <c r="N572" s="135"/>
      <c r="O572" s="135"/>
      <c r="P572" s="135"/>
      <c r="Q572" s="135"/>
      <c r="R572" s="135" t="s">
        <v>14402</v>
      </c>
      <c r="S572" s="135"/>
      <c r="T572" s="135"/>
      <c r="U572" s="135"/>
      <c r="V572" s="135" t="s">
        <v>14403</v>
      </c>
      <c r="W572" s="135"/>
      <c r="X572" s="135"/>
      <c r="Y572" s="135"/>
      <c r="Z572" s="135"/>
      <c r="AA572" s="135"/>
      <c r="AB572" s="135"/>
      <c r="AC572" s="135"/>
      <c r="AD572" s="135"/>
      <c r="AE572" s="135"/>
      <c r="AF572" s="135"/>
      <c r="AG572" s="135"/>
      <c r="AI572" s="135"/>
      <c r="AJ572" s="135"/>
      <c r="AK572" s="135"/>
      <c r="AL572" s="135"/>
      <c r="AM572" s="135"/>
      <c r="AN572" s="135"/>
      <c r="AO572" s="135"/>
      <c r="AP572" s="135"/>
      <c r="AQ572" s="135"/>
      <c r="AR572" s="135"/>
      <c r="AS572" s="135"/>
      <c r="AT572" s="135"/>
      <c r="AU572" s="135"/>
      <c r="AV572" s="135"/>
      <c r="AW572" s="135"/>
      <c r="AX572" s="135"/>
      <c r="AY572" s="135"/>
      <c r="AZ572" s="135"/>
      <c r="BA572" s="135"/>
    </row>
    <row r="573" spans="1:176" ht="12.75" customHeight="1" x14ac:dyDescent="0.2">
      <c r="A573" s="81" t="s">
        <v>173</v>
      </c>
      <c r="B573" s="86" t="s">
        <v>12429</v>
      </c>
      <c r="C573" s="81" t="s">
        <v>13783</v>
      </c>
      <c r="D573" s="81" t="s">
        <v>1949</v>
      </c>
      <c r="E573" s="81" t="s">
        <v>13787</v>
      </c>
      <c r="F573" s="93">
        <v>30</v>
      </c>
      <c r="G573" s="93"/>
      <c r="H573" s="134" t="s">
        <v>177</v>
      </c>
      <c r="I573" s="81" t="s">
        <v>979</v>
      </c>
      <c r="J573" s="81" t="s">
        <v>179</v>
      </c>
      <c r="K573" s="89" t="s">
        <v>180</v>
      </c>
      <c r="L573" s="81" t="s">
        <v>13722</v>
      </c>
      <c r="M573" s="87" t="s">
        <v>11167</v>
      </c>
      <c r="N573" s="86"/>
      <c r="O573" s="86"/>
      <c r="P573" s="85"/>
      <c r="Q573" s="85"/>
      <c r="R573" s="87" t="s">
        <v>2514</v>
      </c>
      <c r="S573" s="87"/>
      <c r="T573" s="87"/>
      <c r="U573" s="87"/>
      <c r="V573" s="88"/>
      <c r="W573" s="90" t="s">
        <v>11168</v>
      </c>
      <c r="X573" s="90" t="s">
        <v>11169</v>
      </c>
      <c r="Y573" s="90" t="s">
        <v>11170</v>
      </c>
      <c r="Z573" s="90" t="s">
        <v>11171</v>
      </c>
      <c r="AA573" s="87"/>
      <c r="AB573" s="90">
        <v>8000</v>
      </c>
      <c r="AC573" s="130" t="s">
        <v>168</v>
      </c>
      <c r="AD573" s="130" t="s">
        <v>856</v>
      </c>
      <c r="AE573" s="130" t="s">
        <v>1952</v>
      </c>
      <c r="AF573" s="130" t="s">
        <v>1953</v>
      </c>
      <c r="AG573" s="130" t="s">
        <v>1954</v>
      </c>
      <c r="AH573" s="130" t="s">
        <v>163</v>
      </c>
      <c r="AI573" s="130" t="s">
        <v>1955</v>
      </c>
      <c r="AJ573" s="130" t="s">
        <v>163</v>
      </c>
      <c r="AK573" s="130" t="s">
        <v>1956</v>
      </c>
      <c r="AL573" s="130" t="s">
        <v>1957</v>
      </c>
      <c r="AM573" s="130" t="s">
        <v>194</v>
      </c>
      <c r="AN573" s="130" t="s">
        <v>1958</v>
      </c>
      <c r="AO573" s="130" t="s">
        <v>1959</v>
      </c>
      <c r="AP573" s="130" t="s">
        <v>1240</v>
      </c>
      <c r="AQ573" s="149" t="s">
        <v>1987</v>
      </c>
      <c r="AR573" s="130"/>
      <c r="AS573" s="130"/>
      <c r="AT573" s="130"/>
      <c r="AU573" s="130"/>
      <c r="AV573" s="130"/>
      <c r="AW573" s="130" t="s">
        <v>168</v>
      </c>
      <c r="AX573" s="130" t="s">
        <v>856</v>
      </c>
      <c r="AY573" s="130" t="s">
        <v>1960</v>
      </c>
      <c r="AZ573" s="130" t="s">
        <v>1961</v>
      </c>
      <c r="BA573" s="130" t="s">
        <v>1962</v>
      </c>
      <c r="BB573" s="130" t="s">
        <v>163</v>
      </c>
      <c r="BC573" s="131" t="s">
        <v>1963</v>
      </c>
      <c r="BD573" s="131" t="s">
        <v>163</v>
      </c>
      <c r="BE573" s="131" t="s">
        <v>1964</v>
      </c>
      <c r="BF573" s="130" t="s">
        <v>1965</v>
      </c>
      <c r="BG573" s="130" t="s">
        <v>168</v>
      </c>
      <c r="BH573" s="130" t="s">
        <v>1966</v>
      </c>
      <c r="BI573" s="130" t="s">
        <v>1967</v>
      </c>
      <c r="BJ573" s="130" t="s">
        <v>1045</v>
      </c>
      <c r="BK573" s="130" t="s">
        <v>1968</v>
      </c>
      <c r="BL573" s="130" t="s">
        <v>1969</v>
      </c>
      <c r="BM573" s="130" t="s">
        <v>1970</v>
      </c>
      <c r="BN573" s="130" t="s">
        <v>1971</v>
      </c>
      <c r="BO573" s="130" t="s">
        <v>1972</v>
      </c>
      <c r="BP573" s="130"/>
      <c r="BQ573" s="130" t="s">
        <v>1916</v>
      </c>
      <c r="BR573" s="130" t="s">
        <v>1973</v>
      </c>
      <c r="BS573" s="130" t="s">
        <v>1974</v>
      </c>
      <c r="BT573" s="130" t="s">
        <v>1975</v>
      </c>
      <c r="BU573" s="130" t="s">
        <v>1976</v>
      </c>
      <c r="BV573" s="130" t="s">
        <v>1977</v>
      </c>
      <c r="BW573" s="130" t="s">
        <v>1978</v>
      </c>
      <c r="BX573" s="130" t="s">
        <v>163</v>
      </c>
      <c r="BY573" s="130" t="s">
        <v>1979</v>
      </c>
      <c r="BZ573" s="130" t="s">
        <v>1956</v>
      </c>
      <c r="CA573" s="130" t="s">
        <v>168</v>
      </c>
      <c r="CB573" s="130" t="s">
        <v>1980</v>
      </c>
      <c r="CC573" s="130" t="s">
        <v>1981</v>
      </c>
      <c r="CD573" s="130" t="s">
        <v>843</v>
      </c>
      <c r="CE573" s="130" t="s">
        <v>1982</v>
      </c>
      <c r="CF573" s="130" t="s">
        <v>163</v>
      </c>
      <c r="CG573" s="130" t="s">
        <v>1963</v>
      </c>
      <c r="CH573" s="130" t="s">
        <v>163</v>
      </c>
      <c r="CI573" s="130" t="s">
        <v>1964</v>
      </c>
      <c r="CJ573" s="130" t="s">
        <v>1983</v>
      </c>
      <c r="CK573" s="130" t="s">
        <v>168</v>
      </c>
      <c r="CL573" s="130" t="s">
        <v>1984</v>
      </c>
      <c r="CM573" s="130" t="s">
        <v>1985</v>
      </c>
      <c r="CN573" s="130" t="s">
        <v>1986</v>
      </c>
      <c r="CO573" s="130" t="s">
        <v>1987</v>
      </c>
      <c r="CP573" s="130" t="s">
        <v>163</v>
      </c>
      <c r="CQ573" s="130" t="s">
        <v>1988</v>
      </c>
      <c r="CR573" s="130" t="s">
        <v>163</v>
      </c>
      <c r="CS573" s="130" t="s">
        <v>1989</v>
      </c>
      <c r="CT573" s="130" t="s">
        <v>1990</v>
      </c>
      <c r="CU573" s="130" t="s">
        <v>168</v>
      </c>
      <c r="CV573" s="130" t="s">
        <v>1778</v>
      </c>
      <c r="CW573" s="130" t="s">
        <v>1991</v>
      </c>
      <c r="CX573" s="130" t="s">
        <v>1992</v>
      </c>
      <c r="CY573" s="130" t="s">
        <v>1993</v>
      </c>
      <c r="CZ573" s="130" t="s">
        <v>163</v>
      </c>
      <c r="DA573" s="130" t="s">
        <v>1994</v>
      </c>
      <c r="DB573" s="130" t="s">
        <v>163</v>
      </c>
      <c r="DC573" s="130" t="s">
        <v>1971</v>
      </c>
      <c r="DD573" s="130" t="s">
        <v>1995</v>
      </c>
      <c r="DE573" s="130" t="s">
        <v>168</v>
      </c>
      <c r="DF573" s="130" t="s">
        <v>1996</v>
      </c>
      <c r="DG573" s="130" t="s">
        <v>1997</v>
      </c>
      <c r="DH573" s="130" t="s">
        <v>1998</v>
      </c>
      <c r="DI573" s="130" t="s">
        <v>1999</v>
      </c>
      <c r="DJ573" s="130" t="s">
        <v>163</v>
      </c>
      <c r="DK573" s="130" t="s">
        <v>2000</v>
      </c>
      <c r="DL573" s="130" t="s">
        <v>163</v>
      </c>
      <c r="DM573" s="130" t="s">
        <v>1979</v>
      </c>
      <c r="DN573" s="130" t="s">
        <v>2001</v>
      </c>
      <c r="DO573" s="130" t="s">
        <v>168</v>
      </c>
      <c r="DP573" s="130" t="s">
        <v>2002</v>
      </c>
      <c r="DQ573" s="130" t="s">
        <v>2003</v>
      </c>
      <c r="DR573" s="130" t="s">
        <v>2004</v>
      </c>
      <c r="DS573" s="130" t="s">
        <v>1982</v>
      </c>
      <c r="DT573" s="130" t="s">
        <v>163</v>
      </c>
      <c r="DU573" s="130" t="s">
        <v>1988</v>
      </c>
      <c r="DV573" s="130" t="s">
        <v>163</v>
      </c>
      <c r="DW573" s="130" t="s">
        <v>2005</v>
      </c>
      <c r="DX573" s="130" t="s">
        <v>2006</v>
      </c>
      <c r="DY573" s="130" t="s">
        <v>168</v>
      </c>
      <c r="DZ573" s="130" t="s">
        <v>2007</v>
      </c>
      <c r="EA573" s="130" t="s">
        <v>2008</v>
      </c>
      <c r="EB573" s="130" t="s">
        <v>2009</v>
      </c>
      <c r="EC573" s="130" t="s">
        <v>2010</v>
      </c>
      <c r="ED573" s="130" t="s">
        <v>163</v>
      </c>
      <c r="EE573" s="130" t="s">
        <v>2011</v>
      </c>
      <c r="EF573" s="130" t="s">
        <v>163</v>
      </c>
      <c r="EG573" s="130" t="s">
        <v>163</v>
      </c>
      <c r="EH573" s="130" t="s">
        <v>2012</v>
      </c>
      <c r="EI573" s="130"/>
      <c r="EJ573" s="130"/>
      <c r="EK573" s="130"/>
      <c r="EL573" s="130"/>
      <c r="EM573" s="130" t="s">
        <v>2013</v>
      </c>
      <c r="EN573" s="130"/>
      <c r="EO573" s="130"/>
      <c r="EP573" s="130"/>
      <c r="EQ573" s="130"/>
      <c r="ER573" s="130"/>
      <c r="ES573" s="130"/>
      <c r="ET573" s="130"/>
      <c r="EU573" s="130"/>
      <c r="EV573" s="130"/>
      <c r="EW573" s="130"/>
      <c r="EX573" s="130"/>
      <c r="EY573" s="130"/>
      <c r="EZ573" s="130"/>
      <c r="FA573" s="130"/>
      <c r="FB573" s="130"/>
      <c r="FC573" s="130"/>
      <c r="FD573" s="130"/>
      <c r="FE573" s="130"/>
      <c r="FF573" s="130"/>
      <c r="FG573" s="130"/>
      <c r="FH573" s="130"/>
      <c r="FI573" s="130"/>
      <c r="FJ573" s="130"/>
      <c r="FK573" s="130"/>
      <c r="FL573" s="130"/>
      <c r="FM573" s="130"/>
      <c r="FN573" s="130"/>
      <c r="FO573" s="130"/>
      <c r="FP573" s="130"/>
      <c r="FQ573" s="130"/>
      <c r="FR573" s="130"/>
      <c r="FS573" s="130"/>
      <c r="FT573" s="130"/>
    </row>
    <row r="574" spans="1:176" ht="12.75" customHeight="1" x14ac:dyDescent="0.2">
      <c r="A574" s="132" t="s">
        <v>173</v>
      </c>
      <c r="B574" s="17" t="s">
        <v>12429</v>
      </c>
      <c r="C574" s="132" t="s">
        <v>13783</v>
      </c>
      <c r="D574" s="132" t="s">
        <v>1381</v>
      </c>
      <c r="E574" s="132" t="s">
        <v>3855</v>
      </c>
      <c r="F574" s="134">
        <v>30</v>
      </c>
      <c r="G574" s="134"/>
      <c r="H574" s="7" t="s">
        <v>177</v>
      </c>
      <c r="I574" s="132" t="s">
        <v>929</v>
      </c>
      <c r="J574" s="132" t="s">
        <v>179</v>
      </c>
      <c r="K574" s="17" t="s">
        <v>162</v>
      </c>
      <c r="L574" s="132" t="s">
        <v>3856</v>
      </c>
      <c r="M574" s="133" t="s">
        <v>1384</v>
      </c>
      <c r="N574" s="17"/>
      <c r="O574" s="17"/>
      <c r="P574" s="134"/>
      <c r="Q574" s="134"/>
      <c r="R574" s="132" t="s">
        <v>3854</v>
      </c>
      <c r="S574" s="132"/>
      <c r="T574" s="132"/>
      <c r="U574" s="132"/>
      <c r="V574" s="138"/>
      <c r="W574" s="132"/>
      <c r="X574" s="132"/>
      <c r="Y574" s="132"/>
      <c r="Z574" s="132"/>
      <c r="AA574" s="132"/>
      <c r="AB574" s="132"/>
      <c r="AC574" s="135" t="s">
        <v>168</v>
      </c>
      <c r="AD574" s="136" t="s">
        <v>1386</v>
      </c>
      <c r="AE574" s="136" t="s">
        <v>1387</v>
      </c>
      <c r="AF574" s="133" t="s">
        <v>250</v>
      </c>
      <c r="AG574" s="136" t="s">
        <v>1388</v>
      </c>
      <c r="AH574" s="136"/>
      <c r="AI574" s="136" t="s">
        <v>1389</v>
      </c>
      <c r="AJ574" s="136"/>
      <c r="AK574" s="136"/>
      <c r="AL574" s="136"/>
      <c r="AM574" s="135" t="s">
        <v>194</v>
      </c>
      <c r="AN574" s="135" t="s">
        <v>3838</v>
      </c>
      <c r="AO574" s="135" t="s">
        <v>3839</v>
      </c>
      <c r="AP574" s="135" t="s">
        <v>3840</v>
      </c>
      <c r="AQ574" s="135" t="s">
        <v>3841</v>
      </c>
      <c r="AR574" s="135"/>
      <c r="AS574" s="135" t="s">
        <v>163</v>
      </c>
      <c r="AT574" s="135" t="s">
        <v>3842</v>
      </c>
      <c r="AU574" s="135" t="s">
        <v>3843</v>
      </c>
      <c r="AV574" s="135" t="s">
        <v>3844</v>
      </c>
      <c r="AW574" s="135" t="s">
        <v>1390</v>
      </c>
      <c r="AX574" s="135" t="s">
        <v>1391</v>
      </c>
      <c r="AY574" s="135" t="s">
        <v>1392</v>
      </c>
      <c r="AZ574" s="135" t="s">
        <v>1393</v>
      </c>
      <c r="BA574" s="135"/>
      <c r="BB574" s="135"/>
      <c r="BC574" s="135"/>
      <c r="BD574" s="135"/>
      <c r="BE574" s="135"/>
      <c r="BF574" s="135"/>
      <c r="BG574" s="135" t="s">
        <v>168</v>
      </c>
      <c r="BH574" s="135" t="s">
        <v>3875</v>
      </c>
      <c r="BI574" s="135" t="s">
        <v>1387</v>
      </c>
      <c r="BJ574" s="135" t="s">
        <v>250</v>
      </c>
      <c r="BK574" s="135" t="s">
        <v>14067</v>
      </c>
      <c r="BL574" s="135"/>
      <c r="BM574" s="135"/>
      <c r="BN574" s="135"/>
      <c r="BO574" s="135"/>
      <c r="BP574" s="135"/>
      <c r="BQ574" s="135"/>
      <c r="BR574" s="135"/>
      <c r="BS574" s="135"/>
      <c r="BT574" s="135"/>
      <c r="BU574" s="135"/>
      <c r="BV574" s="135"/>
      <c r="BW574" s="135"/>
      <c r="BX574" s="135"/>
      <c r="BY574" s="135"/>
      <c r="BZ574" s="135"/>
      <c r="CA574" s="135"/>
      <c r="CB574" s="135"/>
      <c r="CC574" s="135"/>
      <c r="CD574" s="135"/>
      <c r="CE574" s="135"/>
      <c r="CF574" s="135"/>
      <c r="CG574" s="135"/>
      <c r="CH574" s="135"/>
      <c r="CI574" s="135"/>
      <c r="CJ574" s="135"/>
      <c r="CK574" s="135"/>
      <c r="CL574" s="135"/>
      <c r="CM574" s="135"/>
      <c r="CN574" s="135"/>
      <c r="CO574" s="135"/>
      <c r="CP574" s="135"/>
      <c r="CQ574" s="135"/>
      <c r="CR574" s="135"/>
      <c r="CS574" s="135"/>
      <c r="CT574" s="135"/>
      <c r="CU574" s="135"/>
      <c r="CV574" s="135"/>
      <c r="CW574" s="135"/>
      <c r="CX574" s="135"/>
      <c r="CY574" s="135"/>
      <c r="CZ574" s="135"/>
      <c r="DA574" s="135"/>
      <c r="DB574" s="135"/>
      <c r="DC574" s="135"/>
      <c r="DD574" s="135"/>
      <c r="DE574" s="135"/>
      <c r="DF574" s="135"/>
      <c r="DG574" s="135"/>
      <c r="DH574" s="135"/>
      <c r="DI574" s="135"/>
      <c r="DJ574" s="135"/>
      <c r="DK574" s="135"/>
      <c r="DL574" s="135"/>
      <c r="DM574" s="135"/>
      <c r="DN574" s="135"/>
      <c r="DO574" s="135"/>
      <c r="DP574" s="135"/>
      <c r="DQ574" s="135"/>
      <c r="DR574" s="135"/>
      <c r="DS574" s="135"/>
      <c r="DT574" s="135"/>
      <c r="DU574" s="135"/>
      <c r="DV574" s="135"/>
      <c r="DW574" s="135"/>
      <c r="DX574" s="135"/>
      <c r="DY574" s="135"/>
      <c r="DZ574" s="135"/>
      <c r="EA574" s="135"/>
      <c r="EB574" s="135"/>
      <c r="EC574" s="135"/>
      <c r="ED574" s="135"/>
      <c r="EE574" s="135"/>
      <c r="EF574" s="135"/>
      <c r="EG574" s="135"/>
      <c r="EH574" s="135"/>
      <c r="EI574" s="135"/>
      <c r="EJ574" s="135"/>
      <c r="EK574" s="135"/>
      <c r="EL574" s="135"/>
      <c r="EM574" s="135"/>
      <c r="EN574" s="135"/>
      <c r="EO574" s="135"/>
      <c r="EP574" s="135"/>
      <c r="EQ574" s="135"/>
      <c r="ER574" s="135"/>
      <c r="ES574" s="135"/>
      <c r="ET574" s="135"/>
      <c r="EU574" s="135"/>
      <c r="EV574" s="135"/>
      <c r="EW574" s="135"/>
      <c r="EX574" s="135"/>
      <c r="EY574" s="135"/>
      <c r="EZ574" s="135"/>
      <c r="FA574" s="135"/>
      <c r="FB574" s="135"/>
      <c r="FC574" s="135"/>
      <c r="FD574" s="135"/>
      <c r="FE574" s="135"/>
      <c r="FF574" s="135"/>
      <c r="FG574" s="135"/>
      <c r="FH574" s="135"/>
      <c r="FI574" s="135"/>
      <c r="FJ574" s="135"/>
      <c r="FK574" s="135"/>
      <c r="FL574" s="135"/>
      <c r="FM574" s="135"/>
      <c r="FN574" s="135"/>
      <c r="FO574" s="135"/>
      <c r="FP574" s="135"/>
      <c r="FQ574" s="135"/>
      <c r="FR574" s="135"/>
      <c r="FS574" s="135"/>
      <c r="FT574" s="135"/>
    </row>
    <row r="575" spans="1:176" ht="12.75" customHeight="1" x14ac:dyDescent="0.2">
      <c r="A575" s="16" t="s">
        <v>173</v>
      </c>
      <c r="B575" s="17" t="s">
        <v>215</v>
      </c>
      <c r="C575" s="132"/>
      <c r="D575" s="132" t="s">
        <v>237</v>
      </c>
      <c r="E575" s="132" t="s">
        <v>237</v>
      </c>
      <c r="F575" s="134">
        <v>30</v>
      </c>
      <c r="G575" s="134"/>
      <c r="H575" s="30" t="s">
        <v>177</v>
      </c>
      <c r="I575" s="16" t="s">
        <v>238</v>
      </c>
      <c r="J575" s="132" t="s">
        <v>179</v>
      </c>
      <c r="K575" s="134" t="s">
        <v>162</v>
      </c>
      <c r="L575" s="16"/>
      <c r="M575" s="133"/>
      <c r="N575" s="17"/>
      <c r="O575" s="17"/>
      <c r="P575" s="134"/>
      <c r="Q575" s="134"/>
      <c r="R575" s="136" t="s">
        <v>239</v>
      </c>
      <c r="S575" s="136"/>
      <c r="T575" s="136"/>
      <c r="U575" s="136"/>
      <c r="V575" s="138"/>
      <c r="W575" s="136"/>
      <c r="X575" s="136"/>
      <c r="Y575" s="136"/>
      <c r="Z575" s="136"/>
      <c r="AA575" s="136"/>
      <c r="AB575" s="136"/>
      <c r="AC575" s="136"/>
      <c r="AD575" s="135"/>
      <c r="AE575" s="135"/>
      <c r="AF575" s="135"/>
      <c r="AG575" s="135"/>
      <c r="AH575" s="135"/>
      <c r="AI575" s="132"/>
      <c r="AJ575" s="136"/>
      <c r="AK575" s="136"/>
      <c r="AL575" s="136"/>
      <c r="AM575" s="134"/>
      <c r="AN575" s="134"/>
      <c r="AO575" s="134"/>
      <c r="AP575" s="134"/>
      <c r="AQ575" s="134"/>
      <c r="AR575" s="134"/>
      <c r="AS575" s="134"/>
      <c r="AT575" s="134"/>
      <c r="AU575" s="134"/>
      <c r="AV575" s="134"/>
      <c r="AW575" s="134"/>
      <c r="AX575" s="136"/>
      <c r="AY575" s="136"/>
      <c r="AZ575" s="133"/>
      <c r="BA575" s="132"/>
      <c r="BC575" s="135"/>
    </row>
    <row r="576" spans="1:176" ht="12.75" customHeight="1" x14ac:dyDescent="0.2">
      <c r="A576" s="16" t="s">
        <v>173</v>
      </c>
      <c r="B576" s="17" t="s">
        <v>472</v>
      </c>
      <c r="C576" s="16" t="s">
        <v>13918</v>
      </c>
      <c r="D576" s="132" t="s">
        <v>11017</v>
      </c>
      <c r="E576" s="132" t="s">
        <v>11018</v>
      </c>
      <c r="F576" s="7">
        <v>30</v>
      </c>
      <c r="G576" s="7"/>
      <c r="H576" s="134" t="s">
        <v>177</v>
      </c>
      <c r="I576" s="16" t="s">
        <v>671</v>
      </c>
      <c r="J576" s="16" t="s">
        <v>179</v>
      </c>
      <c r="K576" s="7" t="s">
        <v>162</v>
      </c>
      <c r="L576" s="16"/>
      <c r="M576" s="136"/>
      <c r="N576" s="17"/>
      <c r="O576" s="17"/>
      <c r="P576" s="7"/>
      <c r="Q576" s="7"/>
      <c r="R576" s="136" t="s">
        <v>11019</v>
      </c>
      <c r="S576" s="136"/>
      <c r="T576" s="136"/>
      <c r="U576" s="18"/>
      <c r="V576" s="138"/>
      <c r="W576" s="136"/>
      <c r="X576" s="136"/>
      <c r="Y576" s="136"/>
      <c r="Z576" s="136"/>
      <c r="AA576" s="136"/>
      <c r="AB576" s="136"/>
      <c r="AC576" s="136"/>
      <c r="AG576" s="3" t="s">
        <v>11020</v>
      </c>
      <c r="AI576" s="135"/>
      <c r="AJ576" s="18"/>
      <c r="AK576" s="136"/>
      <c r="AL576" s="18"/>
      <c r="AM576" s="7"/>
      <c r="AN576" s="7"/>
      <c r="AO576" s="7"/>
      <c r="AP576" s="7"/>
      <c r="AQ576" s="7"/>
      <c r="AR576" s="7"/>
      <c r="AS576" s="7"/>
      <c r="AT576" s="7"/>
      <c r="AU576" s="7"/>
      <c r="AV576" s="7"/>
      <c r="AW576" s="7"/>
      <c r="AX576" s="18"/>
      <c r="AY576" s="18"/>
      <c r="AZ576" s="133"/>
      <c r="BA576" s="135"/>
    </row>
    <row r="577" spans="1:176" ht="12.75" customHeight="1" x14ac:dyDescent="0.2">
      <c r="A577" s="16" t="s">
        <v>173</v>
      </c>
      <c r="B577" s="17" t="s">
        <v>472</v>
      </c>
      <c r="C577" s="132" t="s">
        <v>13918</v>
      </c>
      <c r="D577" s="132" t="s">
        <v>1654</v>
      </c>
      <c r="E577" s="132" t="s">
        <v>1654</v>
      </c>
      <c r="F577" s="134">
        <v>30</v>
      </c>
      <c r="G577" s="134"/>
      <c r="H577" s="134" t="s">
        <v>177</v>
      </c>
      <c r="I577" s="132" t="s">
        <v>1652</v>
      </c>
      <c r="J577" s="132" t="s">
        <v>179</v>
      </c>
      <c r="K577" s="134" t="s">
        <v>162</v>
      </c>
      <c r="L577" s="133" t="s">
        <v>1655</v>
      </c>
      <c r="M577" s="136"/>
      <c r="N577" s="17"/>
      <c r="O577" s="17"/>
      <c r="P577" s="134"/>
      <c r="Q577" s="134"/>
      <c r="R577" s="136" t="s">
        <v>1656</v>
      </c>
      <c r="S577" s="136"/>
      <c r="T577" s="136"/>
      <c r="U577" s="136"/>
      <c r="V577" s="138"/>
      <c r="W577" s="136"/>
      <c r="X577" s="136"/>
      <c r="Y577" s="136"/>
      <c r="Z577" s="136"/>
      <c r="AA577" s="136"/>
      <c r="AB577" s="136"/>
      <c r="AC577" s="136" t="s">
        <v>168</v>
      </c>
      <c r="AD577" s="3" t="s">
        <v>1657</v>
      </c>
      <c r="AE577" s="3" t="s">
        <v>1658</v>
      </c>
      <c r="AH577" s="135"/>
      <c r="AI577" s="50"/>
      <c r="AJ577" s="136">
        <v>867178790018</v>
      </c>
      <c r="AK577" s="136"/>
      <c r="AL577" s="136"/>
      <c r="AM577" s="134"/>
      <c r="AN577" s="134"/>
      <c r="AO577" s="134"/>
      <c r="AP577" s="134"/>
      <c r="AQ577" s="134"/>
      <c r="AR577" s="134"/>
      <c r="AS577" s="134"/>
      <c r="AT577" s="134"/>
      <c r="AU577" s="134"/>
      <c r="AV577" s="134"/>
      <c r="AW577" s="135" t="s">
        <v>168</v>
      </c>
      <c r="AX577" s="18" t="s">
        <v>1657</v>
      </c>
      <c r="AY577" s="18" t="s">
        <v>1658</v>
      </c>
      <c r="AZ577" s="8"/>
      <c r="BA577" s="50"/>
    </row>
    <row r="578" spans="1:176" ht="12.75" customHeight="1" x14ac:dyDescent="0.2">
      <c r="A578" s="81" t="s">
        <v>173</v>
      </c>
      <c r="B578" s="86" t="s">
        <v>472</v>
      </c>
      <c r="C578" s="81" t="s">
        <v>13918</v>
      </c>
      <c r="D578" s="81" t="s">
        <v>1949</v>
      </c>
      <c r="E578" s="81" t="s">
        <v>14144</v>
      </c>
      <c r="F578" s="85">
        <v>30</v>
      </c>
      <c r="G578" s="134"/>
      <c r="H578" s="134" t="s">
        <v>177</v>
      </c>
      <c r="I578" s="81" t="s">
        <v>979</v>
      </c>
      <c r="J578" s="81" t="s">
        <v>179</v>
      </c>
      <c r="K578" s="89" t="s">
        <v>180</v>
      </c>
      <c r="L578" s="81"/>
      <c r="M578" s="87" t="s">
        <v>11167</v>
      </c>
      <c r="N578" s="86"/>
      <c r="O578" s="86"/>
      <c r="P578" s="85"/>
      <c r="Q578" s="85"/>
      <c r="R578" s="87" t="s">
        <v>13891</v>
      </c>
      <c r="S578" s="87"/>
      <c r="T578" s="87"/>
      <c r="U578" s="87"/>
      <c r="V578" s="88"/>
      <c r="W578" s="90" t="s">
        <v>11168</v>
      </c>
      <c r="X578" s="90" t="s">
        <v>11169</v>
      </c>
      <c r="Y578" s="90" t="s">
        <v>11170</v>
      </c>
      <c r="Z578" s="90" t="s">
        <v>11171</v>
      </c>
      <c r="AA578" s="87"/>
      <c r="AB578" s="90">
        <v>8000</v>
      </c>
      <c r="AC578" s="130" t="s">
        <v>168</v>
      </c>
      <c r="AD578" s="130" t="s">
        <v>856</v>
      </c>
      <c r="AE578" s="130" t="s">
        <v>1952</v>
      </c>
      <c r="AF578" s="130" t="s">
        <v>1953</v>
      </c>
      <c r="AG578" s="130" t="s">
        <v>1954</v>
      </c>
      <c r="AH578" s="130" t="s">
        <v>163</v>
      </c>
      <c r="AI578" s="130" t="s">
        <v>1955</v>
      </c>
      <c r="AJ578" s="130" t="s">
        <v>163</v>
      </c>
      <c r="AK578" s="130" t="s">
        <v>1956</v>
      </c>
      <c r="AL578" s="130" t="s">
        <v>1957</v>
      </c>
      <c r="AM578" s="130" t="s">
        <v>194</v>
      </c>
      <c r="AN578" s="130" t="s">
        <v>1958</v>
      </c>
      <c r="AO578" s="130" t="s">
        <v>1959</v>
      </c>
      <c r="AP578" s="130" t="s">
        <v>1240</v>
      </c>
      <c r="AQ578" s="149" t="s">
        <v>1987</v>
      </c>
      <c r="AR578" s="130"/>
      <c r="AS578" s="130"/>
      <c r="AT578" s="130"/>
      <c r="AU578" s="130"/>
      <c r="AV578" s="130"/>
      <c r="AW578" s="130" t="s">
        <v>168</v>
      </c>
      <c r="AX578" s="130" t="s">
        <v>856</v>
      </c>
      <c r="AY578" s="130" t="s">
        <v>1960</v>
      </c>
      <c r="AZ578" s="130" t="s">
        <v>1961</v>
      </c>
      <c r="BA578" s="130" t="s">
        <v>1962</v>
      </c>
      <c r="BB578" s="130" t="s">
        <v>163</v>
      </c>
      <c r="BC578" s="131" t="s">
        <v>1963</v>
      </c>
      <c r="BD578" s="131" t="s">
        <v>163</v>
      </c>
      <c r="BE578" s="131" t="s">
        <v>1964</v>
      </c>
      <c r="BF578" s="130" t="s">
        <v>1965</v>
      </c>
      <c r="BG578" s="130" t="s">
        <v>168</v>
      </c>
      <c r="BH578" s="130" t="s">
        <v>1966</v>
      </c>
      <c r="BI578" s="130" t="s">
        <v>1967</v>
      </c>
      <c r="BJ578" s="130" t="s">
        <v>1045</v>
      </c>
      <c r="BK578" s="130" t="s">
        <v>1968</v>
      </c>
      <c r="BL578" s="130" t="s">
        <v>1969</v>
      </c>
      <c r="BM578" s="130" t="s">
        <v>1970</v>
      </c>
      <c r="BN578" s="130" t="s">
        <v>1971</v>
      </c>
      <c r="BO578" s="130" t="s">
        <v>1972</v>
      </c>
      <c r="BP578" s="130"/>
      <c r="BQ578" s="130" t="s">
        <v>1916</v>
      </c>
      <c r="BR578" s="130" t="s">
        <v>1973</v>
      </c>
      <c r="BS578" s="130" t="s">
        <v>1974</v>
      </c>
      <c r="BT578" s="130" t="s">
        <v>1975</v>
      </c>
      <c r="BU578" s="130" t="s">
        <v>1976</v>
      </c>
      <c r="BV578" s="130" t="s">
        <v>1977</v>
      </c>
      <c r="BW578" s="130" t="s">
        <v>1978</v>
      </c>
      <c r="BX578" s="130" t="s">
        <v>163</v>
      </c>
      <c r="BY578" s="130" t="s">
        <v>1979</v>
      </c>
      <c r="BZ578" s="130" t="s">
        <v>1956</v>
      </c>
      <c r="CA578" s="130" t="s">
        <v>168</v>
      </c>
      <c r="CB578" s="130" t="s">
        <v>1980</v>
      </c>
      <c r="CC578" s="130" t="s">
        <v>1981</v>
      </c>
      <c r="CD578" s="130" t="s">
        <v>843</v>
      </c>
      <c r="CE578" s="130" t="s">
        <v>1982</v>
      </c>
      <c r="CF578" s="130" t="s">
        <v>163</v>
      </c>
      <c r="CG578" s="130" t="s">
        <v>1963</v>
      </c>
      <c r="CH578" s="130" t="s">
        <v>163</v>
      </c>
      <c r="CI578" s="130" t="s">
        <v>1964</v>
      </c>
      <c r="CJ578" s="130" t="s">
        <v>1983</v>
      </c>
      <c r="CK578" s="130" t="s">
        <v>168</v>
      </c>
      <c r="CL578" s="130" t="s">
        <v>1984</v>
      </c>
      <c r="CM578" s="130" t="s">
        <v>1985</v>
      </c>
      <c r="CN578" s="130" t="s">
        <v>1986</v>
      </c>
      <c r="CO578" s="130" t="s">
        <v>1987</v>
      </c>
      <c r="CP578" s="130" t="s">
        <v>163</v>
      </c>
      <c r="CQ578" s="130" t="s">
        <v>1988</v>
      </c>
      <c r="CR578" s="130" t="s">
        <v>163</v>
      </c>
      <c r="CS578" s="130" t="s">
        <v>1989</v>
      </c>
      <c r="CT578" s="130" t="s">
        <v>1990</v>
      </c>
      <c r="CU578" s="130" t="s">
        <v>168</v>
      </c>
      <c r="CV578" s="130" t="s">
        <v>1778</v>
      </c>
      <c r="CW578" s="130" t="s">
        <v>1991</v>
      </c>
      <c r="CX578" s="130" t="s">
        <v>1992</v>
      </c>
      <c r="CY578" s="130" t="s">
        <v>1993</v>
      </c>
      <c r="CZ578" s="130" t="s">
        <v>163</v>
      </c>
      <c r="DA578" s="130" t="s">
        <v>1994</v>
      </c>
      <c r="DB578" s="130" t="s">
        <v>163</v>
      </c>
      <c r="DC578" s="130" t="s">
        <v>1971</v>
      </c>
      <c r="DD578" s="130" t="s">
        <v>1995</v>
      </c>
      <c r="DE578" s="130" t="s">
        <v>168</v>
      </c>
      <c r="DF578" s="130" t="s">
        <v>1996</v>
      </c>
      <c r="DG578" s="130" t="s">
        <v>1997</v>
      </c>
      <c r="DH578" s="130" t="s">
        <v>1998</v>
      </c>
      <c r="DI578" s="130" t="s">
        <v>1999</v>
      </c>
      <c r="DJ578" s="130" t="s">
        <v>163</v>
      </c>
      <c r="DK578" s="130" t="s">
        <v>2000</v>
      </c>
      <c r="DL578" s="130" t="s">
        <v>163</v>
      </c>
      <c r="DM578" s="130" t="s">
        <v>1979</v>
      </c>
      <c r="DN578" s="130" t="s">
        <v>2001</v>
      </c>
      <c r="DO578" s="130" t="s">
        <v>168</v>
      </c>
      <c r="DP578" s="130" t="s">
        <v>2002</v>
      </c>
      <c r="DQ578" s="130" t="s">
        <v>2003</v>
      </c>
      <c r="DR578" s="130" t="s">
        <v>2004</v>
      </c>
      <c r="DS578" s="130" t="s">
        <v>1982</v>
      </c>
      <c r="DT578" s="130" t="s">
        <v>163</v>
      </c>
      <c r="DU578" s="130" t="s">
        <v>1988</v>
      </c>
      <c r="DV578" s="130" t="s">
        <v>163</v>
      </c>
      <c r="DW578" s="130" t="s">
        <v>2005</v>
      </c>
      <c r="DX578" s="130" t="s">
        <v>2006</v>
      </c>
      <c r="DY578" s="130" t="s">
        <v>168</v>
      </c>
      <c r="DZ578" s="130" t="s">
        <v>2007</v>
      </c>
      <c r="EA578" s="130" t="s">
        <v>2008</v>
      </c>
      <c r="EB578" s="130" t="s">
        <v>2009</v>
      </c>
      <c r="EC578" s="130" t="s">
        <v>2010</v>
      </c>
      <c r="ED578" s="130" t="s">
        <v>163</v>
      </c>
      <c r="EE578" s="130" t="s">
        <v>2011</v>
      </c>
      <c r="EF578" s="130" t="s">
        <v>163</v>
      </c>
      <c r="EG578" s="130" t="s">
        <v>163</v>
      </c>
      <c r="EH578" s="130" t="s">
        <v>2012</v>
      </c>
      <c r="EI578" s="130"/>
      <c r="EJ578" s="130"/>
      <c r="EK578" s="130"/>
      <c r="EL578" s="130"/>
      <c r="EM578" s="130" t="s">
        <v>2013</v>
      </c>
      <c r="EN578" s="130"/>
      <c r="EO578" s="130"/>
      <c r="EP578" s="130"/>
      <c r="EQ578" s="130"/>
      <c r="ER578" s="130"/>
      <c r="ES578" s="130"/>
      <c r="ET578" s="130"/>
      <c r="EU578" s="130"/>
      <c r="EV578" s="130"/>
      <c r="EW578" s="130"/>
      <c r="EX578" s="130"/>
      <c r="EY578" s="130"/>
      <c r="EZ578" s="130"/>
      <c r="FA578" s="130"/>
      <c r="FB578" s="130"/>
      <c r="FC578" s="130"/>
      <c r="FD578" s="130"/>
      <c r="FE578" s="130"/>
      <c r="FF578" s="130"/>
      <c r="FG578" s="130"/>
      <c r="FH578" s="130"/>
      <c r="FI578" s="130"/>
      <c r="FJ578" s="130"/>
      <c r="FK578" s="130"/>
      <c r="FL578" s="130"/>
      <c r="FM578" s="130"/>
      <c r="FN578" s="130"/>
      <c r="FO578" s="130"/>
      <c r="FP578" s="130"/>
      <c r="FQ578" s="130"/>
      <c r="FR578" s="130"/>
      <c r="FS578" s="130"/>
      <c r="FT578" s="130"/>
    </row>
    <row r="579" spans="1:176" ht="12.75" customHeight="1" x14ac:dyDescent="0.2">
      <c r="A579" s="81" t="s">
        <v>173</v>
      </c>
      <c r="B579" s="86" t="s">
        <v>472</v>
      </c>
      <c r="C579" s="81" t="s">
        <v>13918</v>
      </c>
      <c r="D579" s="81" t="s">
        <v>1949</v>
      </c>
      <c r="E579" s="81" t="s">
        <v>9277</v>
      </c>
      <c r="F579" s="85">
        <v>30</v>
      </c>
      <c r="G579" s="7"/>
      <c r="H579" s="7" t="s">
        <v>177</v>
      </c>
      <c r="I579" s="81" t="s">
        <v>979</v>
      </c>
      <c r="J579" s="81" t="s">
        <v>179</v>
      </c>
      <c r="K579" s="89" t="s">
        <v>180</v>
      </c>
      <c r="L579" s="81"/>
      <c r="M579" s="87" t="s">
        <v>11167</v>
      </c>
      <c r="N579" s="86"/>
      <c r="O579" s="86"/>
      <c r="P579" s="85"/>
      <c r="Q579" s="85"/>
      <c r="R579" s="90" t="s">
        <v>9278</v>
      </c>
      <c r="S579" s="90"/>
      <c r="T579" s="90"/>
      <c r="U579" s="90"/>
      <c r="V579" s="91"/>
      <c r="W579" s="90" t="s">
        <v>11168</v>
      </c>
      <c r="X579" s="90" t="s">
        <v>11169</v>
      </c>
      <c r="Y579" s="90" t="s">
        <v>11170</v>
      </c>
      <c r="Z579" s="90" t="s">
        <v>11171</v>
      </c>
      <c r="AA579" s="90"/>
      <c r="AB579" s="90">
        <v>8000</v>
      </c>
      <c r="AC579" s="130" t="s">
        <v>168</v>
      </c>
      <c r="AD579" s="130" t="s">
        <v>856</v>
      </c>
      <c r="AE579" s="130" t="s">
        <v>1952</v>
      </c>
      <c r="AF579" s="130" t="s">
        <v>1953</v>
      </c>
      <c r="AG579" s="130" t="s">
        <v>1954</v>
      </c>
      <c r="AH579" s="130" t="s">
        <v>163</v>
      </c>
      <c r="AI579" s="130" t="s">
        <v>1955</v>
      </c>
      <c r="AJ579" s="130" t="s">
        <v>163</v>
      </c>
      <c r="AK579" s="130" t="s">
        <v>1956</v>
      </c>
      <c r="AL579" s="130" t="s">
        <v>1957</v>
      </c>
      <c r="AM579" s="130" t="s">
        <v>194</v>
      </c>
      <c r="AN579" s="130" t="s">
        <v>1958</v>
      </c>
      <c r="AO579" s="130" t="s">
        <v>1959</v>
      </c>
      <c r="AP579" s="130" t="s">
        <v>1240</v>
      </c>
      <c r="AQ579" s="149" t="s">
        <v>1987</v>
      </c>
      <c r="AR579" s="130"/>
      <c r="AS579" s="130"/>
      <c r="AT579" s="130"/>
      <c r="AU579" s="130"/>
      <c r="AV579" s="130"/>
      <c r="AW579" s="130" t="s">
        <v>168</v>
      </c>
      <c r="AX579" s="130" t="s">
        <v>856</v>
      </c>
      <c r="AY579" s="130" t="s">
        <v>1960</v>
      </c>
      <c r="AZ579" s="130" t="s">
        <v>1961</v>
      </c>
      <c r="BA579" s="130" t="s">
        <v>1962</v>
      </c>
      <c r="BB579" s="130" t="s">
        <v>163</v>
      </c>
      <c r="BC579" s="131" t="s">
        <v>1963</v>
      </c>
      <c r="BD579" s="131" t="s">
        <v>163</v>
      </c>
      <c r="BE579" s="131" t="s">
        <v>1964</v>
      </c>
      <c r="BF579" s="130" t="s">
        <v>1965</v>
      </c>
      <c r="BG579" s="130" t="s">
        <v>168</v>
      </c>
      <c r="BH579" s="130" t="s">
        <v>1966</v>
      </c>
      <c r="BI579" s="130" t="s">
        <v>1967</v>
      </c>
      <c r="BJ579" s="130" t="s">
        <v>1045</v>
      </c>
      <c r="BK579" s="130" t="s">
        <v>1968</v>
      </c>
      <c r="BL579" s="130" t="s">
        <v>1969</v>
      </c>
      <c r="BM579" s="130" t="s">
        <v>1970</v>
      </c>
      <c r="BN579" s="130" t="s">
        <v>1971</v>
      </c>
      <c r="BO579" s="130" t="s">
        <v>1972</v>
      </c>
      <c r="BP579" s="130"/>
      <c r="BQ579" s="130" t="s">
        <v>1916</v>
      </c>
      <c r="BR579" s="130" t="s">
        <v>1973</v>
      </c>
      <c r="BS579" s="130" t="s">
        <v>1974</v>
      </c>
      <c r="BT579" s="130" t="s">
        <v>1975</v>
      </c>
      <c r="BU579" s="130" t="s">
        <v>1976</v>
      </c>
      <c r="BV579" s="130" t="s">
        <v>1977</v>
      </c>
      <c r="BW579" s="130" t="s">
        <v>1978</v>
      </c>
      <c r="BX579" s="130" t="s">
        <v>163</v>
      </c>
      <c r="BY579" s="130" t="s">
        <v>1979</v>
      </c>
      <c r="BZ579" s="130" t="s">
        <v>1956</v>
      </c>
      <c r="CA579" s="130" t="s">
        <v>168</v>
      </c>
      <c r="CB579" s="130" t="s">
        <v>1980</v>
      </c>
      <c r="CC579" s="130" t="s">
        <v>1981</v>
      </c>
      <c r="CD579" s="130" t="s">
        <v>843</v>
      </c>
      <c r="CE579" s="130" t="s">
        <v>1982</v>
      </c>
      <c r="CF579" s="130" t="s">
        <v>163</v>
      </c>
      <c r="CG579" s="130" t="s">
        <v>1963</v>
      </c>
      <c r="CH579" s="130" t="s">
        <v>163</v>
      </c>
      <c r="CI579" s="130" t="s">
        <v>1964</v>
      </c>
      <c r="CJ579" s="130" t="s">
        <v>1983</v>
      </c>
      <c r="CK579" s="130" t="s">
        <v>168</v>
      </c>
      <c r="CL579" s="130" t="s">
        <v>1984</v>
      </c>
      <c r="CM579" s="130" t="s">
        <v>1985</v>
      </c>
      <c r="CN579" s="130" t="s">
        <v>1986</v>
      </c>
      <c r="CO579" s="130" t="s">
        <v>1987</v>
      </c>
      <c r="CP579" s="130" t="s">
        <v>163</v>
      </c>
      <c r="CQ579" s="130" t="s">
        <v>1988</v>
      </c>
      <c r="CR579" s="130" t="s">
        <v>163</v>
      </c>
      <c r="CS579" s="130" t="s">
        <v>1989</v>
      </c>
      <c r="CT579" s="130" t="s">
        <v>1990</v>
      </c>
      <c r="CU579" s="130" t="s">
        <v>168</v>
      </c>
      <c r="CV579" s="130" t="s">
        <v>1778</v>
      </c>
      <c r="CW579" s="130" t="s">
        <v>1991</v>
      </c>
      <c r="CX579" s="130" t="s">
        <v>1992</v>
      </c>
      <c r="CY579" s="130" t="s">
        <v>1993</v>
      </c>
      <c r="CZ579" s="130" t="s">
        <v>163</v>
      </c>
      <c r="DA579" s="130" t="s">
        <v>1994</v>
      </c>
      <c r="DB579" s="130" t="s">
        <v>163</v>
      </c>
      <c r="DC579" s="130" t="s">
        <v>1971</v>
      </c>
      <c r="DD579" s="130" t="s">
        <v>1995</v>
      </c>
      <c r="DE579" s="130" t="s">
        <v>168</v>
      </c>
      <c r="DF579" s="130" t="s">
        <v>1996</v>
      </c>
      <c r="DG579" s="130" t="s">
        <v>1997</v>
      </c>
      <c r="DH579" s="130" t="s">
        <v>1998</v>
      </c>
      <c r="DI579" s="130" t="s">
        <v>1999</v>
      </c>
      <c r="DJ579" s="130" t="s">
        <v>163</v>
      </c>
      <c r="DK579" s="130" t="s">
        <v>2000</v>
      </c>
      <c r="DL579" s="130" t="s">
        <v>163</v>
      </c>
      <c r="DM579" s="130" t="s">
        <v>1979</v>
      </c>
      <c r="DN579" s="130" t="s">
        <v>2001</v>
      </c>
      <c r="DO579" s="130" t="s">
        <v>168</v>
      </c>
      <c r="DP579" s="130" t="s">
        <v>2002</v>
      </c>
      <c r="DQ579" s="130" t="s">
        <v>2003</v>
      </c>
      <c r="DR579" s="130" t="s">
        <v>2004</v>
      </c>
      <c r="DS579" s="130" t="s">
        <v>1982</v>
      </c>
      <c r="DT579" s="130" t="s">
        <v>163</v>
      </c>
      <c r="DU579" s="130" t="s">
        <v>1988</v>
      </c>
      <c r="DV579" s="130" t="s">
        <v>163</v>
      </c>
      <c r="DW579" s="130" t="s">
        <v>2005</v>
      </c>
      <c r="DX579" s="130" t="s">
        <v>2006</v>
      </c>
      <c r="DY579" s="130" t="s">
        <v>168</v>
      </c>
      <c r="DZ579" s="130" t="s">
        <v>2007</v>
      </c>
      <c r="EA579" s="130" t="s">
        <v>2008</v>
      </c>
      <c r="EB579" s="130" t="s">
        <v>2009</v>
      </c>
      <c r="EC579" s="130" t="s">
        <v>2010</v>
      </c>
      <c r="ED579" s="130" t="s">
        <v>163</v>
      </c>
      <c r="EE579" s="130" t="s">
        <v>2011</v>
      </c>
      <c r="EF579" s="130" t="s">
        <v>163</v>
      </c>
      <c r="EG579" s="130" t="s">
        <v>163</v>
      </c>
      <c r="EH579" s="130" t="s">
        <v>2012</v>
      </c>
      <c r="EI579" s="130"/>
      <c r="EJ579" s="130"/>
      <c r="EK579" s="130"/>
      <c r="EL579" s="130"/>
      <c r="EM579" s="130" t="s">
        <v>2013</v>
      </c>
      <c r="EN579" s="130"/>
      <c r="EO579" s="130"/>
      <c r="EP579" s="130"/>
      <c r="EQ579" s="130"/>
      <c r="ER579" s="130"/>
      <c r="ES579" s="130"/>
      <c r="ET579" s="130"/>
      <c r="EU579" s="130"/>
      <c r="EV579" s="130"/>
      <c r="EW579" s="130"/>
      <c r="EX579" s="130"/>
      <c r="EY579" s="130"/>
      <c r="EZ579" s="130"/>
      <c r="FA579" s="130"/>
      <c r="FB579" s="130"/>
      <c r="FC579" s="130"/>
      <c r="FD579" s="130"/>
      <c r="FE579" s="130"/>
      <c r="FF579" s="130"/>
      <c r="FG579" s="130"/>
      <c r="FH579" s="130"/>
      <c r="FI579" s="130"/>
      <c r="FJ579" s="130"/>
      <c r="FK579" s="130"/>
      <c r="FL579" s="130"/>
      <c r="FM579" s="130"/>
      <c r="FN579" s="130"/>
      <c r="FO579" s="130"/>
      <c r="FP579" s="130"/>
      <c r="FQ579" s="130"/>
      <c r="FR579" s="130"/>
      <c r="FS579" s="130"/>
      <c r="FT579" s="130"/>
    </row>
    <row r="580" spans="1:176" ht="12.75" customHeight="1" x14ac:dyDescent="0.2">
      <c r="A580" s="81" t="s">
        <v>173</v>
      </c>
      <c r="B580" s="86" t="s">
        <v>472</v>
      </c>
      <c r="C580" s="81" t="s">
        <v>13918</v>
      </c>
      <c r="D580" s="81" t="s">
        <v>1949</v>
      </c>
      <c r="E580" s="81" t="s">
        <v>13787</v>
      </c>
      <c r="F580" s="85">
        <v>30</v>
      </c>
      <c r="G580" s="134"/>
      <c r="H580" s="134" t="s">
        <v>177</v>
      </c>
      <c r="I580" s="81" t="s">
        <v>979</v>
      </c>
      <c r="J580" s="81" t="s">
        <v>179</v>
      </c>
      <c r="K580" s="89" t="s">
        <v>180</v>
      </c>
      <c r="L580" s="81"/>
      <c r="M580" s="87" t="s">
        <v>11167</v>
      </c>
      <c r="N580" s="86"/>
      <c r="O580" s="86"/>
      <c r="P580" s="85"/>
      <c r="Q580" s="85"/>
      <c r="R580" s="90" t="s">
        <v>10212</v>
      </c>
      <c r="S580" s="90"/>
      <c r="T580" s="90"/>
      <c r="U580" s="90"/>
      <c r="V580" s="91"/>
      <c r="W580" s="90" t="s">
        <v>11168</v>
      </c>
      <c r="X580" s="90" t="s">
        <v>11169</v>
      </c>
      <c r="Y580" s="90" t="s">
        <v>11170</v>
      </c>
      <c r="Z580" s="90" t="s">
        <v>11171</v>
      </c>
      <c r="AA580" s="90"/>
      <c r="AB580" s="90">
        <v>8000</v>
      </c>
      <c r="AC580" s="130" t="s">
        <v>168</v>
      </c>
      <c r="AD580" s="130" t="s">
        <v>856</v>
      </c>
      <c r="AE580" s="130" t="s">
        <v>1952</v>
      </c>
      <c r="AF580" s="130" t="s">
        <v>1953</v>
      </c>
      <c r="AG580" s="130" t="s">
        <v>1954</v>
      </c>
      <c r="AH580" s="130" t="s">
        <v>163</v>
      </c>
      <c r="AI580" s="130" t="s">
        <v>1955</v>
      </c>
      <c r="AJ580" s="130" t="s">
        <v>163</v>
      </c>
      <c r="AK580" s="130" t="s">
        <v>1956</v>
      </c>
      <c r="AL580" s="130" t="s">
        <v>1957</v>
      </c>
      <c r="AM580" s="130" t="s">
        <v>194</v>
      </c>
      <c r="AN580" s="130" t="s">
        <v>1958</v>
      </c>
      <c r="AO580" s="130" t="s">
        <v>1959</v>
      </c>
      <c r="AP580" s="130" t="s">
        <v>1240</v>
      </c>
      <c r="AQ580" s="149" t="s">
        <v>1987</v>
      </c>
      <c r="AR580" s="130"/>
      <c r="AS580" s="130"/>
      <c r="AT580" s="130"/>
      <c r="AU580" s="130"/>
      <c r="AV580" s="130"/>
      <c r="AW580" s="130" t="s">
        <v>168</v>
      </c>
      <c r="AX580" s="130" t="s">
        <v>856</v>
      </c>
      <c r="AY580" s="130" t="s">
        <v>1960</v>
      </c>
      <c r="AZ580" s="130" t="s">
        <v>1961</v>
      </c>
      <c r="BA580" s="130" t="s">
        <v>1962</v>
      </c>
      <c r="BB580" s="130" t="s">
        <v>163</v>
      </c>
      <c r="BC580" s="131" t="s">
        <v>1963</v>
      </c>
      <c r="BD580" s="131" t="s">
        <v>163</v>
      </c>
      <c r="BE580" s="131" t="s">
        <v>1964</v>
      </c>
      <c r="BF580" s="130" t="s">
        <v>1965</v>
      </c>
      <c r="BG580" s="130" t="s">
        <v>168</v>
      </c>
      <c r="BH580" s="130" t="s">
        <v>1966</v>
      </c>
      <c r="BI580" s="130" t="s">
        <v>1967</v>
      </c>
      <c r="BJ580" s="130" t="s">
        <v>1045</v>
      </c>
      <c r="BK580" s="130" t="s">
        <v>1968</v>
      </c>
      <c r="BL580" s="130" t="s">
        <v>1969</v>
      </c>
      <c r="BM580" s="130" t="s">
        <v>1970</v>
      </c>
      <c r="BN580" s="130" t="s">
        <v>1971</v>
      </c>
      <c r="BO580" s="130" t="s">
        <v>1972</v>
      </c>
      <c r="BP580" s="130"/>
      <c r="BQ580" s="130" t="s">
        <v>1916</v>
      </c>
      <c r="BR580" s="130" t="s">
        <v>1973</v>
      </c>
      <c r="BS580" s="130" t="s">
        <v>1974</v>
      </c>
      <c r="BT580" s="130" t="s">
        <v>1975</v>
      </c>
      <c r="BU580" s="130" t="s">
        <v>1976</v>
      </c>
      <c r="BV580" s="130" t="s">
        <v>1977</v>
      </c>
      <c r="BW580" s="130" t="s">
        <v>1978</v>
      </c>
      <c r="BX580" s="130" t="s">
        <v>163</v>
      </c>
      <c r="BY580" s="130" t="s">
        <v>1979</v>
      </c>
      <c r="BZ580" s="130" t="s">
        <v>1956</v>
      </c>
      <c r="CA580" s="130" t="s">
        <v>168</v>
      </c>
      <c r="CB580" s="130" t="s">
        <v>1980</v>
      </c>
      <c r="CC580" s="130" t="s">
        <v>1981</v>
      </c>
      <c r="CD580" s="130" t="s">
        <v>843</v>
      </c>
      <c r="CE580" s="130" t="s">
        <v>1982</v>
      </c>
      <c r="CF580" s="130" t="s">
        <v>163</v>
      </c>
      <c r="CG580" s="130" t="s">
        <v>1963</v>
      </c>
      <c r="CH580" s="130" t="s">
        <v>163</v>
      </c>
      <c r="CI580" s="130" t="s">
        <v>1964</v>
      </c>
      <c r="CJ580" s="130" t="s">
        <v>1983</v>
      </c>
      <c r="CK580" s="130" t="s">
        <v>168</v>
      </c>
      <c r="CL580" s="130" t="s">
        <v>1984</v>
      </c>
      <c r="CM580" s="130" t="s">
        <v>1985</v>
      </c>
      <c r="CN580" s="130" t="s">
        <v>1986</v>
      </c>
      <c r="CO580" s="130" t="s">
        <v>1987</v>
      </c>
      <c r="CP580" s="130" t="s">
        <v>163</v>
      </c>
      <c r="CQ580" s="130" t="s">
        <v>1988</v>
      </c>
      <c r="CR580" s="130" t="s">
        <v>163</v>
      </c>
      <c r="CS580" s="130" t="s">
        <v>1989</v>
      </c>
      <c r="CT580" s="130" t="s">
        <v>1990</v>
      </c>
      <c r="CU580" s="130" t="s">
        <v>168</v>
      </c>
      <c r="CV580" s="130" t="s">
        <v>1778</v>
      </c>
      <c r="CW580" s="130" t="s">
        <v>1991</v>
      </c>
      <c r="CX580" s="130" t="s">
        <v>1992</v>
      </c>
      <c r="CY580" s="130" t="s">
        <v>1993</v>
      </c>
      <c r="CZ580" s="130" t="s">
        <v>163</v>
      </c>
      <c r="DA580" s="130" t="s">
        <v>1994</v>
      </c>
      <c r="DB580" s="130" t="s">
        <v>163</v>
      </c>
      <c r="DC580" s="130" t="s">
        <v>1971</v>
      </c>
      <c r="DD580" s="130" t="s">
        <v>1995</v>
      </c>
      <c r="DE580" s="130" t="s">
        <v>168</v>
      </c>
      <c r="DF580" s="130" t="s">
        <v>1996</v>
      </c>
      <c r="DG580" s="130" t="s">
        <v>1997</v>
      </c>
      <c r="DH580" s="130" t="s">
        <v>1998</v>
      </c>
      <c r="DI580" s="130" t="s">
        <v>1999</v>
      </c>
      <c r="DJ580" s="130" t="s">
        <v>163</v>
      </c>
      <c r="DK580" s="130" t="s">
        <v>2000</v>
      </c>
      <c r="DL580" s="130" t="s">
        <v>163</v>
      </c>
      <c r="DM580" s="130" t="s">
        <v>1979</v>
      </c>
      <c r="DN580" s="130" t="s">
        <v>2001</v>
      </c>
      <c r="DO580" s="130" t="s">
        <v>168</v>
      </c>
      <c r="DP580" s="130" t="s">
        <v>2002</v>
      </c>
      <c r="DQ580" s="130" t="s">
        <v>2003</v>
      </c>
      <c r="DR580" s="130" t="s">
        <v>2004</v>
      </c>
      <c r="DS580" s="130" t="s">
        <v>1982</v>
      </c>
      <c r="DT580" s="130" t="s">
        <v>163</v>
      </c>
      <c r="DU580" s="130" t="s">
        <v>1988</v>
      </c>
      <c r="DV580" s="130" t="s">
        <v>163</v>
      </c>
      <c r="DW580" s="130" t="s">
        <v>2005</v>
      </c>
      <c r="DX580" s="130" t="s">
        <v>2006</v>
      </c>
      <c r="DY580" s="130" t="s">
        <v>168</v>
      </c>
      <c r="DZ580" s="130" t="s">
        <v>2007</v>
      </c>
      <c r="EA580" s="130" t="s">
        <v>2008</v>
      </c>
      <c r="EB580" s="130" t="s">
        <v>2009</v>
      </c>
      <c r="EC580" s="130" t="s">
        <v>2010</v>
      </c>
      <c r="ED580" s="130" t="s">
        <v>163</v>
      </c>
      <c r="EE580" s="130" t="s">
        <v>2011</v>
      </c>
      <c r="EF580" s="130" t="s">
        <v>163</v>
      </c>
      <c r="EG580" s="130" t="s">
        <v>163</v>
      </c>
      <c r="EH580" s="130" t="s">
        <v>2012</v>
      </c>
      <c r="EI580" s="130"/>
      <c r="EJ580" s="130"/>
      <c r="EK580" s="130"/>
      <c r="EL580" s="130"/>
      <c r="EM580" s="130" t="s">
        <v>2013</v>
      </c>
      <c r="EN580" s="130"/>
      <c r="EO580" s="130"/>
      <c r="EP580" s="130"/>
      <c r="EQ580" s="130"/>
      <c r="ER580" s="130"/>
      <c r="ES580" s="130"/>
      <c r="ET580" s="130"/>
      <c r="EU580" s="130"/>
      <c r="EV580" s="130"/>
      <c r="EW580" s="130"/>
      <c r="EX580" s="130"/>
      <c r="EY580" s="130"/>
      <c r="EZ580" s="130"/>
      <c r="FA580" s="130"/>
      <c r="FB580" s="130"/>
      <c r="FC580" s="130"/>
      <c r="FD580" s="130"/>
      <c r="FE580" s="130"/>
      <c r="FF580" s="130"/>
      <c r="FG580" s="130"/>
      <c r="FH580" s="130"/>
      <c r="FI580" s="130"/>
      <c r="FJ580" s="130"/>
      <c r="FK580" s="130"/>
      <c r="FL580" s="130"/>
      <c r="FM580" s="130"/>
      <c r="FN580" s="130"/>
      <c r="FO580" s="130"/>
      <c r="FP580" s="130"/>
      <c r="FQ580" s="130"/>
      <c r="FR580" s="130"/>
      <c r="FS580" s="130"/>
      <c r="FT580" s="130"/>
    </row>
    <row r="581" spans="1:176" ht="12.75" customHeight="1" x14ac:dyDescent="0.25">
      <c r="A581" s="132" t="s">
        <v>173</v>
      </c>
      <c r="B581" s="17" t="s">
        <v>472</v>
      </c>
      <c r="C581" s="132" t="s">
        <v>13918</v>
      </c>
      <c r="D581" s="132" t="s">
        <v>13647</v>
      </c>
      <c r="E581" s="132" t="s">
        <v>10968</v>
      </c>
      <c r="F581" s="134">
        <v>30</v>
      </c>
      <c r="G581" s="134"/>
      <c r="H581" s="134" t="s">
        <v>177</v>
      </c>
      <c r="I581" s="132" t="s">
        <v>979</v>
      </c>
      <c r="J581" s="132" t="s">
        <v>179</v>
      </c>
      <c r="K581" s="134" t="s">
        <v>162</v>
      </c>
      <c r="L581" s="132" t="s">
        <v>13648</v>
      </c>
      <c r="M581" s="136"/>
      <c r="N581" s="17"/>
      <c r="O581" s="17"/>
      <c r="P581" s="134"/>
      <c r="Q581" s="134"/>
      <c r="R581" s="21" t="s">
        <v>10969</v>
      </c>
      <c r="S581" s="21"/>
      <c r="T581" s="21"/>
      <c r="U581" s="21"/>
      <c r="V581" s="22"/>
      <c r="W581" s="21"/>
      <c r="X581" s="21"/>
      <c r="Y581" s="21"/>
      <c r="Z581" s="21"/>
      <c r="AA581" s="21"/>
      <c r="AB581" s="21"/>
      <c r="AC581" s="136" t="s">
        <v>168</v>
      </c>
      <c r="AD581" s="135" t="s">
        <v>1064</v>
      </c>
      <c r="AE581" s="135" t="s">
        <v>1997</v>
      </c>
      <c r="AF581" s="135"/>
      <c r="AG581" s="180" t="s">
        <v>10970</v>
      </c>
      <c r="AH581" s="135"/>
      <c r="AI581" s="135"/>
      <c r="AJ581" s="136"/>
      <c r="AK581" s="136"/>
      <c r="AL581" s="136"/>
      <c r="AM581" s="134"/>
      <c r="AN581" s="134"/>
      <c r="AO581" s="134"/>
      <c r="AP581" s="134"/>
      <c r="AQ581" s="134"/>
      <c r="AR581" s="134"/>
      <c r="AS581" s="134"/>
      <c r="AT581" s="134"/>
      <c r="AU581" s="134"/>
      <c r="AV581" s="134"/>
      <c r="AW581" s="135" t="s">
        <v>168</v>
      </c>
      <c r="AX581" s="136" t="s">
        <v>1064</v>
      </c>
      <c r="AY581" s="136" t="s">
        <v>1997</v>
      </c>
      <c r="AZ581" s="133"/>
      <c r="BA581" s="135" t="s">
        <v>10970</v>
      </c>
      <c r="BB581" s="135"/>
      <c r="BC581" s="135"/>
      <c r="BD581" s="135"/>
      <c r="BE581" s="135"/>
      <c r="BF581" s="135"/>
      <c r="BG581" s="135"/>
      <c r="BH581" s="135"/>
      <c r="BI581" s="135"/>
      <c r="BJ581" s="135"/>
      <c r="BK581" s="135"/>
      <c r="BL581" s="135"/>
      <c r="BM581" s="135"/>
      <c r="BN581" s="135"/>
      <c r="BO581" s="135"/>
      <c r="BP581" s="135"/>
      <c r="BQ581" s="135"/>
      <c r="BR581" s="135"/>
      <c r="BS581" s="135"/>
      <c r="BT581" s="135"/>
      <c r="BU581" s="135"/>
      <c r="BV581" s="135"/>
      <c r="BW581" s="135"/>
      <c r="BX581" s="135"/>
      <c r="BY581" s="135"/>
      <c r="BZ581" s="135"/>
      <c r="CA581" s="135"/>
      <c r="CB581" s="135"/>
      <c r="CC581" s="135"/>
      <c r="CD581" s="135"/>
      <c r="CE581" s="135"/>
      <c r="CF581" s="135"/>
      <c r="CG581" s="135"/>
      <c r="CH581" s="135"/>
      <c r="CI581" s="135"/>
      <c r="CJ581" s="135"/>
      <c r="CK581" s="135"/>
      <c r="CL581" s="135"/>
      <c r="CM581" s="135"/>
      <c r="CN581" s="135"/>
      <c r="CO581" s="135"/>
      <c r="CP581" s="135"/>
      <c r="CQ581" s="135"/>
      <c r="CR581" s="135"/>
      <c r="CS581" s="135"/>
      <c r="CT581" s="135"/>
      <c r="CU581" s="135"/>
      <c r="CV581" s="135"/>
      <c r="CW581" s="135"/>
      <c r="CX581" s="135"/>
      <c r="CY581" s="135"/>
      <c r="CZ581" s="135"/>
      <c r="DA581" s="135"/>
      <c r="DB581" s="135"/>
      <c r="DC581" s="135"/>
      <c r="DD581" s="135"/>
      <c r="DE581" s="135"/>
      <c r="DF581" s="135"/>
      <c r="DG581" s="135"/>
      <c r="DH581" s="135"/>
      <c r="DI581" s="135"/>
      <c r="DJ581" s="135"/>
      <c r="DK581" s="135"/>
      <c r="DL581" s="135"/>
      <c r="DM581" s="135"/>
      <c r="DN581" s="135"/>
      <c r="DO581" s="135"/>
      <c r="DP581" s="135"/>
      <c r="DQ581" s="135"/>
      <c r="DR581" s="135"/>
      <c r="DS581" s="135"/>
      <c r="DT581" s="135"/>
      <c r="DU581" s="135"/>
      <c r="DV581" s="135"/>
      <c r="DW581" s="135"/>
      <c r="DX581" s="135"/>
      <c r="DY581" s="135"/>
      <c r="DZ581" s="135"/>
      <c r="EA581" s="135"/>
      <c r="EB581" s="135"/>
      <c r="EC581" s="135"/>
      <c r="ED581" s="135"/>
      <c r="EE581" s="135"/>
      <c r="EF581" s="135"/>
      <c r="EG581" s="135"/>
      <c r="EH581" s="135"/>
      <c r="EI581" s="135"/>
      <c r="EJ581" s="135"/>
      <c r="EK581" s="135"/>
      <c r="EL581" s="135"/>
      <c r="EM581" s="135"/>
      <c r="EN581" s="135"/>
      <c r="EO581" s="135"/>
      <c r="EP581" s="135"/>
      <c r="EQ581" s="135"/>
      <c r="ER581" s="135"/>
      <c r="ES581" s="135"/>
      <c r="ET581" s="135"/>
      <c r="EU581" s="135"/>
      <c r="EV581" s="135"/>
      <c r="EW581" s="135"/>
      <c r="EX581" s="135"/>
      <c r="EY581" s="135"/>
      <c r="EZ581" s="135"/>
      <c r="FA581" s="135"/>
      <c r="FB581" s="135"/>
      <c r="FC581" s="135"/>
      <c r="FD581" s="135"/>
      <c r="FE581" s="135"/>
      <c r="FF581" s="135"/>
      <c r="FG581" s="135"/>
      <c r="FH581" s="135"/>
      <c r="FI581" s="135"/>
      <c r="FJ581" s="135"/>
      <c r="FK581" s="135"/>
      <c r="FL581" s="135"/>
      <c r="FM581" s="135"/>
      <c r="FN581" s="135"/>
      <c r="FO581" s="135"/>
      <c r="FP581" s="135"/>
      <c r="FQ581" s="135"/>
      <c r="FR581" s="135"/>
      <c r="FS581" s="135"/>
      <c r="FT581" s="135"/>
    </row>
    <row r="582" spans="1:176" ht="12.75" customHeight="1" x14ac:dyDescent="0.2">
      <c r="A582" s="16" t="s">
        <v>173</v>
      </c>
      <c r="B582" s="124" t="s">
        <v>1084</v>
      </c>
      <c r="C582" s="133"/>
      <c r="D582" s="135" t="s">
        <v>4088</v>
      </c>
      <c r="E582" s="133" t="s">
        <v>4089</v>
      </c>
      <c r="F582" s="27">
        <v>30</v>
      </c>
      <c r="G582" s="27"/>
      <c r="H582" s="17" t="s">
        <v>177</v>
      </c>
      <c r="I582" s="132" t="s">
        <v>2475</v>
      </c>
      <c r="J582" s="133" t="s">
        <v>179</v>
      </c>
      <c r="K582" s="124" t="s">
        <v>180</v>
      </c>
      <c r="L582" s="133" t="s">
        <v>14200</v>
      </c>
      <c r="M582" s="135" t="s">
        <v>9569</v>
      </c>
      <c r="N582" s="124"/>
      <c r="O582" s="124"/>
      <c r="P582" s="124"/>
      <c r="Q582" s="124"/>
      <c r="R582" s="135" t="s">
        <v>9570</v>
      </c>
      <c r="S582" s="135" t="s">
        <v>9571</v>
      </c>
      <c r="T582" s="135" t="s">
        <v>9572</v>
      </c>
      <c r="U582" s="135" t="s">
        <v>9573</v>
      </c>
      <c r="V582" s="24"/>
      <c r="W582" s="133"/>
      <c r="X582" s="133"/>
      <c r="Y582" s="133"/>
      <c r="Z582" s="133"/>
      <c r="AA582" s="135" t="s">
        <v>163</v>
      </c>
      <c r="AB582" s="133"/>
      <c r="AC582" s="135" t="s">
        <v>168</v>
      </c>
      <c r="AD582" s="3" t="s">
        <v>2544</v>
      </c>
      <c r="AE582" s="3" t="s">
        <v>8944</v>
      </c>
      <c r="AF582" s="3" t="s">
        <v>163</v>
      </c>
      <c r="AG582" s="135" t="s">
        <v>9574</v>
      </c>
      <c r="AH582" s="3" t="s">
        <v>163</v>
      </c>
      <c r="AI582" s="135" t="s">
        <v>9579</v>
      </c>
      <c r="AJ582" s="135" t="s">
        <v>163</v>
      </c>
      <c r="AK582" s="135" t="s">
        <v>163</v>
      </c>
      <c r="AL582" s="135" t="s">
        <v>9580</v>
      </c>
      <c r="AM582" s="124"/>
      <c r="AN582" s="124"/>
      <c r="AO582" s="124"/>
      <c r="AP582" s="124"/>
      <c r="AQ582" s="124"/>
      <c r="AR582" s="124"/>
      <c r="AS582" s="124"/>
      <c r="AT582" s="124"/>
      <c r="AU582" s="124"/>
      <c r="AV582" s="124"/>
      <c r="AW582" s="135" t="s">
        <v>168</v>
      </c>
      <c r="AX582" s="135" t="s">
        <v>1050</v>
      </c>
      <c r="AY582" s="135" t="s">
        <v>9581</v>
      </c>
      <c r="AZ582" s="135" t="s">
        <v>2485</v>
      </c>
      <c r="BA582" s="135" t="s">
        <v>9582</v>
      </c>
      <c r="BB582" s="3" t="s">
        <v>163</v>
      </c>
      <c r="BC582" s="3" t="s">
        <v>9583</v>
      </c>
      <c r="BG582" s="3" t="s">
        <v>168</v>
      </c>
      <c r="BH582" s="3" t="s">
        <v>4050</v>
      </c>
      <c r="BI582" s="3" t="s">
        <v>9584</v>
      </c>
      <c r="BJ582" s="3" t="s">
        <v>9585</v>
      </c>
      <c r="BK582" s="3" t="s">
        <v>9586</v>
      </c>
      <c r="BL582" s="3" t="s">
        <v>163</v>
      </c>
      <c r="BM582" s="3" t="s">
        <v>163</v>
      </c>
      <c r="BN582" s="3" t="s">
        <v>163</v>
      </c>
      <c r="BO582" s="3" t="s">
        <v>163</v>
      </c>
      <c r="BP582" s="3" t="s">
        <v>9587</v>
      </c>
    </row>
    <row r="583" spans="1:176" ht="12.75" customHeight="1" x14ac:dyDescent="0.2">
      <c r="A583" s="132" t="s">
        <v>173</v>
      </c>
      <c r="B583" s="17" t="s">
        <v>215</v>
      </c>
      <c r="C583" s="132"/>
      <c r="D583" s="132" t="s">
        <v>9124</v>
      </c>
      <c r="E583" s="132" t="s">
        <v>9124</v>
      </c>
      <c r="F583" s="134">
        <v>30</v>
      </c>
      <c r="G583" s="134"/>
      <c r="H583" s="30" t="s">
        <v>177</v>
      </c>
      <c r="I583" s="132" t="s">
        <v>1710</v>
      </c>
      <c r="J583" s="132" t="s">
        <v>179</v>
      </c>
      <c r="K583" s="134" t="s">
        <v>162</v>
      </c>
      <c r="L583" s="132"/>
      <c r="M583" s="136"/>
      <c r="N583" s="17"/>
      <c r="O583" s="17"/>
      <c r="P583" s="134"/>
      <c r="Q583" s="134"/>
      <c r="R583" s="136" t="s">
        <v>2667</v>
      </c>
      <c r="S583" s="136"/>
      <c r="T583" s="136"/>
      <c r="U583" s="136"/>
      <c r="V583" s="138"/>
      <c r="W583" s="136"/>
      <c r="X583" s="136"/>
      <c r="Y583" s="136"/>
      <c r="Z583" s="136"/>
      <c r="AA583" s="136"/>
      <c r="AB583" s="136"/>
      <c r="AC583" s="136"/>
      <c r="AD583" s="135"/>
      <c r="AE583" s="135"/>
      <c r="AF583" s="135"/>
      <c r="AG583" s="135"/>
      <c r="AH583" s="135"/>
      <c r="AI583" s="132"/>
      <c r="AJ583" s="136"/>
      <c r="AK583" s="136"/>
      <c r="AL583" s="136"/>
      <c r="AM583" s="134"/>
      <c r="AN583" s="134"/>
      <c r="AO583" s="134"/>
      <c r="AP583" s="134"/>
      <c r="AQ583" s="134"/>
      <c r="AR583" s="134"/>
      <c r="AS583" s="134"/>
      <c r="AT583" s="134"/>
      <c r="AU583" s="134"/>
      <c r="AV583" s="134"/>
      <c r="AW583" s="134"/>
      <c r="AX583" s="136"/>
      <c r="AY583" s="136"/>
      <c r="AZ583" s="132"/>
      <c r="BA583" s="132"/>
      <c r="BB583" s="135"/>
      <c r="BC583" s="135"/>
      <c r="BD583" s="135"/>
      <c r="BE583" s="135"/>
      <c r="BF583" s="135"/>
      <c r="BG583" s="135"/>
      <c r="BH583" s="135"/>
      <c r="BI583" s="135"/>
      <c r="BJ583" s="135"/>
      <c r="BK583" s="135"/>
      <c r="BL583" s="135"/>
      <c r="BM583" s="135"/>
      <c r="BN583" s="135"/>
      <c r="BO583" s="135"/>
      <c r="BP583" s="135"/>
      <c r="BQ583" s="135"/>
      <c r="BR583" s="135"/>
      <c r="BS583" s="135"/>
      <c r="BT583" s="135"/>
      <c r="BU583" s="135"/>
      <c r="BV583" s="135"/>
      <c r="BW583" s="135"/>
      <c r="BX583" s="135"/>
      <c r="BY583" s="135"/>
      <c r="BZ583" s="135"/>
      <c r="CA583" s="135"/>
      <c r="CB583" s="135"/>
      <c r="CC583" s="135"/>
      <c r="CD583" s="135"/>
      <c r="CE583" s="135"/>
      <c r="CF583" s="135"/>
      <c r="CG583" s="135"/>
      <c r="CH583" s="135"/>
      <c r="CI583" s="135"/>
      <c r="CJ583" s="135"/>
      <c r="CK583" s="135"/>
      <c r="CL583" s="135"/>
      <c r="CM583" s="135"/>
      <c r="CN583" s="135"/>
      <c r="CO583" s="135"/>
      <c r="CP583" s="135"/>
      <c r="CQ583" s="135"/>
      <c r="CR583" s="135"/>
      <c r="CS583" s="135"/>
      <c r="CT583" s="135"/>
      <c r="CU583" s="135"/>
      <c r="CV583" s="135"/>
      <c r="CW583" s="135"/>
      <c r="CX583" s="135"/>
      <c r="CY583" s="135"/>
      <c r="CZ583" s="135"/>
      <c r="DA583" s="135"/>
      <c r="DB583" s="135"/>
      <c r="DC583" s="135"/>
      <c r="DD583" s="135"/>
      <c r="DE583" s="135"/>
      <c r="DF583" s="135"/>
      <c r="DG583" s="135"/>
      <c r="DH583" s="135"/>
      <c r="DI583" s="135"/>
      <c r="DJ583" s="135"/>
      <c r="DK583" s="135"/>
      <c r="DL583" s="135"/>
      <c r="DM583" s="135"/>
      <c r="DN583" s="135"/>
      <c r="DO583" s="135"/>
      <c r="DP583" s="135"/>
      <c r="DQ583" s="135"/>
      <c r="DR583" s="135"/>
      <c r="DS583" s="135"/>
      <c r="DT583" s="135"/>
      <c r="DU583" s="135"/>
      <c r="DV583" s="135"/>
      <c r="DW583" s="135"/>
      <c r="DX583" s="135"/>
      <c r="DY583" s="135"/>
      <c r="DZ583" s="135"/>
      <c r="EA583" s="135"/>
      <c r="EB583" s="135"/>
      <c r="EC583" s="135"/>
      <c r="ED583" s="135"/>
      <c r="EE583" s="135"/>
      <c r="EF583" s="135"/>
      <c r="EG583" s="135"/>
      <c r="EH583" s="135"/>
      <c r="EI583" s="135"/>
      <c r="EJ583" s="135"/>
      <c r="EK583" s="135"/>
      <c r="EL583" s="135"/>
      <c r="EM583" s="135"/>
      <c r="EN583" s="135"/>
      <c r="EO583" s="135"/>
      <c r="EP583" s="135"/>
      <c r="EQ583" s="135"/>
      <c r="ER583" s="135"/>
      <c r="ES583" s="135"/>
      <c r="ET583" s="135"/>
      <c r="EU583" s="135"/>
      <c r="EV583" s="135"/>
      <c r="EW583" s="135"/>
      <c r="EX583" s="135"/>
      <c r="EY583" s="135"/>
      <c r="EZ583" s="135"/>
      <c r="FA583" s="135"/>
      <c r="FB583" s="135"/>
      <c r="FC583" s="135"/>
      <c r="FD583" s="135"/>
      <c r="FE583" s="135"/>
      <c r="FF583" s="135"/>
      <c r="FG583" s="135"/>
      <c r="FH583" s="135"/>
      <c r="FI583" s="135"/>
      <c r="FJ583" s="135"/>
      <c r="FK583" s="135"/>
      <c r="FL583" s="135"/>
      <c r="FM583" s="135"/>
      <c r="FN583" s="135"/>
      <c r="FO583" s="135"/>
      <c r="FP583" s="135"/>
      <c r="FQ583" s="135"/>
      <c r="FR583" s="135"/>
      <c r="FS583" s="135"/>
      <c r="FT583" s="135"/>
    </row>
    <row r="584" spans="1:176" ht="12.75" customHeight="1" x14ac:dyDescent="0.2">
      <c r="A584" s="16" t="s">
        <v>173</v>
      </c>
      <c r="B584" s="17" t="s">
        <v>472</v>
      </c>
      <c r="C584" s="132" t="s">
        <v>13918</v>
      </c>
      <c r="D584" s="135" t="s">
        <v>11385</v>
      </c>
      <c r="E584" s="135" t="s">
        <v>11385</v>
      </c>
      <c r="F584" s="134">
        <v>30</v>
      </c>
      <c r="G584" s="134"/>
      <c r="H584" s="134" t="s">
        <v>177</v>
      </c>
      <c r="I584" s="16" t="s">
        <v>979</v>
      </c>
      <c r="J584" s="132" t="s">
        <v>179</v>
      </c>
      <c r="K584" s="134" t="s">
        <v>162</v>
      </c>
      <c r="L584" s="132" t="s">
        <v>5008</v>
      </c>
      <c r="M584" s="136" t="s">
        <v>13728</v>
      </c>
      <c r="N584" s="17"/>
      <c r="O584" s="17"/>
      <c r="P584" s="7"/>
      <c r="Q584" s="7"/>
      <c r="R584" s="21" t="s">
        <v>5002</v>
      </c>
      <c r="S584" s="21"/>
      <c r="T584" s="21"/>
      <c r="U584" s="136" t="s">
        <v>12734</v>
      </c>
      <c r="V584" s="22"/>
      <c r="W584" s="21"/>
      <c r="X584" s="21"/>
      <c r="Y584" s="21"/>
      <c r="Z584" s="21"/>
      <c r="AA584" s="21"/>
      <c r="AB584" s="21"/>
      <c r="AC584" s="133" t="s">
        <v>168</v>
      </c>
      <c r="AD584" s="3" t="s">
        <v>11386</v>
      </c>
      <c r="AE584" s="3" t="s">
        <v>1044</v>
      </c>
      <c r="AF584" s="3" t="s">
        <v>13727</v>
      </c>
      <c r="AG584" s="135" t="s">
        <v>11387</v>
      </c>
      <c r="AH584" s="3" t="s">
        <v>13729</v>
      </c>
      <c r="AI584" s="139"/>
      <c r="AJ584" s="136">
        <v>8613977668948</v>
      </c>
      <c r="AK584" s="139" t="s">
        <v>13730</v>
      </c>
      <c r="AL584" s="136"/>
      <c r="AM584" s="134"/>
      <c r="AN584" s="134"/>
      <c r="AO584" s="134"/>
      <c r="AP584" s="134"/>
      <c r="AQ584" s="134"/>
      <c r="AR584" s="134"/>
      <c r="AS584" s="134"/>
      <c r="AT584" s="134"/>
      <c r="AU584" s="134"/>
      <c r="AV584" s="134"/>
      <c r="AW584" s="134"/>
      <c r="AX584" s="136"/>
      <c r="AY584" s="136" t="s">
        <v>1044</v>
      </c>
      <c r="AZ584" s="139"/>
      <c r="BA584" s="139"/>
    </row>
    <row r="585" spans="1:176" ht="12.75" customHeight="1" x14ac:dyDescent="0.2">
      <c r="A585" s="16" t="s">
        <v>173</v>
      </c>
      <c r="B585" s="124" t="s">
        <v>215</v>
      </c>
      <c r="C585" s="133" t="s">
        <v>4090</v>
      </c>
      <c r="D585" s="135" t="s">
        <v>4088</v>
      </c>
      <c r="E585" s="133" t="s">
        <v>4089</v>
      </c>
      <c r="F585" s="27">
        <v>30</v>
      </c>
      <c r="G585" s="27"/>
      <c r="H585" s="124" t="s">
        <v>177</v>
      </c>
      <c r="I585" s="16" t="s">
        <v>2475</v>
      </c>
      <c r="J585" s="133" t="s">
        <v>179</v>
      </c>
      <c r="K585" s="124" t="s">
        <v>180</v>
      </c>
      <c r="L585" s="133" t="s">
        <v>11922</v>
      </c>
      <c r="M585" s="135" t="s">
        <v>9569</v>
      </c>
      <c r="N585" s="124"/>
      <c r="O585" s="124"/>
      <c r="P585" s="124"/>
      <c r="Q585" s="124"/>
      <c r="R585" s="135" t="s">
        <v>9570</v>
      </c>
      <c r="S585" s="135" t="s">
        <v>9571</v>
      </c>
      <c r="T585" s="135" t="s">
        <v>9572</v>
      </c>
      <c r="U585" s="135" t="s">
        <v>9573</v>
      </c>
      <c r="V585" s="24"/>
      <c r="W585" s="133"/>
      <c r="X585" s="133"/>
      <c r="Y585" s="133"/>
      <c r="Z585" s="133"/>
      <c r="AA585" s="135" t="s">
        <v>163</v>
      </c>
      <c r="AB585" s="133"/>
      <c r="AC585" s="135" t="s">
        <v>168</v>
      </c>
      <c r="AD585" s="3" t="s">
        <v>2544</v>
      </c>
      <c r="AE585" s="3" t="s">
        <v>8944</v>
      </c>
      <c r="AF585" s="3" t="s">
        <v>163</v>
      </c>
      <c r="AG585" s="3" t="s">
        <v>9574</v>
      </c>
      <c r="AH585" s="3" t="s">
        <v>163</v>
      </c>
      <c r="AI585" s="135" t="s">
        <v>9579</v>
      </c>
      <c r="AJ585" s="135" t="s">
        <v>163</v>
      </c>
      <c r="AK585" s="135" t="s">
        <v>163</v>
      </c>
      <c r="AL585" s="135" t="s">
        <v>9580</v>
      </c>
      <c r="AM585" s="124"/>
      <c r="AN585" s="124"/>
      <c r="AO585" s="124"/>
      <c r="AP585" s="124"/>
      <c r="AQ585" s="124"/>
      <c r="AR585" s="124"/>
      <c r="AS585" s="124"/>
      <c r="AT585" s="124"/>
      <c r="AU585" s="124"/>
      <c r="AV585" s="124"/>
      <c r="AW585" s="135" t="s">
        <v>168</v>
      </c>
      <c r="AX585" s="135" t="s">
        <v>1050</v>
      </c>
      <c r="AY585" s="135" t="s">
        <v>9581</v>
      </c>
      <c r="AZ585" s="135" t="s">
        <v>2485</v>
      </c>
      <c r="BA585" s="135" t="s">
        <v>9582</v>
      </c>
      <c r="BB585" s="3" t="s">
        <v>163</v>
      </c>
      <c r="BC585" s="3" t="s">
        <v>9583</v>
      </c>
      <c r="BG585" s="3" t="s">
        <v>168</v>
      </c>
      <c r="BH585" s="3" t="s">
        <v>4050</v>
      </c>
      <c r="BI585" s="3" t="s">
        <v>9584</v>
      </c>
      <c r="BJ585" s="3" t="s">
        <v>9585</v>
      </c>
      <c r="BK585" s="3" t="s">
        <v>9586</v>
      </c>
      <c r="BL585" s="3" t="s">
        <v>163</v>
      </c>
      <c r="BM585" s="3" t="s">
        <v>163</v>
      </c>
      <c r="BN585" s="3" t="s">
        <v>163</v>
      </c>
      <c r="BO585" s="3" t="s">
        <v>163</v>
      </c>
      <c r="BP585" s="3" t="s">
        <v>9587</v>
      </c>
    </row>
    <row r="586" spans="1:176" ht="12.75" customHeight="1" x14ac:dyDescent="0.2">
      <c r="A586" s="16" t="s">
        <v>173</v>
      </c>
      <c r="B586" s="17" t="s">
        <v>11274</v>
      </c>
      <c r="C586" s="132" t="s">
        <v>11275</v>
      </c>
      <c r="D586" s="132" t="s">
        <v>5634</v>
      </c>
      <c r="E586" s="135" t="s">
        <v>5635</v>
      </c>
      <c r="F586" s="134">
        <v>30</v>
      </c>
      <c r="G586" s="134"/>
      <c r="H586" s="134" t="s">
        <v>177</v>
      </c>
      <c r="I586" s="16" t="s">
        <v>160</v>
      </c>
      <c r="J586" s="132" t="s">
        <v>161</v>
      </c>
      <c r="K586" s="20" t="s">
        <v>180</v>
      </c>
      <c r="L586" s="132" t="s">
        <v>5636</v>
      </c>
      <c r="M586" s="136" t="s">
        <v>11269</v>
      </c>
      <c r="N586" s="17"/>
      <c r="O586" s="17"/>
      <c r="P586" s="134"/>
      <c r="Q586" s="134"/>
      <c r="R586" s="135" t="s">
        <v>11268</v>
      </c>
      <c r="S586" s="135" t="s">
        <v>163</v>
      </c>
      <c r="T586" s="135" t="s">
        <v>2607</v>
      </c>
      <c r="U586" s="135" t="s">
        <v>2608</v>
      </c>
      <c r="V586" s="141" t="s">
        <v>5637</v>
      </c>
      <c r="W586" s="135" t="s">
        <v>11270</v>
      </c>
      <c r="X586" s="135" t="s">
        <v>11271</v>
      </c>
      <c r="Y586" s="135" t="s">
        <v>11272</v>
      </c>
      <c r="Z586" s="135" t="s">
        <v>11273</v>
      </c>
      <c r="AA586" s="135" t="s">
        <v>163</v>
      </c>
      <c r="AB586" s="135">
        <v>465</v>
      </c>
      <c r="AC586" s="135" t="s">
        <v>168</v>
      </c>
      <c r="AD586" s="3" t="s">
        <v>5686</v>
      </c>
      <c r="AE586" s="3" t="s">
        <v>5687</v>
      </c>
      <c r="AF586" s="3" t="s">
        <v>5688</v>
      </c>
      <c r="AG586" s="3" t="s">
        <v>5689</v>
      </c>
      <c r="AI586" s="135" t="s">
        <v>163</v>
      </c>
      <c r="AJ586" s="135" t="s">
        <v>5642</v>
      </c>
      <c r="AK586" s="135" t="s">
        <v>5643</v>
      </c>
      <c r="AL586" s="135" t="s">
        <v>5644</v>
      </c>
      <c r="AM586" s="135" t="s">
        <v>194</v>
      </c>
      <c r="AN586" s="135" t="s">
        <v>5645</v>
      </c>
      <c r="AO586" s="135" t="s">
        <v>5646</v>
      </c>
      <c r="AP586" s="135"/>
      <c r="AQ586" s="135" t="s">
        <v>5647</v>
      </c>
      <c r="AR586" s="135"/>
      <c r="AS586" s="135"/>
      <c r="AT586" s="135"/>
      <c r="AU586" s="135"/>
      <c r="AV586" s="135"/>
      <c r="AW586" s="135" t="s">
        <v>168</v>
      </c>
      <c r="AX586" s="135" t="s">
        <v>5638</v>
      </c>
      <c r="AY586" s="135" t="s">
        <v>5639</v>
      </c>
      <c r="AZ586" s="135" t="s">
        <v>5640</v>
      </c>
      <c r="BA586" s="135" t="s">
        <v>5641</v>
      </c>
      <c r="BB586" s="3" t="s">
        <v>163</v>
      </c>
      <c r="BC586" s="3" t="s">
        <v>5642</v>
      </c>
      <c r="BD586" s="3" t="s">
        <v>163</v>
      </c>
      <c r="BE586" s="3" t="s">
        <v>163</v>
      </c>
      <c r="BF586" s="3" t="s">
        <v>5648</v>
      </c>
      <c r="BG586" s="3" t="s">
        <v>168</v>
      </c>
      <c r="BH586" s="3" t="s">
        <v>4529</v>
      </c>
      <c r="BI586" s="3" t="s">
        <v>5649</v>
      </c>
      <c r="BJ586" s="3" t="s">
        <v>5650</v>
      </c>
      <c r="BK586" s="3" t="s">
        <v>5651</v>
      </c>
      <c r="BL586" s="3" t="s">
        <v>163</v>
      </c>
      <c r="BM586" s="3" t="s">
        <v>5642</v>
      </c>
      <c r="BN586" s="3" t="s">
        <v>163</v>
      </c>
      <c r="BO586" s="3" t="s">
        <v>5644</v>
      </c>
      <c r="BP586" s="3" t="s">
        <v>5652</v>
      </c>
      <c r="BQ586" s="3" t="s">
        <v>168</v>
      </c>
      <c r="BR586" s="3" t="s">
        <v>5653</v>
      </c>
      <c r="BS586" s="3" t="s">
        <v>5654</v>
      </c>
      <c r="BT586" s="3" t="s">
        <v>5655</v>
      </c>
      <c r="BU586" s="3" t="s">
        <v>5656</v>
      </c>
      <c r="BV586" s="3" t="s">
        <v>163</v>
      </c>
      <c r="BW586" s="3" t="s">
        <v>5657</v>
      </c>
      <c r="BX586" s="3" t="s">
        <v>163</v>
      </c>
      <c r="BY586" s="3" t="s">
        <v>5658</v>
      </c>
      <c r="BZ586" s="3" t="s">
        <v>5659</v>
      </c>
      <c r="CA586" s="3" t="s">
        <v>168</v>
      </c>
      <c r="CB586" s="3" t="s">
        <v>5660</v>
      </c>
      <c r="CC586" s="3" t="s">
        <v>5661</v>
      </c>
      <c r="CD586" s="3" t="s">
        <v>5662</v>
      </c>
      <c r="CE586" s="3" t="s">
        <v>5663</v>
      </c>
      <c r="CF586" s="3" t="s">
        <v>5664</v>
      </c>
      <c r="CG586" s="3" t="s">
        <v>163</v>
      </c>
      <c r="CH586" s="3" t="s">
        <v>163</v>
      </c>
      <c r="CI586" s="3" t="s">
        <v>163</v>
      </c>
      <c r="CJ586" s="3" t="s">
        <v>5665</v>
      </c>
      <c r="CK586" s="3" t="s">
        <v>168</v>
      </c>
      <c r="CL586" s="3" t="s">
        <v>5666</v>
      </c>
      <c r="CM586" s="3" t="s">
        <v>5667</v>
      </c>
      <c r="CN586" s="3" t="s">
        <v>5668</v>
      </c>
      <c r="CO586" s="3" t="s">
        <v>5669</v>
      </c>
      <c r="CP586" s="3" t="s">
        <v>163</v>
      </c>
      <c r="CQ586" s="3" t="s">
        <v>5670</v>
      </c>
      <c r="CR586" s="3" t="s">
        <v>163</v>
      </c>
      <c r="CS586" s="3" t="s">
        <v>5644</v>
      </c>
      <c r="CT586" s="3" t="s">
        <v>5671</v>
      </c>
      <c r="CU586" s="3" t="s">
        <v>168</v>
      </c>
      <c r="CV586" s="3" t="s">
        <v>4723</v>
      </c>
      <c r="CW586" s="3" t="s">
        <v>5672</v>
      </c>
      <c r="CX586" s="3" t="s">
        <v>319</v>
      </c>
      <c r="CY586" s="3" t="s">
        <v>5673</v>
      </c>
      <c r="CZ586" s="3" t="s">
        <v>163</v>
      </c>
      <c r="DA586" s="3" t="s">
        <v>163</v>
      </c>
      <c r="DB586" s="3" t="s">
        <v>163</v>
      </c>
      <c r="DC586" s="3" t="s">
        <v>163</v>
      </c>
      <c r="DD586" s="3" t="s">
        <v>5674</v>
      </c>
      <c r="DE586" s="3" t="s">
        <v>194</v>
      </c>
      <c r="DF586" s="3" t="s">
        <v>5675</v>
      </c>
      <c r="DG586" s="3" t="s">
        <v>5676</v>
      </c>
      <c r="DH586" s="3" t="s">
        <v>5677</v>
      </c>
      <c r="DI586" s="3" t="s">
        <v>5678</v>
      </c>
      <c r="DJ586" s="3" t="s">
        <v>163</v>
      </c>
      <c r="DK586" s="3" t="s">
        <v>5679</v>
      </c>
      <c r="DL586" s="3" t="s">
        <v>163</v>
      </c>
      <c r="DM586" s="3" t="s">
        <v>5680</v>
      </c>
      <c r="DN586" s="3" t="s">
        <v>5681</v>
      </c>
      <c r="DO586" s="3" t="s">
        <v>194</v>
      </c>
      <c r="DP586" s="3" t="s">
        <v>13293</v>
      </c>
      <c r="DQ586" s="3" t="s">
        <v>13294</v>
      </c>
      <c r="DR586" s="3" t="s">
        <v>13295</v>
      </c>
      <c r="DS586" s="82" t="s">
        <v>13296</v>
      </c>
    </row>
    <row r="587" spans="1:176" ht="12.75" customHeight="1" x14ac:dyDescent="0.2">
      <c r="A587" s="16" t="s">
        <v>173</v>
      </c>
      <c r="B587" s="17" t="s">
        <v>215</v>
      </c>
      <c r="C587" s="132"/>
      <c r="D587" s="132" t="s">
        <v>8009</v>
      </c>
      <c r="E587" s="132" t="s">
        <v>8010</v>
      </c>
      <c r="F587" s="134">
        <v>30</v>
      </c>
      <c r="G587" s="134"/>
      <c r="H587" s="134" t="s">
        <v>177</v>
      </c>
      <c r="I587" s="16" t="s">
        <v>1734</v>
      </c>
      <c r="J587" s="132" t="s">
        <v>482</v>
      </c>
      <c r="K587" s="134" t="s">
        <v>162</v>
      </c>
      <c r="L587" s="132" t="s">
        <v>8011</v>
      </c>
      <c r="M587" s="136"/>
      <c r="N587" s="17"/>
      <c r="O587" s="17"/>
      <c r="P587" s="134"/>
      <c r="Q587" s="134"/>
      <c r="R587" s="133" t="s">
        <v>8012</v>
      </c>
      <c r="S587" s="133"/>
      <c r="T587" s="133"/>
      <c r="U587" s="133"/>
      <c r="V587" s="24"/>
      <c r="W587" s="133"/>
      <c r="X587" s="133"/>
      <c r="Y587" s="133"/>
      <c r="Z587" s="133"/>
      <c r="AA587" s="133"/>
      <c r="AB587" s="133"/>
      <c r="AC587" s="136"/>
      <c r="AI587" s="135"/>
      <c r="AJ587" s="136"/>
      <c r="AK587" s="136"/>
      <c r="AL587" s="136"/>
      <c r="AM587" s="134"/>
      <c r="AN587" s="134"/>
      <c r="AO587" s="134"/>
      <c r="AP587" s="134"/>
      <c r="AQ587" s="134"/>
      <c r="AR587" s="134"/>
      <c r="AS587" s="134"/>
      <c r="AT587" s="134"/>
      <c r="AU587" s="134"/>
      <c r="AV587" s="134"/>
      <c r="AW587" s="134"/>
      <c r="AX587" s="136"/>
      <c r="AY587" s="136"/>
      <c r="AZ587" s="137"/>
      <c r="BA587" s="135" t="s">
        <v>8013</v>
      </c>
      <c r="DS587" s="135"/>
    </row>
    <row r="588" spans="1:176" ht="12.75" customHeight="1" x14ac:dyDescent="0.2">
      <c r="A588" s="16" t="s">
        <v>173</v>
      </c>
      <c r="B588" s="17" t="s">
        <v>472</v>
      </c>
      <c r="C588" s="132" t="s">
        <v>13918</v>
      </c>
      <c r="D588" s="132" t="s">
        <v>9470</v>
      </c>
      <c r="E588" s="132" t="s">
        <v>9470</v>
      </c>
      <c r="F588" s="134">
        <v>30</v>
      </c>
      <c r="G588" s="134"/>
      <c r="H588" s="134" t="s">
        <v>177</v>
      </c>
      <c r="I588" s="16" t="s">
        <v>2475</v>
      </c>
      <c r="J588" s="132" t="s">
        <v>179</v>
      </c>
      <c r="K588" s="134" t="s">
        <v>162</v>
      </c>
      <c r="L588" s="132"/>
      <c r="M588" s="136"/>
      <c r="N588" s="17"/>
      <c r="O588" s="17"/>
      <c r="P588" s="134"/>
      <c r="Q588" s="134"/>
      <c r="R588" s="136" t="s">
        <v>5265</v>
      </c>
      <c r="S588" s="136"/>
      <c r="T588" s="136"/>
      <c r="U588" s="136"/>
      <c r="V588" s="138"/>
      <c r="W588" s="136"/>
      <c r="X588" s="136"/>
      <c r="Y588" s="136"/>
      <c r="Z588" s="136"/>
      <c r="AA588" s="136"/>
      <c r="AB588" s="136"/>
      <c r="AC588" s="136" t="s">
        <v>1916</v>
      </c>
      <c r="AD588" s="3" t="s">
        <v>9471</v>
      </c>
      <c r="AE588" s="3" t="s">
        <v>9472</v>
      </c>
      <c r="AI588" s="139"/>
      <c r="AJ588" s="136">
        <v>868562833768</v>
      </c>
      <c r="AK588" s="136"/>
      <c r="AL588" s="136"/>
      <c r="AM588" s="134"/>
      <c r="AN588" s="134"/>
      <c r="AO588" s="134"/>
      <c r="AP588" s="134"/>
      <c r="AQ588" s="134"/>
      <c r="AR588" s="134"/>
      <c r="AS588" s="134"/>
      <c r="AT588" s="134"/>
      <c r="AU588" s="134"/>
      <c r="AV588" s="134"/>
      <c r="AW588" s="135" t="s">
        <v>168</v>
      </c>
      <c r="AX588" s="136" t="s">
        <v>9471</v>
      </c>
      <c r="AY588" s="136" t="s">
        <v>9472</v>
      </c>
      <c r="AZ588" s="139"/>
      <c r="BA588" s="139"/>
    </row>
    <row r="589" spans="1:176" ht="12.75" customHeight="1" x14ac:dyDescent="0.2">
      <c r="A589" s="16" t="s">
        <v>173</v>
      </c>
      <c r="B589" s="17" t="s">
        <v>472</v>
      </c>
      <c r="C589" s="132" t="s">
        <v>13918</v>
      </c>
      <c r="D589" s="132" t="s">
        <v>4086</v>
      </c>
      <c r="E589" s="132" t="s">
        <v>4955</v>
      </c>
      <c r="F589" s="134">
        <v>30</v>
      </c>
      <c r="G589" s="134"/>
      <c r="H589" s="134" t="s">
        <v>177</v>
      </c>
      <c r="I589" s="16" t="s">
        <v>2475</v>
      </c>
      <c r="J589" s="132" t="s">
        <v>179</v>
      </c>
      <c r="K589" s="134" t="s">
        <v>162</v>
      </c>
      <c r="L589" s="133"/>
      <c r="M589" s="136"/>
      <c r="N589" s="17"/>
      <c r="O589" s="17"/>
      <c r="P589" s="134"/>
      <c r="Q589" s="134">
        <v>20</v>
      </c>
      <c r="R589" s="21"/>
      <c r="S589" s="21"/>
      <c r="T589" s="21"/>
      <c r="U589" s="21"/>
      <c r="V589" s="22"/>
      <c r="W589" s="21"/>
      <c r="X589" s="21"/>
      <c r="Y589" s="21"/>
      <c r="Z589" s="21"/>
      <c r="AA589" s="21"/>
      <c r="AB589" s="21"/>
      <c r="AC589" s="136"/>
      <c r="AI589" s="136"/>
      <c r="AJ589" s="136"/>
      <c r="AK589" s="136"/>
      <c r="AL589" s="136"/>
      <c r="AM589" s="134"/>
      <c r="AN589" s="134"/>
      <c r="AO589" s="134"/>
      <c r="AP589" s="134"/>
      <c r="AQ589" s="134"/>
      <c r="AR589" s="134"/>
      <c r="AS589" s="134"/>
      <c r="AT589" s="134"/>
      <c r="AU589" s="134"/>
      <c r="AV589" s="134"/>
      <c r="AW589" s="134"/>
      <c r="AX589" s="136"/>
      <c r="AY589" s="136"/>
      <c r="AZ589" s="136"/>
      <c r="BA589" s="136"/>
      <c r="DS589" s="135"/>
    </row>
    <row r="590" spans="1:176" ht="12.75" customHeight="1" x14ac:dyDescent="0.2">
      <c r="A590" s="16" t="s">
        <v>173</v>
      </c>
      <c r="B590" s="17" t="s">
        <v>472</v>
      </c>
      <c r="C590" s="132" t="s">
        <v>13918</v>
      </c>
      <c r="D590" s="132" t="s">
        <v>10303</v>
      </c>
      <c r="E590" s="132" t="s">
        <v>10303</v>
      </c>
      <c r="F590" s="134">
        <v>30</v>
      </c>
      <c r="G590" s="134"/>
      <c r="H590" s="7" t="s">
        <v>177</v>
      </c>
      <c r="I590" s="16" t="s">
        <v>2475</v>
      </c>
      <c r="J590" s="132" t="s">
        <v>179</v>
      </c>
      <c r="K590" s="7" t="s">
        <v>162</v>
      </c>
      <c r="L590" s="132" t="s">
        <v>10304</v>
      </c>
      <c r="M590" s="18"/>
      <c r="N590" s="17"/>
      <c r="O590" s="17"/>
      <c r="P590" s="25"/>
      <c r="Q590" s="7"/>
      <c r="R590" s="132" t="s">
        <v>10305</v>
      </c>
      <c r="S590" s="132"/>
      <c r="T590" s="132"/>
      <c r="U590" s="132"/>
      <c r="V590" s="138"/>
      <c r="W590" s="132"/>
      <c r="X590" s="132"/>
      <c r="Y590" s="132"/>
      <c r="Z590" s="132"/>
      <c r="AA590" s="132"/>
      <c r="AB590" s="132"/>
      <c r="AC590" s="18"/>
      <c r="AI590" s="136"/>
      <c r="AJ590" s="18"/>
      <c r="AK590" s="18"/>
      <c r="AL590" s="18"/>
      <c r="AM590" s="7"/>
      <c r="AN590" s="7"/>
      <c r="AO590" s="7"/>
      <c r="AP590" s="7"/>
      <c r="AQ590" s="7"/>
      <c r="AR590" s="7"/>
      <c r="AS590" s="7"/>
      <c r="AT590" s="7"/>
      <c r="AU590" s="7"/>
      <c r="AV590" s="7"/>
      <c r="AW590" s="134"/>
      <c r="AX590" s="18"/>
      <c r="AY590" s="18"/>
      <c r="AZ590" s="136"/>
      <c r="BA590" s="136"/>
    </row>
    <row r="591" spans="1:176" ht="12.75" customHeight="1" x14ac:dyDescent="0.2">
      <c r="A591" s="16" t="s">
        <v>173</v>
      </c>
      <c r="B591" s="17" t="s">
        <v>12429</v>
      </c>
      <c r="C591" s="132" t="s">
        <v>13783</v>
      </c>
      <c r="D591" s="132" t="s">
        <v>13796</v>
      </c>
      <c r="E591" s="132" t="s">
        <v>13796</v>
      </c>
      <c r="F591" s="85">
        <v>30</v>
      </c>
      <c r="G591" s="85"/>
      <c r="H591" s="134" t="s">
        <v>177</v>
      </c>
      <c r="I591" s="132" t="s">
        <v>671</v>
      </c>
      <c r="J591" s="132" t="s">
        <v>179</v>
      </c>
      <c r="K591" s="17" t="s">
        <v>162</v>
      </c>
      <c r="L591" s="132" t="s">
        <v>327</v>
      </c>
      <c r="M591" s="136"/>
      <c r="N591" s="17"/>
      <c r="O591" s="17"/>
      <c r="P591" s="134"/>
      <c r="Q591" s="134"/>
      <c r="R591" s="136"/>
      <c r="S591" s="136"/>
      <c r="T591" s="136"/>
      <c r="U591" s="136"/>
      <c r="V591" s="138"/>
      <c r="W591" s="136"/>
      <c r="X591" s="136"/>
      <c r="Y591" s="136"/>
      <c r="Z591" s="136"/>
      <c r="AA591" s="136"/>
      <c r="AB591" s="136"/>
      <c r="AC591" s="136"/>
      <c r="AD591" s="136"/>
      <c r="AE591" s="136"/>
      <c r="AF591" s="137"/>
      <c r="AI591" s="136"/>
      <c r="AJ591" s="136"/>
      <c r="AK591" s="136"/>
      <c r="AL591" s="136"/>
      <c r="AM591" s="134"/>
      <c r="AN591" s="134"/>
      <c r="AO591" s="134"/>
      <c r="AP591" s="134"/>
      <c r="AQ591" s="134"/>
      <c r="AR591" s="134"/>
      <c r="AS591" s="134"/>
      <c r="AT591" s="134"/>
      <c r="AU591" s="134"/>
      <c r="AV591" s="134"/>
      <c r="AW591" s="134"/>
      <c r="AX591" s="135"/>
      <c r="AY591" s="135"/>
      <c r="AZ591" s="135"/>
      <c r="BA591" s="135"/>
      <c r="BC591" s="135"/>
      <c r="BF591" s="135"/>
      <c r="BK591" s="135"/>
      <c r="DS591" s="135"/>
    </row>
    <row r="592" spans="1:176" ht="12.75" customHeight="1" x14ac:dyDescent="0.2">
      <c r="A592" s="16" t="s">
        <v>173</v>
      </c>
      <c r="B592" s="17" t="s">
        <v>12429</v>
      </c>
      <c r="C592" s="16" t="s">
        <v>13783</v>
      </c>
      <c r="D592" s="16" t="s">
        <v>12721</v>
      </c>
      <c r="E592" s="16" t="s">
        <v>12721</v>
      </c>
      <c r="F592" s="93">
        <v>30</v>
      </c>
      <c r="G592" s="93"/>
      <c r="H592" s="7" t="s">
        <v>177</v>
      </c>
      <c r="I592" s="16" t="s">
        <v>238</v>
      </c>
      <c r="J592" s="16" t="s">
        <v>179</v>
      </c>
      <c r="K592" s="17" t="s">
        <v>162</v>
      </c>
      <c r="L592" s="132"/>
      <c r="M592" s="18"/>
      <c r="N592" s="17"/>
      <c r="O592" s="17"/>
      <c r="P592" s="134"/>
      <c r="Q592" s="7"/>
      <c r="R592" s="136"/>
      <c r="S592" s="136"/>
      <c r="T592" s="136"/>
      <c r="U592" s="136" t="s">
        <v>12722</v>
      </c>
      <c r="V592" s="138"/>
      <c r="W592" s="21"/>
      <c r="X592" s="21"/>
      <c r="Y592" s="21"/>
      <c r="Z592" s="21"/>
      <c r="AA592" s="136"/>
      <c r="AB592" s="21"/>
      <c r="AC592" s="135"/>
      <c r="AD592" s="135"/>
      <c r="AE592" s="135"/>
      <c r="AF592" s="135"/>
      <c r="AI592" s="135"/>
      <c r="AJ592" s="135"/>
      <c r="AK592" s="135"/>
      <c r="AL592" s="135"/>
      <c r="AM592" s="135"/>
      <c r="AN592" s="135"/>
      <c r="AO592" s="135"/>
      <c r="AP592" s="135"/>
      <c r="AQ592" s="135"/>
      <c r="AR592" s="135"/>
      <c r="AS592" s="135"/>
      <c r="AT592" s="135"/>
      <c r="AU592" s="135"/>
      <c r="AV592" s="135"/>
      <c r="AW592" s="135"/>
      <c r="AX592" s="135"/>
      <c r="AY592" s="135"/>
      <c r="AZ592" s="135"/>
      <c r="BA592" s="135"/>
      <c r="BC592" s="141"/>
      <c r="BD592" s="141"/>
      <c r="BE592" s="141"/>
    </row>
    <row r="593" spans="1:176" ht="12.75" customHeight="1" x14ac:dyDescent="0.2">
      <c r="A593" s="132" t="s">
        <v>173</v>
      </c>
      <c r="B593" s="17" t="s">
        <v>12429</v>
      </c>
      <c r="C593" s="132" t="s">
        <v>13783</v>
      </c>
      <c r="D593" s="132" t="s">
        <v>14714</v>
      </c>
      <c r="E593" s="132" t="s">
        <v>14714</v>
      </c>
      <c r="F593" s="85">
        <v>30</v>
      </c>
      <c r="G593" s="85"/>
      <c r="H593" s="134" t="s">
        <v>177</v>
      </c>
      <c r="I593" s="132" t="s">
        <v>671</v>
      </c>
      <c r="J593" s="132" t="s">
        <v>179</v>
      </c>
      <c r="K593" s="17" t="s">
        <v>162</v>
      </c>
      <c r="L593" s="132"/>
      <c r="M593" s="136"/>
      <c r="N593" s="17"/>
      <c r="O593" s="17"/>
      <c r="P593" s="134"/>
      <c r="Q593" s="134"/>
      <c r="R593" s="136" t="s">
        <v>14715</v>
      </c>
      <c r="S593" s="136"/>
      <c r="T593" s="136"/>
      <c r="U593" s="136" t="s">
        <v>14715</v>
      </c>
      <c r="V593" s="138"/>
      <c r="W593" s="136"/>
      <c r="X593" s="136"/>
      <c r="Y593" s="136"/>
      <c r="Z593" s="136"/>
      <c r="AA593" s="136"/>
      <c r="AB593" s="136"/>
      <c r="AC593" s="136"/>
      <c r="AD593" s="136"/>
      <c r="AE593" s="136"/>
      <c r="AF593" s="137"/>
      <c r="AG593" s="135" t="s">
        <v>14717</v>
      </c>
      <c r="AI593" s="135" t="s">
        <v>14716</v>
      </c>
      <c r="AJ593" s="136"/>
      <c r="AK593" s="136"/>
      <c r="AL593" s="136"/>
      <c r="AM593" s="134"/>
      <c r="AN593" s="134"/>
      <c r="AO593" s="134"/>
      <c r="AP593" s="134"/>
      <c r="AQ593" s="134"/>
      <c r="AR593" s="134"/>
      <c r="AS593" s="134"/>
      <c r="AT593" s="134"/>
      <c r="AU593" s="134"/>
      <c r="AV593" s="134"/>
      <c r="AW593" s="134"/>
      <c r="AX593" s="135"/>
      <c r="AY593" s="135"/>
      <c r="AZ593" s="135"/>
      <c r="BA593" s="135"/>
      <c r="BC593" s="135"/>
      <c r="BD593" s="135"/>
      <c r="BE593" s="135"/>
    </row>
    <row r="594" spans="1:176" ht="12.75" customHeight="1" x14ac:dyDescent="0.2">
      <c r="A594" s="16" t="s">
        <v>173</v>
      </c>
      <c r="B594" s="17" t="s">
        <v>12429</v>
      </c>
      <c r="C594" s="132" t="s">
        <v>13783</v>
      </c>
      <c r="D594" s="132" t="s">
        <v>13799</v>
      </c>
      <c r="E594" s="132" t="s">
        <v>13799</v>
      </c>
      <c r="F594" s="85">
        <v>30</v>
      </c>
      <c r="G594" s="85"/>
      <c r="H594" s="7" t="s">
        <v>177</v>
      </c>
      <c r="I594" s="16" t="s">
        <v>979</v>
      </c>
      <c r="J594" s="132" t="s">
        <v>179</v>
      </c>
      <c r="K594" s="17" t="s">
        <v>162</v>
      </c>
      <c r="L594" s="16" t="s">
        <v>327</v>
      </c>
      <c r="M594" s="136"/>
      <c r="N594" s="17"/>
      <c r="O594" s="17"/>
      <c r="P594" s="7"/>
      <c r="Q594" s="7"/>
      <c r="R594" s="136"/>
      <c r="S594" s="136"/>
      <c r="T594" s="136"/>
      <c r="U594" s="136" t="s">
        <v>12720</v>
      </c>
      <c r="V594" s="138"/>
      <c r="W594" s="136"/>
      <c r="X594" s="136"/>
      <c r="Y594" s="136"/>
      <c r="Z594" s="136"/>
      <c r="AA594" s="136"/>
      <c r="AB594" s="136"/>
      <c r="AC594" s="136"/>
      <c r="AD594" s="136"/>
      <c r="AE594" s="136"/>
      <c r="AF594" s="137"/>
      <c r="AG594" s="135"/>
      <c r="AH594" s="135"/>
      <c r="AI594" s="136"/>
      <c r="AJ594" s="136"/>
      <c r="AK594" s="136"/>
      <c r="AL594" s="136"/>
      <c r="AM594" s="134"/>
      <c r="AN594" s="134"/>
      <c r="AO594" s="134"/>
      <c r="AP594" s="134"/>
      <c r="AQ594" s="134"/>
      <c r="AR594" s="134"/>
      <c r="AS594" s="134"/>
      <c r="AT594" s="134"/>
      <c r="AU594" s="134"/>
      <c r="AV594" s="134"/>
      <c r="AW594" s="134"/>
      <c r="AX594" s="135"/>
      <c r="AY594" s="135"/>
      <c r="AZ594" s="135"/>
      <c r="BA594" s="135"/>
      <c r="BC594" s="135"/>
    </row>
    <row r="595" spans="1:176" ht="12.75" customHeight="1" x14ac:dyDescent="0.2">
      <c r="A595" s="16" t="s">
        <v>173</v>
      </c>
      <c r="B595" s="17" t="s">
        <v>12429</v>
      </c>
      <c r="C595" s="16" t="s">
        <v>13783</v>
      </c>
      <c r="D595" s="16" t="s">
        <v>7773</v>
      </c>
      <c r="E595" s="16" t="s">
        <v>7773</v>
      </c>
      <c r="F595" s="134">
        <v>30</v>
      </c>
      <c r="G595" s="134"/>
      <c r="H595" s="7" t="s">
        <v>177</v>
      </c>
      <c r="I595" s="16" t="s">
        <v>200</v>
      </c>
      <c r="J595" s="16" t="s">
        <v>179</v>
      </c>
      <c r="K595" s="17" t="s">
        <v>162</v>
      </c>
      <c r="L595" s="16" t="s">
        <v>7774</v>
      </c>
      <c r="M595" s="18"/>
      <c r="N595" s="17"/>
      <c r="O595" s="17"/>
      <c r="P595" s="7"/>
      <c r="Q595" s="7"/>
      <c r="R595" s="18"/>
      <c r="S595" s="18"/>
      <c r="T595" s="18"/>
      <c r="U595" s="18"/>
      <c r="V595" s="19"/>
      <c r="W595" s="136"/>
      <c r="X595" s="136"/>
      <c r="Y595" s="136"/>
      <c r="Z595" s="136"/>
      <c r="AA595" s="18"/>
      <c r="AB595" s="136"/>
      <c r="AC595" s="133" t="s">
        <v>168</v>
      </c>
      <c r="AD595" s="136" t="s">
        <v>7775</v>
      </c>
      <c r="AE595" s="136" t="s">
        <v>7768</v>
      </c>
      <c r="AF595" s="133" t="s">
        <v>250</v>
      </c>
      <c r="AG595" s="3" t="s">
        <v>7769</v>
      </c>
      <c r="AI595" s="135"/>
      <c r="AJ595" s="136"/>
      <c r="AK595" s="136"/>
      <c r="AL595" s="136"/>
      <c r="AM595" s="134"/>
      <c r="AN595" s="134"/>
      <c r="AO595" s="134"/>
      <c r="AP595" s="134"/>
      <c r="AQ595" s="134"/>
      <c r="AR595" s="134"/>
      <c r="AS595" s="134"/>
      <c r="AT595" s="134"/>
      <c r="AU595" s="134"/>
      <c r="AV595" s="134"/>
      <c r="AW595" s="134"/>
      <c r="BC595" s="135"/>
      <c r="BD595" s="135"/>
      <c r="BE595" s="135"/>
    </row>
    <row r="596" spans="1:176" ht="12.75" customHeight="1" x14ac:dyDescent="0.2">
      <c r="A596" s="132" t="s">
        <v>173</v>
      </c>
      <c r="B596" s="124" t="s">
        <v>211</v>
      </c>
      <c r="C596" s="133"/>
      <c r="D596" s="133" t="s">
        <v>593</v>
      </c>
      <c r="E596" s="133" t="s">
        <v>4366</v>
      </c>
      <c r="F596" s="36">
        <v>30</v>
      </c>
      <c r="G596" s="36"/>
      <c r="H596" s="134" t="s">
        <v>177</v>
      </c>
      <c r="I596" s="132" t="s">
        <v>595</v>
      </c>
      <c r="J596" s="133" t="s">
        <v>179</v>
      </c>
      <c r="K596" s="134" t="s">
        <v>162</v>
      </c>
      <c r="L596" s="135"/>
      <c r="M596" s="132" t="s">
        <v>596</v>
      </c>
      <c r="N596" s="17"/>
      <c r="O596" s="17"/>
      <c r="P596" s="134"/>
      <c r="Q596" s="134"/>
      <c r="R596" s="132" t="s">
        <v>4367</v>
      </c>
      <c r="S596" s="132"/>
      <c r="T596" s="132"/>
      <c r="U596" s="132"/>
      <c r="V596" s="138"/>
      <c r="W596" s="132"/>
      <c r="X596" s="132"/>
      <c r="Y596" s="132"/>
      <c r="Z596" s="132"/>
      <c r="AA596" s="132"/>
      <c r="AB596" s="132"/>
      <c r="AC596" s="133" t="s">
        <v>168</v>
      </c>
      <c r="AD596" s="133" t="s">
        <v>1723</v>
      </c>
      <c r="AE596" s="133" t="s">
        <v>4354</v>
      </c>
      <c r="AF596" s="133" t="s">
        <v>1289</v>
      </c>
      <c r="AG596" s="133" t="s">
        <v>4355</v>
      </c>
      <c r="AH596" s="135" t="s">
        <v>602</v>
      </c>
      <c r="AI596" s="135" t="s">
        <v>4364</v>
      </c>
      <c r="AJ596" s="135" t="s">
        <v>163</v>
      </c>
      <c r="AK596" s="135" t="s">
        <v>4365</v>
      </c>
      <c r="AL596" s="135" t="s">
        <v>163</v>
      </c>
      <c r="AM596" s="135" t="s">
        <v>168</v>
      </c>
      <c r="AN596" s="133" t="s">
        <v>4356</v>
      </c>
      <c r="AO596" s="133" t="s">
        <v>4357</v>
      </c>
      <c r="AP596" s="133"/>
      <c r="AQ596" s="133" t="s">
        <v>4358</v>
      </c>
      <c r="AR596" s="124"/>
      <c r="AS596" s="124"/>
      <c r="AT596" s="124"/>
      <c r="AU596" s="124"/>
      <c r="AV596" s="124"/>
      <c r="AW596" s="135" t="s">
        <v>168</v>
      </c>
      <c r="AX596" s="136" t="s">
        <v>598</v>
      </c>
      <c r="AY596" s="136" t="s">
        <v>599</v>
      </c>
      <c r="AZ596" s="133" t="s">
        <v>600</v>
      </c>
      <c r="BA596" s="135" t="s">
        <v>601</v>
      </c>
      <c r="BB596" s="135"/>
      <c r="BC596" s="135"/>
      <c r="BD596" s="135"/>
      <c r="BE596" s="135"/>
      <c r="BF596" s="135"/>
      <c r="BG596" s="135"/>
      <c r="BH596" s="135" t="s">
        <v>4372</v>
      </c>
      <c r="BI596" s="135" t="s">
        <v>4373</v>
      </c>
      <c r="BJ596" s="135"/>
      <c r="BK596" s="135" t="s">
        <v>4374</v>
      </c>
      <c r="BL596" s="135"/>
      <c r="BM596" s="135"/>
      <c r="BN596" s="135"/>
      <c r="BO596" s="135"/>
      <c r="BP596" s="135"/>
      <c r="BQ596" s="135"/>
      <c r="BR596" s="135"/>
      <c r="BS596" s="135"/>
      <c r="BT596" s="135"/>
      <c r="BU596" s="135"/>
      <c r="BV596" s="135"/>
      <c r="BW596" s="135"/>
      <c r="BX596" s="135"/>
      <c r="BY596" s="135"/>
      <c r="BZ596" s="135"/>
      <c r="CA596" s="135"/>
      <c r="CB596" s="135"/>
      <c r="CC596" s="135"/>
      <c r="CD596" s="135"/>
      <c r="CE596" s="135"/>
      <c r="CF596" s="135"/>
      <c r="CG596" s="135"/>
      <c r="CH596" s="135"/>
      <c r="CI596" s="135"/>
      <c r="CJ596" s="135"/>
      <c r="CK596" s="135"/>
      <c r="CL596" s="135"/>
      <c r="CM596" s="135"/>
      <c r="CN596" s="135"/>
      <c r="CO596" s="135"/>
      <c r="CP596" s="135"/>
      <c r="CQ596" s="135"/>
      <c r="CR596" s="135"/>
      <c r="CS596" s="135"/>
      <c r="CT596" s="135"/>
      <c r="CU596" s="135"/>
      <c r="CV596" s="135"/>
      <c r="CW596" s="135"/>
      <c r="CX596" s="135"/>
      <c r="CY596" s="135"/>
      <c r="CZ596" s="135"/>
      <c r="DA596" s="135"/>
      <c r="DB596" s="135"/>
      <c r="DC596" s="135"/>
      <c r="DD596" s="135"/>
      <c r="DE596" s="135"/>
      <c r="DF596" s="135"/>
      <c r="DG596" s="135"/>
      <c r="DH596" s="135"/>
      <c r="DI596" s="135"/>
      <c r="DJ596" s="135"/>
      <c r="DK596" s="135"/>
      <c r="DL596" s="135"/>
      <c r="DM596" s="135"/>
      <c r="DN596" s="135"/>
      <c r="DO596" s="135"/>
      <c r="DP596" s="135"/>
      <c r="DQ596" s="135"/>
      <c r="DR596" s="135"/>
      <c r="DS596" s="135"/>
      <c r="DT596" s="135"/>
      <c r="DU596" s="135"/>
      <c r="DV596" s="135"/>
      <c r="DW596" s="135"/>
      <c r="DX596" s="135"/>
      <c r="DY596" s="135"/>
      <c r="DZ596" s="135"/>
      <c r="EA596" s="135"/>
      <c r="EB596" s="135"/>
      <c r="EC596" s="135"/>
      <c r="ED596" s="135"/>
      <c r="EE596" s="135"/>
      <c r="EF596" s="135"/>
      <c r="EG596" s="135"/>
      <c r="EH596" s="135"/>
      <c r="EI596" s="135"/>
      <c r="EJ596" s="135"/>
      <c r="EK596" s="135"/>
      <c r="EL596" s="135"/>
      <c r="EM596" s="135"/>
      <c r="EN596" s="135"/>
      <c r="EO596" s="135"/>
      <c r="EP596" s="135"/>
      <c r="EQ596" s="135"/>
      <c r="ER596" s="135"/>
      <c r="ES596" s="135"/>
      <c r="ET596" s="135"/>
      <c r="EU596" s="135"/>
      <c r="EV596" s="135"/>
      <c r="EW596" s="135"/>
      <c r="EX596" s="135"/>
      <c r="EY596" s="135"/>
      <c r="EZ596" s="135"/>
      <c r="FA596" s="135"/>
      <c r="FB596" s="135"/>
      <c r="FC596" s="135"/>
      <c r="FD596" s="135"/>
      <c r="FE596" s="135"/>
      <c r="FF596" s="135"/>
      <c r="FG596" s="135"/>
      <c r="FH596" s="135"/>
      <c r="FI596" s="135"/>
      <c r="FJ596" s="135"/>
      <c r="FK596" s="135"/>
      <c r="FL596" s="135"/>
    </row>
    <row r="597" spans="1:176" ht="12.75" customHeight="1" x14ac:dyDescent="0.2">
      <c r="A597" s="16" t="s">
        <v>173</v>
      </c>
      <c r="B597" s="124" t="s">
        <v>211</v>
      </c>
      <c r="C597" s="133"/>
      <c r="D597" s="133" t="s">
        <v>12132</v>
      </c>
      <c r="E597" s="133" t="s">
        <v>12133</v>
      </c>
      <c r="F597" s="36">
        <v>30</v>
      </c>
      <c r="G597" s="36"/>
      <c r="H597" s="7" t="s">
        <v>177</v>
      </c>
      <c r="I597" s="16" t="s">
        <v>301</v>
      </c>
      <c r="J597" s="133" t="s">
        <v>179</v>
      </c>
      <c r="K597" s="134" t="s">
        <v>162</v>
      </c>
      <c r="L597" s="135"/>
      <c r="M597" s="132"/>
      <c r="N597" s="17"/>
      <c r="O597" s="17"/>
      <c r="P597" s="7"/>
      <c r="Q597" s="7"/>
      <c r="R597" s="132"/>
      <c r="S597" s="132"/>
      <c r="T597" s="132"/>
      <c r="U597" s="132"/>
      <c r="V597" s="19"/>
      <c r="W597" s="132"/>
      <c r="X597" s="132"/>
      <c r="Y597" s="132"/>
      <c r="Z597" s="132"/>
      <c r="AA597" s="132"/>
      <c r="AB597" s="132"/>
      <c r="AC597" s="136"/>
      <c r="AD597" s="135"/>
      <c r="AE597" s="135"/>
      <c r="AF597" s="135"/>
      <c r="AG597" s="135"/>
      <c r="AI597" s="82"/>
      <c r="AJ597" s="136"/>
      <c r="AK597" s="136"/>
      <c r="AL597" s="136"/>
      <c r="AM597" s="134"/>
      <c r="AN597" s="134"/>
      <c r="AO597" s="134"/>
      <c r="AP597" s="134"/>
      <c r="AQ597" s="134"/>
      <c r="AR597" s="134"/>
      <c r="AS597" s="134"/>
      <c r="AT597" s="134"/>
      <c r="AU597" s="134"/>
      <c r="AV597" s="134"/>
      <c r="AW597" s="134"/>
      <c r="AX597" s="136"/>
      <c r="AY597" s="136"/>
      <c r="AZ597" s="133"/>
      <c r="BA597" s="82"/>
      <c r="BC597" s="135"/>
      <c r="BD597" s="135"/>
      <c r="BE597" s="135"/>
      <c r="BK597" s="82"/>
    </row>
    <row r="598" spans="1:176" ht="12.75" customHeight="1" x14ac:dyDescent="0.2">
      <c r="A598" s="16" t="s">
        <v>173</v>
      </c>
      <c r="B598" s="17" t="s">
        <v>211</v>
      </c>
      <c r="C598" s="132"/>
      <c r="D598" s="135" t="s">
        <v>2499</v>
      </c>
      <c r="E598" s="132" t="s">
        <v>2500</v>
      </c>
      <c r="F598" s="134">
        <v>30</v>
      </c>
      <c r="G598" s="134"/>
      <c r="H598" s="7" t="s">
        <v>177</v>
      </c>
      <c r="I598" s="16" t="s">
        <v>711</v>
      </c>
      <c r="J598" s="132" t="s">
        <v>179</v>
      </c>
      <c r="K598" s="20" t="s">
        <v>180</v>
      </c>
      <c r="L598" s="132"/>
      <c r="M598" s="136"/>
      <c r="N598" s="17"/>
      <c r="O598" s="17"/>
      <c r="P598" s="7"/>
      <c r="Q598" s="7"/>
      <c r="R598" s="136" t="s">
        <v>2501</v>
      </c>
      <c r="S598" s="136"/>
      <c r="T598" s="136"/>
      <c r="U598" s="136"/>
      <c r="V598" s="19"/>
      <c r="W598" s="136"/>
      <c r="X598" s="136"/>
      <c r="Y598" s="136"/>
      <c r="Z598" s="136"/>
      <c r="AA598" s="136"/>
      <c r="AB598" s="136"/>
      <c r="AC598" s="135" t="s">
        <v>168</v>
      </c>
      <c r="AD598" s="135" t="s">
        <v>8483</v>
      </c>
      <c r="AE598" s="135" t="s">
        <v>2524</v>
      </c>
      <c r="AF598" s="135" t="s">
        <v>319</v>
      </c>
      <c r="AG598" s="3" t="s">
        <v>8484</v>
      </c>
      <c r="AI598" s="135" t="s">
        <v>163</v>
      </c>
      <c r="AJ598" s="135" t="s">
        <v>8482</v>
      </c>
      <c r="AK598" s="135" t="s">
        <v>8485</v>
      </c>
      <c r="AL598" s="135" t="s">
        <v>8486</v>
      </c>
      <c r="AM598" s="135" t="s">
        <v>194</v>
      </c>
      <c r="AN598" s="135" t="s">
        <v>2321</v>
      </c>
      <c r="AO598" s="135" t="s">
        <v>2742</v>
      </c>
      <c r="AP598" s="135" t="s">
        <v>8487</v>
      </c>
      <c r="AQ598" s="135" t="s">
        <v>8488</v>
      </c>
      <c r="AR598" s="135"/>
      <c r="AS598" s="135" t="s">
        <v>8489</v>
      </c>
      <c r="AT598" s="135" t="s">
        <v>8490</v>
      </c>
      <c r="AU598" s="135"/>
      <c r="AV598" s="135"/>
      <c r="AW598" s="135" t="s">
        <v>168</v>
      </c>
      <c r="AX598" s="135" t="s">
        <v>8491</v>
      </c>
      <c r="AY598" s="135" t="s">
        <v>8492</v>
      </c>
      <c r="AZ598" s="135" t="s">
        <v>1289</v>
      </c>
      <c r="BA598" s="135" t="s">
        <v>8493</v>
      </c>
      <c r="BB598" s="3" t="s">
        <v>163</v>
      </c>
      <c r="BC598" s="3" t="s">
        <v>163</v>
      </c>
      <c r="BD598" s="3" t="s">
        <v>163</v>
      </c>
      <c r="BE598" s="3" t="s">
        <v>163</v>
      </c>
      <c r="BF598" s="3" t="s">
        <v>8494</v>
      </c>
      <c r="BG598" s="3" t="s">
        <v>168</v>
      </c>
      <c r="BH598" s="3" t="s">
        <v>8495</v>
      </c>
      <c r="BI598" s="3" t="s">
        <v>2488</v>
      </c>
      <c r="BJ598" s="3" t="s">
        <v>745</v>
      </c>
      <c r="BK598" s="135" t="s">
        <v>8496</v>
      </c>
      <c r="BL598" s="3" t="s">
        <v>163</v>
      </c>
      <c r="BM598" s="3" t="s">
        <v>8497</v>
      </c>
      <c r="BN598" s="3" t="s">
        <v>163</v>
      </c>
      <c r="BO598" s="3" t="s">
        <v>8486</v>
      </c>
      <c r="BP598" s="3" t="s">
        <v>8498</v>
      </c>
      <c r="BQ598" s="3" t="s">
        <v>168</v>
      </c>
      <c r="BR598" s="3" t="s">
        <v>8499</v>
      </c>
      <c r="BS598" s="3" t="s">
        <v>715</v>
      </c>
      <c r="BT598" s="3" t="s">
        <v>611</v>
      </c>
      <c r="BU598" s="3" t="s">
        <v>8500</v>
      </c>
      <c r="CA598" s="3" t="s">
        <v>168</v>
      </c>
      <c r="CB598" s="3" t="s">
        <v>8501</v>
      </c>
      <c r="CC598" s="3" t="s">
        <v>2524</v>
      </c>
      <c r="CD598" s="3" t="s">
        <v>8138</v>
      </c>
      <c r="CE598" s="3" t="s">
        <v>8502</v>
      </c>
      <c r="CF598" s="3" t="s">
        <v>163</v>
      </c>
      <c r="CG598" s="3" t="s">
        <v>8503</v>
      </c>
      <c r="CH598" s="3" t="s">
        <v>163</v>
      </c>
      <c r="CI598" s="3" t="s">
        <v>8503</v>
      </c>
      <c r="CJ598" s="3" t="s">
        <v>8504</v>
      </c>
      <c r="CL598" s="3" t="s">
        <v>168</v>
      </c>
      <c r="CM598" s="3" t="s">
        <v>8505</v>
      </c>
      <c r="CN598" s="3" t="s">
        <v>8506</v>
      </c>
      <c r="CO598" s="3" t="s">
        <v>250</v>
      </c>
      <c r="CP598" s="3" t="s">
        <v>8507</v>
      </c>
      <c r="CQ598" s="3" t="s">
        <v>163</v>
      </c>
      <c r="CR598" s="3" t="s">
        <v>8508</v>
      </c>
      <c r="CS598" s="3" t="s">
        <v>8509</v>
      </c>
      <c r="CT598" s="3" t="s">
        <v>8510</v>
      </c>
      <c r="CU598" s="3" t="s">
        <v>168</v>
      </c>
      <c r="CV598" s="3" t="s">
        <v>8511</v>
      </c>
      <c r="CW598" s="3" t="s">
        <v>2764</v>
      </c>
      <c r="CX598" s="3" t="s">
        <v>1071</v>
      </c>
      <c r="CY598" s="3" t="s">
        <v>8512</v>
      </c>
      <c r="CZ598" s="3" t="s">
        <v>8513</v>
      </c>
      <c r="DA598" s="3" t="s">
        <v>8514</v>
      </c>
      <c r="DB598" s="3" t="s">
        <v>8509</v>
      </c>
      <c r="DC598" s="3" t="s">
        <v>8510</v>
      </c>
      <c r="DD598" s="3" t="s">
        <v>8515</v>
      </c>
      <c r="DE598" s="3" t="s">
        <v>168</v>
      </c>
      <c r="DF598" s="3" t="s">
        <v>8516</v>
      </c>
      <c r="DG598" s="3" t="s">
        <v>2742</v>
      </c>
      <c r="DH598" s="3" t="s">
        <v>8517</v>
      </c>
      <c r="DI598" s="3" t="s">
        <v>8518</v>
      </c>
      <c r="DJ598" s="3" t="s">
        <v>163</v>
      </c>
      <c r="DK598" s="3" t="s">
        <v>8519</v>
      </c>
      <c r="DL598" s="3" t="s">
        <v>163</v>
      </c>
      <c r="DM598" s="3" t="s">
        <v>8520</v>
      </c>
      <c r="DN598" s="3" t="s">
        <v>8521</v>
      </c>
      <c r="DO598" s="3" t="s">
        <v>168</v>
      </c>
      <c r="DP598" s="3" t="s">
        <v>8522</v>
      </c>
      <c r="DQ598" s="3" t="s">
        <v>4139</v>
      </c>
      <c r="DR598" s="3" t="s">
        <v>8523</v>
      </c>
      <c r="DS598" s="3" t="s">
        <v>8524</v>
      </c>
      <c r="DT598" s="3" t="s">
        <v>163</v>
      </c>
      <c r="DU598" s="3" t="s">
        <v>8525</v>
      </c>
      <c r="DV598" s="3" t="s">
        <v>8526</v>
      </c>
      <c r="DW598" s="3" t="s">
        <v>8527</v>
      </c>
      <c r="DY598" s="3" t="s">
        <v>168</v>
      </c>
      <c r="DZ598" s="3" t="s">
        <v>8528</v>
      </c>
      <c r="EA598" s="3" t="s">
        <v>2742</v>
      </c>
      <c r="EB598" s="3" t="s">
        <v>368</v>
      </c>
      <c r="EC598" s="3" t="s">
        <v>8518</v>
      </c>
      <c r="ED598" s="3" t="s">
        <v>163</v>
      </c>
      <c r="EE598" s="3" t="s">
        <v>8529</v>
      </c>
      <c r="EF598" s="3" t="s">
        <v>163</v>
      </c>
      <c r="EG598" s="3" t="s">
        <v>8486</v>
      </c>
      <c r="EH598" s="3" t="s">
        <v>8530</v>
      </c>
      <c r="EJ598" s="3" t="s">
        <v>168</v>
      </c>
      <c r="EK598" s="3" t="s">
        <v>8531</v>
      </c>
      <c r="EL598" s="3" t="s">
        <v>8532</v>
      </c>
      <c r="EM598" s="3" t="s">
        <v>8533</v>
      </c>
      <c r="EN598" s="3" t="s">
        <v>8534</v>
      </c>
      <c r="EO598" s="3" t="s">
        <v>163</v>
      </c>
      <c r="EP598" s="3" t="s">
        <v>8535</v>
      </c>
      <c r="EQ598" s="3" t="s">
        <v>163</v>
      </c>
      <c r="ER598" s="3" t="s">
        <v>8536</v>
      </c>
    </row>
    <row r="599" spans="1:176" ht="12.75" customHeight="1" x14ac:dyDescent="0.25">
      <c r="A599" s="16" t="s">
        <v>173</v>
      </c>
      <c r="B599" s="17" t="s">
        <v>12429</v>
      </c>
      <c r="C599" s="16" t="s">
        <v>13782</v>
      </c>
      <c r="D599" s="132" t="s">
        <v>13894</v>
      </c>
      <c r="E599" s="16" t="s">
        <v>13894</v>
      </c>
      <c r="F599" s="85">
        <v>30</v>
      </c>
      <c r="G599" s="85"/>
      <c r="H599" s="7" t="s">
        <v>177</v>
      </c>
      <c r="I599" s="16" t="s">
        <v>671</v>
      </c>
      <c r="J599" s="16" t="s">
        <v>179</v>
      </c>
      <c r="K599" s="17" t="s">
        <v>162</v>
      </c>
      <c r="L599" s="16" t="s">
        <v>327</v>
      </c>
      <c r="M599" s="135" t="s">
        <v>4795</v>
      </c>
      <c r="N599" s="17"/>
      <c r="O599" s="17"/>
      <c r="P599" s="7"/>
      <c r="Q599" s="7"/>
      <c r="R599" s="73" t="s">
        <v>13895</v>
      </c>
      <c r="S599" s="18"/>
      <c r="T599" s="18"/>
      <c r="U599" s="18"/>
      <c r="V599" s="19"/>
      <c r="W599" s="18"/>
      <c r="X599" s="18"/>
      <c r="Y599" s="18"/>
      <c r="Z599" s="18"/>
      <c r="AA599" s="18"/>
      <c r="AB599" s="18"/>
      <c r="AC599" s="135" t="s">
        <v>168</v>
      </c>
      <c r="AD599" s="135" t="s">
        <v>4796</v>
      </c>
      <c r="AE599" s="135" t="s">
        <v>1044</v>
      </c>
      <c r="AF599" s="135" t="s">
        <v>4797</v>
      </c>
      <c r="AG599" s="3" t="s">
        <v>4798</v>
      </c>
      <c r="AH599" s="3" t="s">
        <v>13732</v>
      </c>
      <c r="AI599" s="15" t="s">
        <v>13733</v>
      </c>
      <c r="AJ599" s="135" t="s">
        <v>4799</v>
      </c>
      <c r="AK599" s="135" t="s">
        <v>4800</v>
      </c>
      <c r="AL599" s="135" t="s">
        <v>4801</v>
      </c>
      <c r="AM599" s="135"/>
      <c r="AN599" s="134"/>
      <c r="AO599" s="134"/>
      <c r="AP599" s="134"/>
      <c r="AQ599" s="134"/>
      <c r="AR599" s="134"/>
      <c r="AS599" s="134"/>
      <c r="AT599" s="134"/>
      <c r="AU599" s="134"/>
      <c r="AV599" s="134"/>
      <c r="AW599" s="135" t="s">
        <v>194</v>
      </c>
      <c r="AX599" s="3" t="s">
        <v>4802</v>
      </c>
      <c r="AY599" s="3" t="s">
        <v>1778</v>
      </c>
      <c r="AZ599" s="3" t="s">
        <v>3480</v>
      </c>
      <c r="BA599" s="3" t="s">
        <v>4803</v>
      </c>
    </row>
    <row r="600" spans="1:176" ht="12.75" customHeight="1" x14ac:dyDescent="0.2">
      <c r="A600" s="81" t="s">
        <v>173</v>
      </c>
      <c r="B600" s="17" t="s">
        <v>11446</v>
      </c>
      <c r="C600" s="128"/>
      <c r="D600" s="135" t="s">
        <v>15490</v>
      </c>
      <c r="E600" s="135" t="s">
        <v>15490</v>
      </c>
      <c r="F600" s="79">
        <f>2.5*12</f>
        <v>30</v>
      </c>
      <c r="G600" s="130"/>
      <c r="H600" s="85" t="s">
        <v>177</v>
      </c>
      <c r="I600" s="16" t="s">
        <v>671</v>
      </c>
      <c r="J600" s="130" t="s">
        <v>179</v>
      </c>
      <c r="K600" s="127" t="s">
        <v>162</v>
      </c>
      <c r="L600" s="135" t="s">
        <v>15498</v>
      </c>
      <c r="M600" s="135"/>
      <c r="N600" s="135"/>
      <c r="O600" s="135"/>
      <c r="P600" s="135"/>
      <c r="Q600" s="135"/>
      <c r="R600" s="135"/>
      <c r="S600" s="135"/>
      <c r="T600" s="135"/>
      <c r="U600" s="135" t="s">
        <v>15494</v>
      </c>
      <c r="V600" s="135"/>
      <c r="W600" s="135"/>
      <c r="X600" s="130"/>
      <c r="Y600" s="135"/>
      <c r="Z600" s="135"/>
      <c r="AA600" s="135"/>
      <c r="AB600" s="135"/>
      <c r="AC600" s="130" t="s">
        <v>168</v>
      </c>
      <c r="AD600" s="135" t="s">
        <v>1830</v>
      </c>
      <c r="AE600" s="135"/>
      <c r="AF600" s="135"/>
      <c r="AG600" s="135">
        <v>13787671488</v>
      </c>
      <c r="AI600" s="135"/>
      <c r="AJ600" s="135"/>
      <c r="AK600" s="135"/>
      <c r="AL600" s="135"/>
      <c r="AM600" s="135"/>
      <c r="AN600" s="135"/>
      <c r="AO600" s="135"/>
      <c r="AP600" s="135"/>
      <c r="AQ600" s="135"/>
      <c r="AR600" s="135"/>
      <c r="AS600" s="135"/>
      <c r="AT600" s="135"/>
      <c r="AU600" s="135"/>
      <c r="AV600" s="135"/>
      <c r="AW600" s="135"/>
      <c r="AX600" s="135"/>
      <c r="AY600" s="135"/>
      <c r="AZ600" s="135"/>
    </row>
    <row r="601" spans="1:176" s="130" customFormat="1" ht="12.75" customHeight="1" x14ac:dyDescent="0.2">
      <c r="A601" s="132" t="s">
        <v>240</v>
      </c>
      <c r="B601" s="124" t="s">
        <v>215</v>
      </c>
      <c r="C601" s="133"/>
      <c r="D601" s="135" t="s">
        <v>696</v>
      </c>
      <c r="E601" s="133" t="s">
        <v>1086</v>
      </c>
      <c r="F601" s="12">
        <v>30</v>
      </c>
      <c r="G601" s="12"/>
      <c r="H601" s="124">
        <v>2022</v>
      </c>
      <c r="I601" s="133" t="s">
        <v>261</v>
      </c>
      <c r="J601" s="133" t="s">
        <v>179</v>
      </c>
      <c r="K601" s="124" t="s">
        <v>162</v>
      </c>
      <c r="L601" s="133" t="s">
        <v>1087</v>
      </c>
      <c r="M601" s="133" t="s">
        <v>699</v>
      </c>
      <c r="N601" s="124" t="s">
        <v>676</v>
      </c>
      <c r="O601" s="124" t="s">
        <v>812</v>
      </c>
      <c r="P601" s="124"/>
      <c r="Q601" s="124"/>
      <c r="R601" s="133" t="s">
        <v>1088</v>
      </c>
      <c r="S601" s="133"/>
      <c r="T601" s="133"/>
      <c r="U601" s="133"/>
      <c r="V601" s="24"/>
      <c r="W601" s="133"/>
      <c r="X601" s="133"/>
      <c r="Y601" s="133"/>
      <c r="Z601" s="133"/>
      <c r="AA601" s="133"/>
      <c r="AB601" s="133"/>
      <c r="AC601" s="135" t="s">
        <v>168</v>
      </c>
      <c r="AD601" s="135"/>
      <c r="AE601" s="135"/>
      <c r="AF601" s="135"/>
      <c r="AG601" s="135" t="s">
        <v>704</v>
      </c>
      <c r="AH601" s="135"/>
      <c r="AI601" s="135"/>
      <c r="AJ601" s="135" t="s">
        <v>705</v>
      </c>
      <c r="AK601" s="135" t="s">
        <v>706</v>
      </c>
      <c r="AL601" s="135" t="s">
        <v>707</v>
      </c>
      <c r="AM601" s="124"/>
      <c r="AN601" s="124"/>
      <c r="AO601" s="124"/>
      <c r="AP601" s="124"/>
      <c r="AQ601" s="124"/>
      <c r="AR601" s="124"/>
      <c r="AS601" s="124"/>
      <c r="AT601" s="124"/>
      <c r="AU601" s="124"/>
      <c r="AV601" s="124"/>
      <c r="AW601" s="135" t="s">
        <v>168</v>
      </c>
      <c r="AX601" s="136" t="s">
        <v>701</v>
      </c>
      <c r="AY601" s="136" t="s">
        <v>702</v>
      </c>
      <c r="AZ601" s="133" t="s">
        <v>250</v>
      </c>
      <c r="BA601" s="135" t="s">
        <v>703</v>
      </c>
      <c r="BB601" s="135"/>
      <c r="BC601" s="135"/>
      <c r="BD601" s="135"/>
      <c r="BE601" s="135"/>
      <c r="BF601" s="135"/>
      <c r="BG601" s="135"/>
      <c r="BH601" s="135" t="s">
        <v>11749</v>
      </c>
      <c r="BI601" s="135"/>
      <c r="BJ601" s="135"/>
      <c r="BK601" s="135" t="s">
        <v>709</v>
      </c>
      <c r="BL601" s="135"/>
      <c r="BM601" s="135"/>
      <c r="BN601" s="135"/>
      <c r="BO601" s="135"/>
      <c r="BP601" s="135"/>
      <c r="BQ601" s="135"/>
      <c r="BR601" s="135"/>
      <c r="BS601" s="135"/>
      <c r="BT601" s="135"/>
      <c r="BU601" s="135"/>
      <c r="BV601" s="135"/>
      <c r="BW601" s="135"/>
      <c r="BX601" s="135"/>
      <c r="BY601" s="135"/>
      <c r="BZ601" s="135"/>
      <c r="CA601" s="135"/>
      <c r="CB601" s="135"/>
      <c r="CC601" s="135"/>
      <c r="CD601" s="135"/>
      <c r="CE601" s="135"/>
      <c r="CF601" s="135"/>
      <c r="CG601" s="135"/>
      <c r="CH601" s="135"/>
      <c r="CI601" s="135"/>
      <c r="CJ601" s="135"/>
      <c r="CK601" s="135"/>
      <c r="CL601" s="135"/>
      <c r="CM601" s="135"/>
      <c r="CN601" s="135"/>
      <c r="CO601" s="135"/>
      <c r="CP601" s="135"/>
      <c r="CQ601" s="135"/>
      <c r="CR601" s="135"/>
      <c r="CS601" s="135"/>
      <c r="CT601" s="135"/>
      <c r="CU601" s="135"/>
      <c r="CV601" s="135"/>
      <c r="CW601" s="135"/>
      <c r="CX601" s="135"/>
      <c r="CY601" s="135"/>
      <c r="CZ601" s="135"/>
      <c r="DA601" s="135"/>
      <c r="DB601" s="135"/>
      <c r="DC601" s="135"/>
      <c r="DD601" s="135"/>
      <c r="DE601" s="135"/>
      <c r="DF601" s="135"/>
      <c r="DG601" s="135"/>
      <c r="DH601" s="135"/>
      <c r="DI601" s="135"/>
      <c r="DJ601" s="135"/>
      <c r="DK601" s="135"/>
      <c r="DL601" s="135"/>
      <c r="DM601" s="135"/>
      <c r="DN601" s="135"/>
      <c r="DO601" s="135"/>
      <c r="DP601" s="135"/>
      <c r="DQ601" s="135"/>
      <c r="DR601" s="135"/>
      <c r="DS601" s="135"/>
      <c r="DT601" s="135"/>
      <c r="DU601" s="135"/>
      <c r="DV601" s="135"/>
      <c r="DW601" s="135"/>
      <c r="DX601" s="135"/>
      <c r="DY601" s="135"/>
      <c r="DZ601" s="135"/>
      <c r="EA601" s="135"/>
      <c r="EB601" s="135"/>
      <c r="EC601" s="135"/>
      <c r="ED601" s="135"/>
      <c r="EE601" s="135"/>
      <c r="EF601" s="135"/>
      <c r="EG601" s="135"/>
      <c r="EH601" s="135"/>
      <c r="EI601" s="135"/>
      <c r="EJ601" s="135"/>
      <c r="EK601" s="135"/>
      <c r="EL601" s="135"/>
      <c r="EM601" s="135"/>
      <c r="EN601" s="135"/>
      <c r="EO601" s="135"/>
      <c r="EP601" s="135"/>
      <c r="EQ601" s="135"/>
      <c r="ER601" s="135"/>
      <c r="ES601" s="135"/>
      <c r="ET601" s="135"/>
      <c r="EU601" s="135"/>
      <c r="EV601" s="135"/>
      <c r="EW601" s="135"/>
      <c r="EX601" s="135"/>
      <c r="EY601" s="135"/>
      <c r="EZ601" s="135"/>
      <c r="FA601" s="135"/>
      <c r="FB601" s="135"/>
      <c r="FC601" s="135"/>
      <c r="FD601" s="135"/>
      <c r="FE601" s="135"/>
      <c r="FF601" s="135"/>
      <c r="FG601" s="135"/>
      <c r="FH601" s="135"/>
      <c r="FI601" s="135"/>
      <c r="FJ601" s="135"/>
      <c r="FK601" s="135"/>
      <c r="FL601" s="135"/>
      <c r="FM601" s="135"/>
      <c r="FN601" s="135"/>
      <c r="FO601" s="135"/>
      <c r="FP601" s="135"/>
      <c r="FQ601" s="135"/>
      <c r="FR601" s="135"/>
      <c r="FS601" s="135"/>
      <c r="FT601" s="135"/>
    </row>
    <row r="602" spans="1:176" ht="12.75" customHeight="1" x14ac:dyDescent="0.2">
      <c r="A602" s="16" t="s">
        <v>240</v>
      </c>
      <c r="B602" s="17" t="s">
        <v>886</v>
      </c>
      <c r="C602" s="132" t="s">
        <v>3117</v>
      </c>
      <c r="D602" s="132" t="s">
        <v>3115</v>
      </c>
      <c r="E602" s="132" t="s">
        <v>11283</v>
      </c>
      <c r="F602" s="124">
        <v>30</v>
      </c>
      <c r="G602" s="124"/>
      <c r="H602" s="124" t="s">
        <v>243</v>
      </c>
      <c r="I602" s="133" t="s">
        <v>244</v>
      </c>
      <c r="J602" s="8" t="s">
        <v>245</v>
      </c>
      <c r="K602" s="127" t="s">
        <v>162</v>
      </c>
      <c r="L602" s="133" t="s">
        <v>14180</v>
      </c>
      <c r="M602" s="135" t="s">
        <v>3116</v>
      </c>
      <c r="N602" s="124" t="s">
        <v>676</v>
      </c>
      <c r="O602" s="124" t="s">
        <v>694</v>
      </c>
      <c r="P602" s="124"/>
      <c r="Q602" s="124"/>
      <c r="R602" s="21" t="s">
        <v>11285</v>
      </c>
      <c r="S602" s="21"/>
      <c r="T602" s="21">
        <v>2274</v>
      </c>
      <c r="U602" s="21" t="s">
        <v>11284</v>
      </c>
      <c r="V602" s="22"/>
      <c r="W602" s="133"/>
      <c r="X602" s="133"/>
      <c r="Y602" s="133"/>
      <c r="Z602" s="133"/>
      <c r="AA602" s="133"/>
      <c r="AB602" s="135">
        <v>160</v>
      </c>
      <c r="AC602" s="135" t="s">
        <v>168</v>
      </c>
      <c r="AD602" s="135" t="s">
        <v>12874</v>
      </c>
      <c r="AE602" s="135" t="s">
        <v>12873</v>
      </c>
      <c r="AF602" s="135"/>
      <c r="AG602" s="135" t="s">
        <v>12872</v>
      </c>
      <c r="AI602" s="135"/>
      <c r="AJ602" s="135"/>
      <c r="AK602" s="135"/>
      <c r="AL602" s="135"/>
      <c r="AM602" s="124"/>
      <c r="AN602" s="124"/>
      <c r="AO602" s="124"/>
      <c r="AP602" s="124"/>
      <c r="AQ602" s="124"/>
      <c r="AR602" s="124"/>
      <c r="AS602" s="124"/>
      <c r="AT602" s="124"/>
      <c r="AU602" s="124"/>
      <c r="AV602" s="124"/>
      <c r="AW602" s="135"/>
      <c r="AX602" s="135"/>
      <c r="AY602" s="135"/>
      <c r="AZ602" s="135"/>
      <c r="BA602" s="135"/>
      <c r="BK602" s="135"/>
    </row>
    <row r="603" spans="1:176" ht="12.75" customHeight="1" x14ac:dyDescent="0.2">
      <c r="A603" s="16" t="s">
        <v>240</v>
      </c>
      <c r="B603" s="124" t="s">
        <v>215</v>
      </c>
      <c r="C603" s="133"/>
      <c r="D603" s="135" t="s">
        <v>9941</v>
      </c>
      <c r="E603" s="133" t="s">
        <v>5048</v>
      </c>
      <c r="F603" s="12">
        <v>30</v>
      </c>
      <c r="G603" s="12"/>
      <c r="H603" s="124">
        <v>2021</v>
      </c>
      <c r="I603" s="133" t="s">
        <v>301</v>
      </c>
      <c r="J603" s="133" t="s">
        <v>179</v>
      </c>
      <c r="K603" s="134" t="s">
        <v>180</v>
      </c>
      <c r="L603" s="133" t="s">
        <v>5054</v>
      </c>
      <c r="M603" s="133"/>
      <c r="N603" s="124" t="s">
        <v>1269</v>
      </c>
      <c r="O603" s="124" t="s">
        <v>694</v>
      </c>
      <c r="P603" s="124"/>
      <c r="Q603" s="124"/>
      <c r="R603" s="133"/>
      <c r="S603" s="133"/>
      <c r="T603" s="133"/>
      <c r="U603" s="133"/>
      <c r="V603" s="141" t="s">
        <v>9944</v>
      </c>
      <c r="W603" s="135"/>
      <c r="X603" s="135"/>
      <c r="Y603" s="135"/>
      <c r="Z603" s="135"/>
      <c r="AA603" s="135" t="s">
        <v>163</v>
      </c>
      <c r="AB603" s="135"/>
      <c r="AC603" s="135" t="s">
        <v>168</v>
      </c>
      <c r="AD603" s="3" t="s">
        <v>9945</v>
      </c>
      <c r="AE603" s="3" t="s">
        <v>5050</v>
      </c>
      <c r="AF603" s="3" t="s">
        <v>9946</v>
      </c>
      <c r="AG603" s="3" t="s">
        <v>5051</v>
      </c>
      <c r="AI603" s="135" t="s">
        <v>163</v>
      </c>
      <c r="AJ603" s="135" t="s">
        <v>9947</v>
      </c>
      <c r="AK603" s="135" t="s">
        <v>9949</v>
      </c>
      <c r="AL603" s="135" t="s">
        <v>9950</v>
      </c>
      <c r="AM603" s="135"/>
      <c r="AN603" s="135"/>
      <c r="AO603" s="135"/>
      <c r="AP603" s="135"/>
      <c r="AQ603" s="135"/>
      <c r="AR603" s="135"/>
      <c r="AS603" s="135"/>
      <c r="AT603" s="135"/>
      <c r="AU603" s="135"/>
      <c r="AV603" s="135"/>
      <c r="AW603" s="135" t="s">
        <v>168</v>
      </c>
      <c r="AX603" s="135" t="s">
        <v>12196</v>
      </c>
      <c r="AY603" s="135" t="s">
        <v>12197</v>
      </c>
      <c r="AZ603" s="135" t="s">
        <v>12199</v>
      </c>
      <c r="BA603" s="135" t="s">
        <v>12198</v>
      </c>
      <c r="BC603" s="15" t="s">
        <v>12200</v>
      </c>
      <c r="BF603" s="15" t="s">
        <v>12201</v>
      </c>
      <c r="BG603" s="3" t="s">
        <v>168</v>
      </c>
      <c r="BH603" s="3" t="s">
        <v>9830</v>
      </c>
      <c r="BI603" s="3" t="s">
        <v>4891</v>
      </c>
      <c r="BJ603" s="3" t="s">
        <v>9963</v>
      </c>
      <c r="BK603" s="3" t="s">
        <v>9964</v>
      </c>
      <c r="BL603" s="3" t="s">
        <v>163</v>
      </c>
      <c r="BM603" s="3" t="s">
        <v>9965</v>
      </c>
      <c r="BN603" s="3" t="s">
        <v>163</v>
      </c>
      <c r="BO603" s="3" t="s">
        <v>9918</v>
      </c>
      <c r="BP603" s="3" t="s">
        <v>9966</v>
      </c>
      <c r="BQ603" s="3" t="s">
        <v>168</v>
      </c>
      <c r="BR603" s="3" t="s">
        <v>9967</v>
      </c>
      <c r="BS603" s="3" t="s">
        <v>8747</v>
      </c>
      <c r="BT603" s="3" t="s">
        <v>9968</v>
      </c>
      <c r="BU603" s="3" t="s">
        <v>9969</v>
      </c>
      <c r="BV603" s="3" t="s">
        <v>163</v>
      </c>
      <c r="BW603" s="3" t="s">
        <v>9970</v>
      </c>
      <c r="BX603" s="3" t="s">
        <v>163</v>
      </c>
      <c r="BY603" s="3" t="s">
        <v>9971</v>
      </c>
      <c r="BZ603" s="3" t="s">
        <v>9972</v>
      </c>
      <c r="CA603" s="3" t="s">
        <v>168</v>
      </c>
      <c r="CB603" s="3" t="s">
        <v>9973</v>
      </c>
      <c r="CC603" s="3" t="s">
        <v>9974</v>
      </c>
      <c r="CD603" s="3" t="s">
        <v>9975</v>
      </c>
      <c r="CE603" s="3" t="s">
        <v>9976</v>
      </c>
      <c r="CF603" s="3" t="s">
        <v>163</v>
      </c>
      <c r="CG603" s="3" t="s">
        <v>9977</v>
      </c>
      <c r="CH603" s="3" t="s">
        <v>163</v>
      </c>
      <c r="CI603" s="3" t="s">
        <v>163</v>
      </c>
      <c r="CJ603" s="3" t="s">
        <v>9978</v>
      </c>
      <c r="CK603" s="3" t="s">
        <v>168</v>
      </c>
      <c r="CL603" s="3" t="s">
        <v>9979</v>
      </c>
      <c r="CM603" s="3" t="s">
        <v>9980</v>
      </c>
      <c r="CN603" s="3" t="s">
        <v>9981</v>
      </c>
      <c r="CO603" s="3" t="s">
        <v>9982</v>
      </c>
      <c r="CP603" s="3" t="s">
        <v>163</v>
      </c>
      <c r="CQ603" s="3" t="s">
        <v>9983</v>
      </c>
      <c r="CR603" s="3" t="s">
        <v>163</v>
      </c>
      <c r="CS603" s="3" t="s">
        <v>9918</v>
      </c>
      <c r="CT603" s="3" t="s">
        <v>9984</v>
      </c>
      <c r="CU603" s="3" t="s">
        <v>168</v>
      </c>
      <c r="CV603" s="3" t="s">
        <v>9956</v>
      </c>
      <c r="CW603" s="3" t="s">
        <v>9957</v>
      </c>
      <c r="CX603" s="3" t="s">
        <v>9958</v>
      </c>
      <c r="CY603" s="3" t="s">
        <v>9959</v>
      </c>
      <c r="CZ603" s="3" t="s">
        <v>163</v>
      </c>
      <c r="DA603" s="3" t="s">
        <v>9960</v>
      </c>
      <c r="DB603" s="3" t="s">
        <v>163</v>
      </c>
      <c r="DC603" s="3" t="s">
        <v>9961</v>
      </c>
      <c r="DD603" s="3" t="s">
        <v>9962</v>
      </c>
      <c r="DE603" s="3" t="s">
        <v>168</v>
      </c>
      <c r="DF603" s="3" t="s">
        <v>4123</v>
      </c>
      <c r="DG603" s="3" t="s">
        <v>6546</v>
      </c>
      <c r="DH603" s="3" t="s">
        <v>9951</v>
      </c>
      <c r="DI603" s="3" t="s">
        <v>9952</v>
      </c>
      <c r="DJ603" s="3" t="s">
        <v>163</v>
      </c>
      <c r="DK603" s="3" t="s">
        <v>9953</v>
      </c>
      <c r="DL603" s="3" t="s">
        <v>163</v>
      </c>
      <c r="DM603" s="3" t="s">
        <v>9954</v>
      </c>
      <c r="DN603" s="3" t="s">
        <v>9955</v>
      </c>
      <c r="DO603" s="3" t="s">
        <v>168</v>
      </c>
      <c r="DP603" s="3" t="s">
        <v>12119</v>
      </c>
      <c r="DQ603" s="3" t="s">
        <v>12120</v>
      </c>
      <c r="DS603" s="82" t="s">
        <v>12118</v>
      </c>
      <c r="DZ603" s="3" t="s">
        <v>5052</v>
      </c>
      <c r="EA603" s="3" t="s">
        <v>646</v>
      </c>
      <c r="EC603" s="3" t="s">
        <v>5053</v>
      </c>
    </row>
    <row r="604" spans="1:176" ht="12.75" customHeight="1" x14ac:dyDescent="0.2">
      <c r="A604" s="16" t="s">
        <v>240</v>
      </c>
      <c r="B604" s="124" t="s">
        <v>215</v>
      </c>
      <c r="C604" s="133"/>
      <c r="D604" s="133" t="s">
        <v>7566</v>
      </c>
      <c r="E604" s="133" t="s">
        <v>7567</v>
      </c>
      <c r="F604" s="12">
        <v>29.7</v>
      </c>
      <c r="G604" s="12"/>
      <c r="H604" s="124">
        <v>2021</v>
      </c>
      <c r="I604" s="132" t="s">
        <v>261</v>
      </c>
      <c r="J604" s="133" t="s">
        <v>179</v>
      </c>
      <c r="K604" s="124" t="s">
        <v>162</v>
      </c>
      <c r="L604" s="133" t="s">
        <v>7568</v>
      </c>
      <c r="M604" s="133"/>
      <c r="N604" s="124" t="s">
        <v>676</v>
      </c>
      <c r="O604" s="124" t="s">
        <v>694</v>
      </c>
      <c r="P604" s="124"/>
      <c r="Q604" s="124"/>
      <c r="R604" s="132" t="s">
        <v>7569</v>
      </c>
      <c r="S604" s="132"/>
      <c r="T604" s="132"/>
      <c r="U604" s="132"/>
      <c r="V604" s="138"/>
      <c r="W604" s="132"/>
      <c r="X604" s="132"/>
      <c r="Y604" s="132"/>
      <c r="Z604" s="132"/>
      <c r="AA604" s="132"/>
      <c r="AB604" s="132"/>
      <c r="AC604" s="133"/>
      <c r="AD604" s="135"/>
      <c r="AE604" s="135"/>
      <c r="AF604" s="135"/>
      <c r="AG604" s="135"/>
      <c r="AH604" s="135"/>
      <c r="AI604" s="135"/>
      <c r="AJ604" s="133"/>
      <c r="AK604" s="133"/>
      <c r="AL604" s="133"/>
      <c r="AM604" s="124"/>
      <c r="AN604" s="124"/>
      <c r="AO604" s="124"/>
      <c r="AP604" s="124"/>
      <c r="AQ604" s="124"/>
      <c r="AR604" s="124"/>
      <c r="AS604" s="124"/>
      <c r="AT604" s="124"/>
      <c r="AU604" s="124"/>
      <c r="AV604" s="124"/>
      <c r="AW604" s="124"/>
      <c r="AX604" s="133"/>
      <c r="AY604" s="133"/>
      <c r="AZ604" s="137"/>
      <c r="BA604" s="135" t="s">
        <v>7570</v>
      </c>
      <c r="BC604" s="135"/>
      <c r="BF604" s="135"/>
      <c r="BK604" s="135"/>
      <c r="DS604" s="135"/>
    </row>
    <row r="605" spans="1:176" ht="12.75" customHeight="1" x14ac:dyDescent="0.2">
      <c r="A605" s="132" t="s">
        <v>173</v>
      </c>
      <c r="B605" s="124" t="s">
        <v>211</v>
      </c>
      <c r="C605" s="133"/>
      <c r="D605" s="133" t="s">
        <v>9684</v>
      </c>
      <c r="E605" s="133" t="s">
        <v>9684</v>
      </c>
      <c r="F605" s="36">
        <v>29.7</v>
      </c>
      <c r="G605" s="36"/>
      <c r="H605" s="134" t="s">
        <v>177</v>
      </c>
      <c r="I605" s="16" t="s">
        <v>212</v>
      </c>
      <c r="J605" s="133" t="s">
        <v>179</v>
      </c>
      <c r="K605" s="134" t="s">
        <v>162</v>
      </c>
      <c r="L605" s="133" t="s">
        <v>9685</v>
      </c>
      <c r="M605" s="133" t="s">
        <v>9686</v>
      </c>
      <c r="N605" s="17"/>
      <c r="O605" s="17"/>
      <c r="P605" s="134"/>
      <c r="Q605" s="134"/>
      <c r="R605" s="136" t="s">
        <v>9687</v>
      </c>
      <c r="S605" s="136"/>
      <c r="T605" s="136"/>
      <c r="U605" s="136"/>
      <c r="V605" s="138"/>
      <c r="W605" s="136"/>
      <c r="X605" s="136"/>
      <c r="Y605" s="136"/>
      <c r="Z605" s="136"/>
      <c r="AA605" s="136"/>
      <c r="AB605" s="136"/>
      <c r="AC605" s="136" t="s">
        <v>168</v>
      </c>
      <c r="AD605" s="3" t="s">
        <v>9688</v>
      </c>
      <c r="AE605" s="3" t="s">
        <v>4943</v>
      </c>
      <c r="AF605" s="3" t="s">
        <v>319</v>
      </c>
      <c r="AG605" s="3" t="s">
        <v>9689</v>
      </c>
      <c r="AI605" s="135"/>
      <c r="AJ605" s="136"/>
      <c r="AK605" s="136"/>
      <c r="AL605" s="136"/>
      <c r="AM605" s="134"/>
      <c r="AN605" s="134"/>
      <c r="AO605" s="134"/>
      <c r="AP605" s="134"/>
      <c r="AQ605" s="134"/>
      <c r="AR605" s="134"/>
      <c r="AS605" s="134"/>
      <c r="AT605" s="134"/>
      <c r="AU605" s="134"/>
      <c r="AV605" s="134"/>
      <c r="AW605" s="135" t="s">
        <v>168</v>
      </c>
      <c r="AX605" s="136" t="s">
        <v>9688</v>
      </c>
      <c r="AY605" s="136" t="s">
        <v>4943</v>
      </c>
      <c r="AZ605" s="133" t="s">
        <v>319</v>
      </c>
      <c r="BA605" s="135" t="s">
        <v>9689</v>
      </c>
      <c r="BK605" s="135"/>
    </row>
    <row r="606" spans="1:176" s="130" customFormat="1" ht="12.75" customHeight="1" x14ac:dyDescent="0.2">
      <c r="A606" s="132" t="s">
        <v>240</v>
      </c>
      <c r="B606" s="124" t="s">
        <v>215</v>
      </c>
      <c r="C606" s="78"/>
      <c r="D606" s="135" t="s">
        <v>14505</v>
      </c>
      <c r="E606" s="135" t="s">
        <v>14506</v>
      </c>
      <c r="F606" s="6">
        <v>29.7</v>
      </c>
      <c r="G606" s="135"/>
      <c r="H606" s="79">
        <v>2022</v>
      </c>
      <c r="I606" s="133" t="s">
        <v>698</v>
      </c>
      <c r="J606" s="135" t="s">
        <v>179</v>
      </c>
      <c r="K606" s="127" t="s">
        <v>162</v>
      </c>
      <c r="L606" s="135"/>
      <c r="M606" s="135"/>
      <c r="N606" s="135" t="s">
        <v>247</v>
      </c>
      <c r="O606" s="135"/>
      <c r="P606" s="135"/>
      <c r="Q606" s="135"/>
      <c r="R606" s="135" t="s">
        <v>14554</v>
      </c>
      <c r="S606" s="135"/>
      <c r="T606" s="135"/>
      <c r="U606" s="135"/>
      <c r="V606" s="135"/>
      <c r="W606" s="135"/>
      <c r="X606" s="135"/>
      <c r="Y606" s="135"/>
      <c r="Z606" s="135"/>
      <c r="AA606" s="135"/>
      <c r="AB606" s="135"/>
      <c r="AC606" s="136"/>
      <c r="AD606" s="136"/>
      <c r="AE606" s="136"/>
      <c r="AF606" s="136"/>
      <c r="AG606" s="136"/>
      <c r="AH606" s="136"/>
      <c r="AI606" s="136"/>
      <c r="AJ606" s="135"/>
      <c r="AK606" s="135"/>
      <c r="AL606" s="135"/>
      <c r="AM606" s="135"/>
      <c r="AN606" s="135"/>
      <c r="AO606" s="135"/>
      <c r="AP606" s="135"/>
      <c r="AQ606" s="135"/>
      <c r="AR606" s="135"/>
      <c r="AS606" s="135"/>
      <c r="AT606" s="135"/>
      <c r="AU606" s="135"/>
      <c r="AV606" s="135"/>
      <c r="AW606" s="135"/>
      <c r="AX606" s="135"/>
      <c r="AY606" s="135"/>
      <c r="AZ606" s="135"/>
      <c r="BA606" s="135"/>
      <c r="BB606" s="135"/>
      <c r="BC606" s="135"/>
      <c r="BD606" s="135"/>
      <c r="BE606" s="135"/>
      <c r="BF606" s="135"/>
      <c r="BG606" s="135"/>
      <c r="BH606" s="135"/>
      <c r="BI606" s="135"/>
      <c r="BJ606" s="135"/>
      <c r="BK606" s="135"/>
      <c r="BL606" s="135"/>
      <c r="BM606" s="135"/>
      <c r="BN606" s="135"/>
      <c r="BO606" s="135"/>
      <c r="BP606" s="135"/>
      <c r="BQ606" s="135"/>
      <c r="BR606" s="135"/>
      <c r="BS606" s="135"/>
      <c r="BT606" s="135"/>
      <c r="BU606" s="135"/>
      <c r="BV606" s="135"/>
      <c r="BW606" s="135"/>
      <c r="BX606" s="135"/>
      <c r="BY606" s="135"/>
      <c r="BZ606" s="135"/>
      <c r="CA606" s="135"/>
      <c r="CB606" s="135"/>
      <c r="CC606" s="135"/>
      <c r="CD606" s="135"/>
      <c r="CE606" s="135"/>
      <c r="CF606" s="135"/>
      <c r="CG606" s="135"/>
      <c r="CH606" s="135"/>
      <c r="CI606" s="135"/>
      <c r="CJ606" s="135"/>
      <c r="CK606" s="135"/>
      <c r="CL606" s="135"/>
      <c r="CM606" s="135"/>
      <c r="CN606" s="135"/>
      <c r="CO606" s="135"/>
      <c r="CP606" s="135"/>
      <c r="CQ606" s="135"/>
      <c r="CR606" s="135"/>
      <c r="CS606" s="135"/>
      <c r="CT606" s="135"/>
      <c r="CU606" s="135"/>
      <c r="CV606" s="135"/>
      <c r="CW606" s="135"/>
      <c r="CX606" s="135"/>
      <c r="CY606" s="135"/>
      <c r="CZ606" s="135"/>
      <c r="DA606" s="135"/>
      <c r="DB606" s="135"/>
      <c r="DC606" s="135"/>
      <c r="DD606" s="135"/>
      <c r="DE606" s="135"/>
      <c r="DF606" s="135"/>
      <c r="DG606" s="135"/>
      <c r="DH606" s="135"/>
      <c r="DI606" s="135"/>
      <c r="DJ606" s="135"/>
      <c r="DK606" s="135"/>
      <c r="DL606" s="135"/>
      <c r="DM606" s="135"/>
      <c r="DN606" s="135"/>
      <c r="DO606" s="135"/>
      <c r="DP606" s="135"/>
      <c r="DQ606" s="135"/>
      <c r="DR606" s="135"/>
      <c r="DS606" s="135"/>
      <c r="DT606" s="135"/>
      <c r="DU606" s="135"/>
      <c r="DV606" s="135"/>
      <c r="DW606" s="135"/>
      <c r="DX606" s="135"/>
      <c r="DY606" s="135"/>
      <c r="DZ606" s="135"/>
      <c r="EA606" s="135"/>
      <c r="EB606" s="135"/>
      <c r="EC606" s="135"/>
      <c r="ED606" s="135"/>
      <c r="EE606" s="135"/>
      <c r="EF606" s="135"/>
      <c r="EG606" s="135"/>
      <c r="EH606" s="135"/>
      <c r="EI606" s="135"/>
      <c r="EJ606" s="135"/>
      <c r="EK606" s="135"/>
      <c r="EL606" s="135"/>
      <c r="EM606" s="135"/>
      <c r="EN606" s="135"/>
      <c r="EO606" s="135"/>
      <c r="EP606" s="135"/>
      <c r="EQ606" s="135"/>
      <c r="ER606" s="135"/>
      <c r="ES606" s="135"/>
      <c r="ET606" s="135"/>
      <c r="EU606" s="135"/>
      <c r="EV606" s="135"/>
      <c r="EW606" s="135"/>
      <c r="EX606" s="135"/>
      <c r="EY606" s="135"/>
      <c r="EZ606" s="135"/>
      <c r="FA606" s="135"/>
      <c r="FB606" s="135"/>
      <c r="FC606" s="135"/>
      <c r="FD606" s="135"/>
      <c r="FE606" s="135"/>
      <c r="FF606" s="135"/>
      <c r="FG606" s="135"/>
      <c r="FH606" s="135"/>
      <c r="FI606" s="135"/>
      <c r="FJ606" s="135"/>
      <c r="FK606" s="135"/>
      <c r="FL606" s="135"/>
      <c r="FM606" s="135"/>
      <c r="FN606" s="135"/>
      <c r="FO606" s="135"/>
      <c r="FP606" s="135"/>
      <c r="FQ606" s="135"/>
      <c r="FR606" s="135"/>
      <c r="FS606" s="135"/>
      <c r="FT606" s="135"/>
    </row>
    <row r="607" spans="1:176" ht="12.75" customHeight="1" x14ac:dyDescent="0.2">
      <c r="A607" s="16" t="s">
        <v>173</v>
      </c>
      <c r="B607" s="124" t="s">
        <v>211</v>
      </c>
      <c r="C607" s="133"/>
      <c r="D607" s="135" t="s">
        <v>11804</v>
      </c>
      <c r="E607" s="133" t="s">
        <v>9670</v>
      </c>
      <c r="F607" s="36">
        <v>29.1</v>
      </c>
      <c r="G607" s="36"/>
      <c r="H607" s="134" t="s">
        <v>177</v>
      </c>
      <c r="I607" s="132" t="s">
        <v>7238</v>
      </c>
      <c r="J607" s="133" t="s">
        <v>179</v>
      </c>
      <c r="K607" s="134" t="s">
        <v>162</v>
      </c>
      <c r="L607" s="133" t="s">
        <v>8700</v>
      </c>
      <c r="M607" s="133" t="s">
        <v>8690</v>
      </c>
      <c r="N607" s="17"/>
      <c r="O607" s="17"/>
      <c r="P607" s="134"/>
      <c r="Q607" s="134"/>
      <c r="R607" s="136" t="s">
        <v>8701</v>
      </c>
      <c r="S607" s="136"/>
      <c r="T607" s="136"/>
      <c r="U607" s="136"/>
      <c r="V607" s="138"/>
      <c r="W607" s="136"/>
      <c r="X607" s="136"/>
      <c r="Y607" s="136"/>
      <c r="Z607" s="136"/>
      <c r="AA607" s="136"/>
      <c r="AB607" s="136"/>
      <c r="AC607" s="135" t="s">
        <v>168</v>
      </c>
      <c r="AD607" s="135"/>
      <c r="AE607" s="135"/>
      <c r="AF607" s="135"/>
      <c r="AG607" s="135" t="s">
        <v>8696</v>
      </c>
      <c r="AH607" s="135"/>
      <c r="AI607" s="135"/>
      <c r="AJ607" s="3" t="s">
        <v>10147</v>
      </c>
      <c r="AL607" s="3" t="s">
        <v>10149</v>
      </c>
      <c r="AW607" s="135" t="s">
        <v>168</v>
      </c>
      <c r="AX607" s="3" t="s">
        <v>10146</v>
      </c>
      <c r="AY607" s="3" t="s">
        <v>8695</v>
      </c>
      <c r="AZ607" s="3" t="s">
        <v>6547</v>
      </c>
      <c r="BA607" s="3" t="s">
        <v>8694</v>
      </c>
      <c r="BH607" s="3" t="s">
        <v>8697</v>
      </c>
      <c r="BI607" s="3" t="s">
        <v>8698</v>
      </c>
      <c r="BJ607" s="3" t="s">
        <v>8699</v>
      </c>
    </row>
    <row r="608" spans="1:176" ht="12.75" customHeight="1" x14ac:dyDescent="0.25">
      <c r="A608" s="130" t="s">
        <v>173</v>
      </c>
      <c r="B608" s="86" t="s">
        <v>2734</v>
      </c>
      <c r="C608" s="81" t="s">
        <v>2735</v>
      </c>
      <c r="D608" s="81" t="s">
        <v>2721</v>
      </c>
      <c r="E608" s="81" t="s">
        <v>2721</v>
      </c>
      <c r="F608" s="85">
        <v>28.799999999999997</v>
      </c>
      <c r="G608" s="85"/>
      <c r="H608" s="85" t="s">
        <v>177</v>
      </c>
      <c r="I608" s="81" t="s">
        <v>2722</v>
      </c>
      <c r="J608" s="130" t="s">
        <v>179</v>
      </c>
      <c r="K608" s="85" t="s">
        <v>162</v>
      </c>
      <c r="L608" s="130" t="s">
        <v>2736</v>
      </c>
      <c r="M608" s="180" t="s">
        <v>14926</v>
      </c>
      <c r="N608" s="130"/>
      <c r="O608" s="130"/>
      <c r="P608" s="130"/>
      <c r="Q608" s="130"/>
      <c r="R608" s="130" t="s">
        <v>2724</v>
      </c>
      <c r="S608" s="130" t="s">
        <v>2725</v>
      </c>
      <c r="T608" s="130" t="s">
        <v>2726</v>
      </c>
      <c r="U608" s="130" t="s">
        <v>2727</v>
      </c>
      <c r="V608" s="131"/>
      <c r="W608" s="130"/>
      <c r="X608" s="130"/>
      <c r="Y608" s="130"/>
      <c r="Z608" s="130"/>
      <c r="AA608" s="130"/>
      <c r="AB608" s="130"/>
      <c r="AC608" s="87" t="s">
        <v>1916</v>
      </c>
      <c r="AD608" s="130" t="s">
        <v>1025</v>
      </c>
      <c r="AE608" s="130" t="s">
        <v>2728</v>
      </c>
      <c r="AF608" s="130" t="s">
        <v>631</v>
      </c>
      <c r="AG608" s="130" t="s">
        <v>2729</v>
      </c>
      <c r="AH608" s="130"/>
      <c r="AI608" s="130"/>
      <c r="AJ608" s="130" t="s">
        <v>2730</v>
      </c>
      <c r="AK608" s="130" t="s">
        <v>2731</v>
      </c>
      <c r="AL608" s="130" t="s">
        <v>2732</v>
      </c>
      <c r="AM608" s="85" t="s">
        <v>3478</v>
      </c>
      <c r="AN608" s="85" t="s">
        <v>4579</v>
      </c>
      <c r="AO608" s="85" t="s">
        <v>1690</v>
      </c>
      <c r="AP608" s="85" t="s">
        <v>1071</v>
      </c>
      <c r="AQ608" s="151" t="s">
        <v>2729</v>
      </c>
      <c r="AR608" s="85"/>
      <c r="AS608" s="100" t="s">
        <v>14906</v>
      </c>
      <c r="AT608" s="85"/>
      <c r="AU608" s="85"/>
      <c r="AV608" s="85"/>
      <c r="AW608" s="130" t="s">
        <v>168</v>
      </c>
      <c r="AX608" s="87" t="s">
        <v>1025</v>
      </c>
      <c r="AY608" s="87" t="s">
        <v>2728</v>
      </c>
      <c r="AZ608" s="75"/>
      <c r="BA608" s="130" t="s">
        <v>2729</v>
      </c>
      <c r="BB608" s="130"/>
      <c r="BC608" s="130"/>
      <c r="BD608" s="130"/>
      <c r="BE608" s="130"/>
      <c r="BF608" s="130"/>
      <c r="BG608" s="130"/>
      <c r="BH608" s="130"/>
      <c r="BI608" s="130"/>
      <c r="BJ608" s="130"/>
      <c r="BK608" s="130"/>
      <c r="BL608" s="130"/>
      <c r="BM608" s="130"/>
      <c r="BN608" s="130"/>
      <c r="BO608" s="130"/>
      <c r="BP608" s="130"/>
      <c r="BQ608" s="130"/>
      <c r="BR608" s="130"/>
      <c r="BS608" s="130"/>
      <c r="BT608" s="130"/>
      <c r="BU608" s="130"/>
      <c r="BV608" s="130"/>
      <c r="BW608" s="130"/>
      <c r="BX608" s="130"/>
      <c r="BY608" s="130"/>
      <c r="BZ608" s="130"/>
      <c r="CA608" s="130"/>
      <c r="CB608" s="130"/>
      <c r="CC608" s="130"/>
      <c r="CD608" s="130"/>
      <c r="CE608" s="130"/>
      <c r="CF608" s="130"/>
      <c r="CG608" s="130"/>
      <c r="CH608" s="130"/>
      <c r="CI608" s="130"/>
      <c r="CJ608" s="130"/>
      <c r="CK608" s="130"/>
      <c r="CL608" s="130"/>
      <c r="CM608" s="130"/>
      <c r="CN608" s="130"/>
      <c r="CO608" s="130"/>
      <c r="CP608" s="130"/>
      <c r="CQ608" s="130"/>
      <c r="CR608" s="130"/>
      <c r="CS608" s="130"/>
      <c r="CT608" s="130"/>
      <c r="CU608" s="130"/>
      <c r="CV608" s="130"/>
      <c r="CW608" s="130"/>
      <c r="CX608" s="130"/>
      <c r="CY608" s="130"/>
      <c r="CZ608" s="130"/>
      <c r="DA608" s="130"/>
      <c r="DB608" s="130"/>
      <c r="DC608" s="130"/>
      <c r="DD608" s="130"/>
      <c r="DE608" s="130"/>
      <c r="DF608" s="130"/>
      <c r="DG608" s="130"/>
      <c r="DH608" s="130"/>
      <c r="DI608" s="130"/>
      <c r="DJ608" s="130"/>
      <c r="DK608" s="130"/>
      <c r="DL608" s="130"/>
      <c r="DM608" s="130"/>
      <c r="DN608" s="130"/>
      <c r="DO608" s="130"/>
      <c r="DP608" s="130"/>
      <c r="DQ608" s="130"/>
      <c r="DR608" s="130"/>
      <c r="DS608" s="130"/>
      <c r="DT608" s="130"/>
      <c r="DU608" s="130"/>
      <c r="DV608" s="130"/>
      <c r="DW608" s="130"/>
      <c r="DX608" s="130"/>
      <c r="DY608" s="130"/>
      <c r="DZ608" s="130"/>
      <c r="EA608" s="130"/>
      <c r="EB608" s="130"/>
      <c r="EC608" s="130"/>
      <c r="ED608" s="130"/>
      <c r="EE608" s="130"/>
      <c r="EF608" s="130"/>
      <c r="EG608" s="130"/>
      <c r="EH608" s="130"/>
      <c r="EI608" s="130"/>
      <c r="EJ608" s="130"/>
      <c r="EK608" s="130"/>
      <c r="EL608" s="130"/>
      <c r="EM608" s="130"/>
      <c r="EN608" s="130"/>
      <c r="EO608" s="130"/>
      <c r="EP608" s="130"/>
      <c r="EQ608" s="130"/>
      <c r="ER608" s="130"/>
      <c r="ES608" s="130"/>
      <c r="ET608" s="130"/>
      <c r="EU608" s="130"/>
      <c r="EV608" s="130"/>
      <c r="EW608" s="130"/>
      <c r="EX608" s="130"/>
      <c r="EY608" s="130"/>
      <c r="EZ608" s="130"/>
      <c r="FA608" s="130"/>
      <c r="FB608" s="130"/>
      <c r="FC608" s="130"/>
      <c r="FD608" s="130"/>
      <c r="FE608" s="130"/>
      <c r="FF608" s="130"/>
      <c r="FG608" s="130"/>
      <c r="FH608" s="130"/>
      <c r="FI608" s="130"/>
      <c r="FJ608" s="130"/>
      <c r="FK608" s="130"/>
      <c r="FL608" s="130"/>
      <c r="FM608" s="130"/>
      <c r="FN608" s="130"/>
      <c r="FO608" s="130"/>
      <c r="FP608" s="130"/>
      <c r="FQ608" s="130"/>
      <c r="FR608" s="130"/>
      <c r="FS608" s="130"/>
      <c r="FT608" s="130"/>
    </row>
    <row r="609" spans="1:176" ht="12.75" customHeight="1" x14ac:dyDescent="0.2">
      <c r="A609" s="132" t="s">
        <v>173</v>
      </c>
      <c r="B609" s="17" t="s">
        <v>2734</v>
      </c>
      <c r="C609" s="132" t="s">
        <v>2735</v>
      </c>
      <c r="D609" s="132" t="s">
        <v>4956</v>
      </c>
      <c r="E609" s="132" t="s">
        <v>4956</v>
      </c>
      <c r="F609" s="134">
        <v>28.799999999999997</v>
      </c>
      <c r="G609" s="134"/>
      <c r="H609" s="134" t="s">
        <v>177</v>
      </c>
      <c r="I609" s="132" t="s">
        <v>2722</v>
      </c>
      <c r="J609" s="132" t="s">
        <v>179</v>
      </c>
      <c r="K609" s="134" t="s">
        <v>162</v>
      </c>
      <c r="L609" s="135" t="s">
        <v>2736</v>
      </c>
      <c r="M609" s="135" t="s">
        <v>4957</v>
      </c>
      <c r="N609" s="17"/>
      <c r="O609" s="17"/>
      <c r="P609" s="134"/>
      <c r="Q609" s="134"/>
      <c r="R609" s="135" t="s">
        <v>4958</v>
      </c>
      <c r="S609" s="135" t="s">
        <v>4959</v>
      </c>
      <c r="T609" s="135" t="s">
        <v>4960</v>
      </c>
      <c r="U609" s="135" t="s">
        <v>4961</v>
      </c>
      <c r="V609" s="141" t="s">
        <v>4962</v>
      </c>
      <c r="W609" s="136"/>
      <c r="X609" s="136"/>
      <c r="Y609" s="136"/>
      <c r="Z609" s="136"/>
      <c r="AA609" s="136"/>
      <c r="AB609" s="136"/>
      <c r="AC609" s="135" t="s">
        <v>168</v>
      </c>
      <c r="AD609" s="135" t="s">
        <v>4963</v>
      </c>
      <c r="AE609" s="135" t="s">
        <v>4964</v>
      </c>
      <c r="AF609" s="135" t="s">
        <v>4965</v>
      </c>
      <c r="AG609" s="135" t="s">
        <v>4966</v>
      </c>
      <c r="AH609" s="135"/>
      <c r="AI609" s="135" t="s">
        <v>163</v>
      </c>
      <c r="AJ609" s="135" t="s">
        <v>163</v>
      </c>
      <c r="AK609" s="135" t="s">
        <v>4967</v>
      </c>
      <c r="AL609" s="135" t="s">
        <v>163</v>
      </c>
      <c r="AM609" s="135"/>
      <c r="AN609" s="135"/>
      <c r="AO609" s="135"/>
      <c r="AP609" s="135"/>
      <c r="AQ609" s="135"/>
      <c r="AR609" s="135"/>
      <c r="AS609" s="135"/>
      <c r="AT609" s="135"/>
      <c r="AU609" s="135"/>
      <c r="AV609" s="135"/>
      <c r="AW609" s="136" t="s">
        <v>1916</v>
      </c>
      <c r="AX609" s="135" t="s">
        <v>4963</v>
      </c>
      <c r="AY609" s="135" t="s">
        <v>4964</v>
      </c>
      <c r="AZ609" s="135" t="s">
        <v>4965</v>
      </c>
      <c r="BA609" s="135" t="s">
        <v>4966</v>
      </c>
      <c r="BB609" s="135"/>
      <c r="BC609" s="135"/>
      <c r="BD609" s="135"/>
      <c r="BE609" s="135"/>
      <c r="BF609" s="135"/>
      <c r="BG609" s="135"/>
      <c r="BH609" s="135"/>
      <c r="BI609" s="135"/>
      <c r="BJ609" s="135"/>
      <c r="BK609" s="135"/>
      <c r="BL609" s="135"/>
      <c r="BM609" s="135"/>
      <c r="BN609" s="135"/>
      <c r="BO609" s="135"/>
      <c r="BP609" s="135"/>
      <c r="BQ609" s="135"/>
      <c r="BR609" s="135"/>
      <c r="BS609" s="135"/>
      <c r="BT609" s="135"/>
      <c r="BU609" s="135"/>
      <c r="BV609" s="135"/>
      <c r="BW609" s="135"/>
      <c r="BX609" s="135"/>
      <c r="BY609" s="135"/>
      <c r="BZ609" s="135"/>
      <c r="CA609" s="135"/>
      <c r="CB609" s="135"/>
      <c r="CC609" s="135"/>
      <c r="CD609" s="135"/>
      <c r="CE609" s="135"/>
      <c r="CF609" s="135"/>
      <c r="CG609" s="135"/>
      <c r="CH609" s="135"/>
      <c r="CI609" s="135"/>
      <c r="CJ609" s="135"/>
      <c r="CK609" s="135"/>
      <c r="CL609" s="135"/>
      <c r="CM609" s="135"/>
      <c r="CN609" s="135"/>
      <c r="CO609" s="135"/>
      <c r="CP609" s="135"/>
      <c r="CQ609" s="135"/>
      <c r="CR609" s="135"/>
      <c r="CS609" s="135"/>
      <c r="CT609" s="135"/>
      <c r="CU609" s="135"/>
      <c r="CV609" s="135"/>
      <c r="CW609" s="135"/>
      <c r="CX609" s="135"/>
      <c r="CY609" s="135"/>
      <c r="CZ609" s="135"/>
      <c r="DA609" s="135"/>
      <c r="DB609" s="135"/>
      <c r="DC609" s="135"/>
      <c r="DD609" s="135"/>
      <c r="DE609" s="135"/>
      <c r="DF609" s="135"/>
      <c r="DG609" s="135"/>
      <c r="DH609" s="135"/>
      <c r="DI609" s="135"/>
      <c r="DJ609" s="135"/>
      <c r="DK609" s="135"/>
      <c r="DL609" s="135"/>
      <c r="DM609" s="135"/>
      <c r="DN609" s="135"/>
      <c r="DO609" s="135"/>
      <c r="DP609" s="135"/>
      <c r="DQ609" s="135"/>
      <c r="DR609" s="135"/>
      <c r="DS609" s="135"/>
      <c r="DT609" s="135"/>
      <c r="DU609" s="135"/>
      <c r="DV609" s="135"/>
      <c r="DW609" s="135"/>
      <c r="DX609" s="135"/>
      <c r="DY609" s="135"/>
      <c r="DZ609" s="135"/>
      <c r="EA609" s="135"/>
      <c r="EB609" s="135"/>
      <c r="EC609" s="135"/>
      <c r="ED609" s="135"/>
      <c r="EE609" s="135"/>
      <c r="EF609" s="135"/>
      <c r="EG609" s="135"/>
      <c r="EH609" s="135"/>
      <c r="EI609" s="135"/>
      <c r="EJ609" s="135"/>
      <c r="EK609" s="135"/>
      <c r="EL609" s="135"/>
      <c r="EM609" s="135"/>
      <c r="EN609" s="135"/>
      <c r="EO609" s="135"/>
      <c r="EP609" s="135"/>
      <c r="EQ609" s="135"/>
      <c r="ER609" s="135"/>
      <c r="ES609" s="135"/>
      <c r="ET609" s="135"/>
      <c r="EU609" s="135"/>
      <c r="EV609" s="135"/>
      <c r="EW609" s="135"/>
      <c r="EX609" s="135"/>
      <c r="EY609" s="135"/>
      <c r="EZ609" s="135"/>
      <c r="FA609" s="135"/>
      <c r="FB609" s="135"/>
      <c r="FC609" s="135"/>
      <c r="FD609" s="135"/>
      <c r="FE609" s="135"/>
      <c r="FF609" s="135"/>
      <c r="FG609" s="135"/>
      <c r="FH609" s="135"/>
      <c r="FI609" s="135"/>
      <c r="FJ609" s="135"/>
      <c r="FK609" s="135"/>
      <c r="FL609" s="135"/>
      <c r="FM609" s="135"/>
      <c r="FN609" s="135"/>
      <c r="FO609" s="135"/>
      <c r="FP609" s="135"/>
      <c r="FQ609" s="135"/>
      <c r="FR609" s="135"/>
      <c r="FS609" s="135"/>
      <c r="FT609" s="135"/>
    </row>
    <row r="610" spans="1:176" ht="12.75" customHeight="1" x14ac:dyDescent="0.2">
      <c r="A610" s="16" t="s">
        <v>173</v>
      </c>
      <c r="B610" s="17" t="s">
        <v>2734</v>
      </c>
      <c r="C610" s="132" t="s">
        <v>2735</v>
      </c>
      <c r="D610" s="132" t="s">
        <v>12636</v>
      </c>
      <c r="E610" s="132" t="s">
        <v>5042</v>
      </c>
      <c r="F610" s="134">
        <f>2.4*12</f>
        <v>28.799999999999997</v>
      </c>
      <c r="G610" s="134"/>
      <c r="H610" s="30" t="s">
        <v>177</v>
      </c>
      <c r="I610" s="16" t="s">
        <v>1710</v>
      </c>
      <c r="J610" s="132" t="s">
        <v>179</v>
      </c>
      <c r="K610" s="134" t="s">
        <v>180</v>
      </c>
      <c r="L610" s="135" t="s">
        <v>12650</v>
      </c>
      <c r="M610" s="136"/>
      <c r="N610" s="17"/>
      <c r="O610" s="17"/>
      <c r="P610" s="134"/>
      <c r="Q610" s="134"/>
      <c r="R610" s="136" t="s">
        <v>12627</v>
      </c>
      <c r="S610" s="136" t="s">
        <v>12628</v>
      </c>
      <c r="T610" s="136"/>
      <c r="U610" s="136" t="s">
        <v>12637</v>
      </c>
      <c r="V610" s="34" t="s">
        <v>12638</v>
      </c>
      <c r="W610" s="18"/>
      <c r="X610" s="18"/>
      <c r="Y610" s="18"/>
      <c r="Z610" s="18"/>
      <c r="AA610" s="18"/>
      <c r="AB610" s="18"/>
      <c r="AC610" s="135" t="s">
        <v>168</v>
      </c>
      <c r="AD610" s="3" t="s">
        <v>13290</v>
      </c>
      <c r="AE610" s="3" t="s">
        <v>2008</v>
      </c>
      <c r="AG610" s="135" t="s">
        <v>5043</v>
      </c>
      <c r="AI610" s="135"/>
      <c r="AJ610" s="136"/>
      <c r="AK610" s="138" t="s">
        <v>12631</v>
      </c>
      <c r="AL610" s="136"/>
      <c r="AM610" s="134"/>
      <c r="AN610" s="134"/>
      <c r="AO610" s="134"/>
      <c r="AP610" s="134"/>
      <c r="AQ610" s="134"/>
      <c r="AR610" s="134"/>
      <c r="AS610" s="134"/>
      <c r="AT610" s="134"/>
      <c r="AU610" s="134"/>
      <c r="AV610" s="134"/>
      <c r="AW610" s="136" t="s">
        <v>168</v>
      </c>
      <c r="AX610" s="135" t="s">
        <v>1694</v>
      </c>
      <c r="AY610" s="135" t="s">
        <v>12629</v>
      </c>
      <c r="AZ610" s="135"/>
      <c r="BA610" s="82" t="s">
        <v>12630</v>
      </c>
      <c r="BF610" s="141" t="s">
        <v>12634</v>
      </c>
      <c r="BG610" s="136" t="s">
        <v>168</v>
      </c>
      <c r="BH610" s="136" t="s">
        <v>5016</v>
      </c>
      <c r="BI610" s="136" t="s">
        <v>2008</v>
      </c>
      <c r="BJ610" s="133"/>
      <c r="BK610" s="3" t="s">
        <v>5043</v>
      </c>
    </row>
    <row r="611" spans="1:176" ht="12.75" customHeight="1" x14ac:dyDescent="0.25">
      <c r="A611" s="16" t="s">
        <v>173</v>
      </c>
      <c r="B611" s="17" t="s">
        <v>2734</v>
      </c>
      <c r="C611" s="132" t="s">
        <v>2735</v>
      </c>
      <c r="D611" s="132" t="s">
        <v>13320</v>
      </c>
      <c r="E611" s="132" t="s">
        <v>7579</v>
      </c>
      <c r="F611" s="134">
        <f>2.4*12</f>
        <v>28.799999999999997</v>
      </c>
      <c r="G611" s="134"/>
      <c r="H611" s="134" t="s">
        <v>177</v>
      </c>
      <c r="I611" s="16" t="s">
        <v>528</v>
      </c>
      <c r="J611" s="132" t="s">
        <v>179</v>
      </c>
      <c r="K611" s="7" t="s">
        <v>180</v>
      </c>
      <c r="L611" s="135" t="s">
        <v>2736</v>
      </c>
      <c r="M611" s="180" t="s">
        <v>14927</v>
      </c>
      <c r="N611" s="17"/>
      <c r="O611" s="17"/>
      <c r="P611" s="7"/>
      <c r="Q611" s="136"/>
      <c r="R611" s="136" t="s">
        <v>3332</v>
      </c>
      <c r="S611" s="136"/>
      <c r="T611" s="136"/>
      <c r="U611" s="136"/>
      <c r="V611" s="138"/>
      <c r="W611" s="136"/>
      <c r="X611" s="136"/>
      <c r="Y611" s="136"/>
      <c r="Z611" s="136"/>
      <c r="AA611" s="136"/>
      <c r="AB611" s="136"/>
      <c r="AC611" s="136" t="s">
        <v>168</v>
      </c>
      <c r="AD611" s="136" t="s">
        <v>1065</v>
      </c>
      <c r="AE611" s="136" t="s">
        <v>1778</v>
      </c>
      <c r="AF611" s="37" t="s">
        <v>13329</v>
      </c>
      <c r="AG611" s="135" t="s">
        <v>7580</v>
      </c>
      <c r="AJ611" s="135"/>
      <c r="AK611" s="135"/>
      <c r="AL611" s="135"/>
      <c r="AM611" s="136"/>
      <c r="AN611" s="136"/>
      <c r="AO611" s="136"/>
      <c r="AP611" s="136"/>
      <c r="AQ611" s="136"/>
      <c r="AR611" s="136"/>
      <c r="AS611" s="136"/>
      <c r="AT611" s="136"/>
      <c r="AU611" s="136"/>
      <c r="AV611" s="136"/>
      <c r="AW611" s="135"/>
      <c r="AX611" s="135"/>
      <c r="AY611" s="135"/>
      <c r="AZ611" s="135"/>
      <c r="BA611" s="135"/>
      <c r="BF611" s="135"/>
      <c r="BG611" s="135"/>
      <c r="BH611" s="135"/>
      <c r="BI611" s="135"/>
      <c r="BJ611" s="135"/>
    </row>
    <row r="612" spans="1:176" ht="12.75" customHeight="1" x14ac:dyDescent="0.2">
      <c r="A612" s="16" t="s">
        <v>173</v>
      </c>
      <c r="B612" s="124" t="s">
        <v>215</v>
      </c>
      <c r="C612" s="133"/>
      <c r="D612" s="133" t="s">
        <v>4346</v>
      </c>
      <c r="E612" s="133" t="s">
        <v>4346</v>
      </c>
      <c r="F612" s="36">
        <v>28.081</v>
      </c>
      <c r="G612" s="36"/>
      <c r="H612" s="134" t="s">
        <v>177</v>
      </c>
      <c r="I612" s="132" t="s">
        <v>212</v>
      </c>
      <c r="J612" s="133" t="s">
        <v>179</v>
      </c>
      <c r="K612" s="134" t="s">
        <v>162</v>
      </c>
      <c r="L612" s="133" t="s">
        <v>2237</v>
      </c>
      <c r="M612" s="136"/>
      <c r="N612" s="17"/>
      <c r="O612" s="17"/>
      <c r="P612" s="134"/>
      <c r="Q612" s="134"/>
      <c r="R612" s="136" t="s">
        <v>4347</v>
      </c>
      <c r="S612" s="136"/>
      <c r="T612" s="136"/>
      <c r="U612" s="136"/>
      <c r="V612" s="138"/>
      <c r="W612" s="136"/>
      <c r="X612" s="136"/>
      <c r="Y612" s="136"/>
      <c r="Z612" s="136"/>
      <c r="AA612" s="136"/>
      <c r="AB612" s="136"/>
      <c r="AC612" s="136"/>
      <c r="AD612" s="135"/>
      <c r="AE612" s="135"/>
      <c r="AF612" s="135"/>
      <c r="AI612" s="135"/>
      <c r="AJ612" s="136"/>
      <c r="AK612" s="136"/>
      <c r="AL612" s="136"/>
      <c r="AM612" s="134"/>
      <c r="AN612" s="134"/>
      <c r="AO612" s="134"/>
      <c r="AP612" s="134"/>
      <c r="AQ612" s="134"/>
      <c r="AR612" s="134"/>
      <c r="AS612" s="134"/>
      <c r="AT612" s="134"/>
      <c r="AU612" s="134"/>
      <c r="AV612" s="134"/>
      <c r="AW612" s="134"/>
      <c r="AX612" s="136"/>
      <c r="AY612" s="136"/>
      <c r="AZ612" s="137"/>
      <c r="BA612" s="135" t="s">
        <v>4348</v>
      </c>
    </row>
    <row r="613" spans="1:176" ht="12.75" customHeight="1" x14ac:dyDescent="0.2">
      <c r="A613" s="16" t="s">
        <v>173</v>
      </c>
      <c r="B613" s="124" t="s">
        <v>215</v>
      </c>
      <c r="C613" s="8"/>
      <c r="D613" s="8" t="s">
        <v>1641</v>
      </c>
      <c r="E613" s="8" t="s">
        <v>1642</v>
      </c>
      <c r="F613" s="36">
        <v>28.081</v>
      </c>
      <c r="G613" s="36"/>
      <c r="H613" s="134" t="s">
        <v>177</v>
      </c>
      <c r="I613" s="132" t="s">
        <v>261</v>
      </c>
      <c r="J613" s="8" t="s">
        <v>179</v>
      </c>
      <c r="K613" s="134" t="s">
        <v>162</v>
      </c>
      <c r="L613" s="133"/>
      <c r="M613" s="136"/>
      <c r="N613" s="17"/>
      <c r="O613" s="17"/>
      <c r="P613" s="134"/>
      <c r="Q613" s="134"/>
      <c r="R613" s="136" t="s">
        <v>1010</v>
      </c>
      <c r="S613" s="136"/>
      <c r="T613" s="136"/>
      <c r="U613" s="136"/>
      <c r="V613" s="138"/>
      <c r="W613" s="136"/>
      <c r="X613" s="136"/>
      <c r="Y613" s="136"/>
      <c r="Z613" s="136"/>
      <c r="AA613" s="136"/>
      <c r="AB613" s="136"/>
      <c r="AC613" s="18"/>
      <c r="AI613" s="132"/>
      <c r="AJ613" s="18"/>
      <c r="AK613" s="18"/>
      <c r="AL613" s="18"/>
      <c r="AM613" s="134"/>
      <c r="AN613" s="134"/>
      <c r="AO613" s="134"/>
      <c r="AP613" s="134"/>
      <c r="AQ613" s="134"/>
      <c r="AR613" s="134"/>
      <c r="AS613" s="134"/>
      <c r="AT613" s="134"/>
      <c r="AU613" s="134"/>
      <c r="AV613" s="134"/>
      <c r="AW613" s="134"/>
      <c r="AX613" s="18"/>
      <c r="AY613" s="18"/>
      <c r="AZ613" s="132"/>
      <c r="BA613" s="132"/>
      <c r="BH613" s="135"/>
      <c r="BI613" s="135"/>
      <c r="BJ613" s="135"/>
      <c r="BK613" s="135"/>
    </row>
    <row r="614" spans="1:176" ht="12.75" customHeight="1" x14ac:dyDescent="0.2">
      <c r="A614" s="16" t="s">
        <v>240</v>
      </c>
      <c r="B614" s="124" t="s">
        <v>215</v>
      </c>
      <c r="C614" s="8"/>
      <c r="D614" s="133" t="s">
        <v>945</v>
      </c>
      <c r="E614" s="8" t="s">
        <v>945</v>
      </c>
      <c r="F614" s="12">
        <v>28</v>
      </c>
      <c r="G614" s="12"/>
      <c r="H614" s="124">
        <v>2025</v>
      </c>
      <c r="I614" s="16" t="s">
        <v>595</v>
      </c>
      <c r="J614" s="8" t="s">
        <v>179</v>
      </c>
      <c r="K614" s="124" t="s">
        <v>162</v>
      </c>
      <c r="L614" s="8" t="s">
        <v>946</v>
      </c>
      <c r="M614" s="133"/>
      <c r="N614" s="124" t="s">
        <v>247</v>
      </c>
      <c r="O614" s="124" t="s">
        <v>694</v>
      </c>
      <c r="P614" s="124"/>
      <c r="Q614" s="124"/>
      <c r="R614" s="133" t="s">
        <v>947</v>
      </c>
      <c r="S614" s="133"/>
      <c r="T614" s="133"/>
      <c r="U614" s="133"/>
      <c r="V614" s="24"/>
      <c r="W614" s="133"/>
      <c r="X614" s="133"/>
      <c r="Y614" s="133"/>
      <c r="Z614" s="133"/>
      <c r="AA614" s="133"/>
      <c r="AB614" s="133"/>
      <c r="AC614" s="136"/>
      <c r="AG614" s="135"/>
      <c r="AI614" s="58"/>
      <c r="AJ614" s="136"/>
      <c r="AK614" s="136"/>
      <c r="AL614" s="136"/>
      <c r="AM614" s="124"/>
      <c r="AN614" s="124"/>
      <c r="AO614" s="124"/>
      <c r="AP614" s="124"/>
      <c r="AQ614" s="124"/>
      <c r="AR614" s="124"/>
      <c r="AS614" s="124"/>
      <c r="AT614" s="124"/>
      <c r="AU614" s="124"/>
      <c r="AV614" s="124"/>
      <c r="AW614" s="124"/>
      <c r="AX614" s="136"/>
      <c r="AY614" s="136"/>
      <c r="AZ614" s="133"/>
      <c r="BA614" s="58"/>
      <c r="BH614" s="135"/>
      <c r="BI614" s="135"/>
      <c r="BK614" s="135"/>
    </row>
    <row r="615" spans="1:176" ht="12.75" customHeight="1" x14ac:dyDescent="0.2">
      <c r="A615" s="16" t="s">
        <v>240</v>
      </c>
      <c r="B615" s="124" t="s">
        <v>215</v>
      </c>
      <c r="C615" s="133"/>
      <c r="D615" s="133" t="s">
        <v>746</v>
      </c>
      <c r="E615" s="133" t="s">
        <v>746</v>
      </c>
      <c r="F615" s="36">
        <v>28</v>
      </c>
      <c r="G615" s="36"/>
      <c r="H615" s="124">
        <v>2021</v>
      </c>
      <c r="I615" s="16" t="s">
        <v>595</v>
      </c>
      <c r="J615" s="133" t="s">
        <v>179</v>
      </c>
      <c r="K615" s="134" t="s">
        <v>162</v>
      </c>
      <c r="L615" s="136" t="s">
        <v>747</v>
      </c>
      <c r="M615" s="133"/>
      <c r="N615" s="17" t="s">
        <v>247</v>
      </c>
      <c r="O615" s="17" t="s">
        <v>694</v>
      </c>
      <c r="P615" s="134"/>
      <c r="Q615" s="134"/>
      <c r="R615" s="136" t="s">
        <v>748</v>
      </c>
      <c r="S615" s="136"/>
      <c r="T615" s="136"/>
      <c r="U615" s="136"/>
      <c r="V615" s="138"/>
      <c r="W615" s="136"/>
      <c r="X615" s="136"/>
      <c r="Y615" s="136"/>
      <c r="Z615" s="136"/>
      <c r="AA615" s="136"/>
      <c r="AB615" s="136"/>
      <c r="AC615" s="136"/>
      <c r="AG615" s="135" t="s">
        <v>749</v>
      </c>
      <c r="AI615" s="135"/>
      <c r="AJ615" s="136"/>
      <c r="AK615" s="136"/>
      <c r="AL615" s="136"/>
      <c r="AM615" s="134"/>
      <c r="AN615" s="134"/>
      <c r="AO615" s="134"/>
      <c r="AP615" s="134"/>
      <c r="AQ615" s="134"/>
      <c r="AR615" s="134"/>
      <c r="AS615" s="134"/>
      <c r="AT615" s="134"/>
      <c r="AU615" s="134"/>
      <c r="AV615" s="134"/>
      <c r="AW615" s="134"/>
      <c r="AX615" s="136"/>
      <c r="AY615" s="136"/>
      <c r="AZ615" s="133"/>
      <c r="BA615" s="135"/>
      <c r="BH615" s="133"/>
      <c r="BI615" s="133"/>
      <c r="BJ615" s="133"/>
      <c r="BK615" s="133"/>
    </row>
    <row r="616" spans="1:176" ht="12.75" customHeight="1" x14ac:dyDescent="0.2">
      <c r="A616" s="16" t="s">
        <v>173</v>
      </c>
      <c r="B616" s="17" t="s">
        <v>1084</v>
      </c>
      <c r="C616" s="132" t="s">
        <v>11137</v>
      </c>
      <c r="D616" s="135" t="s">
        <v>11124</v>
      </c>
      <c r="E616" s="132" t="s">
        <v>9920</v>
      </c>
      <c r="F616" s="134">
        <v>28</v>
      </c>
      <c r="G616" s="134"/>
      <c r="H616" s="134" t="s">
        <v>177</v>
      </c>
      <c r="I616" s="132" t="s">
        <v>919</v>
      </c>
      <c r="J616" s="132" t="s">
        <v>444</v>
      </c>
      <c r="K616" s="20" t="s">
        <v>180</v>
      </c>
      <c r="L616" s="132"/>
      <c r="M616" s="135" t="s">
        <v>11125</v>
      </c>
      <c r="N616" s="17"/>
      <c r="O616" s="17"/>
      <c r="P616" s="134"/>
      <c r="Q616" s="134"/>
      <c r="R616" s="136" t="s">
        <v>11129</v>
      </c>
      <c r="S616" s="136"/>
      <c r="T616" s="136" t="s">
        <v>11128</v>
      </c>
      <c r="U616" s="136" t="s">
        <v>11130</v>
      </c>
      <c r="V616" s="141" t="s">
        <v>11127</v>
      </c>
      <c r="W616" s="136" t="s">
        <v>11139</v>
      </c>
      <c r="X616" s="136" t="s">
        <v>11140</v>
      </c>
      <c r="Y616" s="136" t="s">
        <v>174</v>
      </c>
      <c r="Z616" s="132"/>
      <c r="AA616" s="132"/>
      <c r="AB616" s="136">
        <v>1957</v>
      </c>
      <c r="AC616" s="135" t="s">
        <v>168</v>
      </c>
      <c r="AD616" s="3" t="s">
        <v>8271</v>
      </c>
      <c r="AE616" s="3" t="s">
        <v>8272</v>
      </c>
      <c r="AF616" s="3" t="s">
        <v>8273</v>
      </c>
      <c r="AG616" s="3" t="s">
        <v>8274</v>
      </c>
      <c r="AH616" s="3" t="s">
        <v>163</v>
      </c>
      <c r="AI616" s="135" t="s">
        <v>8315</v>
      </c>
      <c r="AJ616" s="135" t="s">
        <v>8278</v>
      </c>
      <c r="AK616" s="135" t="s">
        <v>163</v>
      </c>
      <c r="AL616" s="135" t="s">
        <v>8316</v>
      </c>
      <c r="AM616" s="135" t="s">
        <v>194</v>
      </c>
      <c r="AN616" s="135" t="s">
        <v>8276</v>
      </c>
      <c r="AO616" s="135" t="s">
        <v>514</v>
      </c>
      <c r="AP616" s="135"/>
      <c r="AQ616" s="135" t="s">
        <v>8277</v>
      </c>
      <c r="AR616" s="135"/>
      <c r="AS616" s="134"/>
      <c r="AT616" s="134"/>
      <c r="AU616" s="134"/>
      <c r="AV616" s="134"/>
      <c r="AW616" s="135" t="s">
        <v>168</v>
      </c>
      <c r="AX616" s="135" t="s">
        <v>8304</v>
      </c>
      <c r="AY616" s="135" t="s">
        <v>8305</v>
      </c>
      <c r="AZ616" s="135" t="s">
        <v>8306</v>
      </c>
      <c r="BA616" s="3" t="s">
        <v>8307</v>
      </c>
      <c r="BB616" s="3" t="s">
        <v>163</v>
      </c>
      <c r="BC616" s="3" t="s">
        <v>8315</v>
      </c>
      <c r="BD616" s="3" t="s">
        <v>8278</v>
      </c>
      <c r="BE616" s="3" t="s">
        <v>163</v>
      </c>
      <c r="BF616" s="3" t="s">
        <v>14997</v>
      </c>
      <c r="BG616" s="3" t="s">
        <v>168</v>
      </c>
      <c r="BH616" s="135" t="s">
        <v>8308</v>
      </c>
      <c r="BI616" s="135" t="s">
        <v>8309</v>
      </c>
      <c r="BJ616" s="135" t="s">
        <v>635</v>
      </c>
      <c r="BK616" s="135" t="s">
        <v>8310</v>
      </c>
      <c r="BL616" s="3" t="s">
        <v>163</v>
      </c>
      <c r="BM616" s="3" t="s">
        <v>8311</v>
      </c>
      <c r="BN616" s="3" t="s">
        <v>163</v>
      </c>
      <c r="BO616" s="3" t="s">
        <v>8275</v>
      </c>
      <c r="BQ616" s="3" t="s">
        <v>168</v>
      </c>
      <c r="BR616" s="3" t="s">
        <v>8279</v>
      </c>
      <c r="BS616" s="3" t="s">
        <v>8280</v>
      </c>
      <c r="BT616" s="3" t="s">
        <v>163</v>
      </c>
      <c r="BU616" s="3" t="s">
        <v>8281</v>
      </c>
      <c r="BV616" s="3" t="s">
        <v>163</v>
      </c>
      <c r="BW616" s="3" t="s">
        <v>8282</v>
      </c>
      <c r="BX616" s="3" t="s">
        <v>163</v>
      </c>
      <c r="BY616" s="3" t="s">
        <v>8283</v>
      </c>
      <c r="BZ616" s="3" t="s">
        <v>8284</v>
      </c>
      <c r="CA616" s="3" t="s">
        <v>168</v>
      </c>
      <c r="CB616" s="3" t="s">
        <v>7030</v>
      </c>
      <c r="CC616" s="3" t="s">
        <v>8285</v>
      </c>
      <c r="CD616" s="3" t="s">
        <v>600</v>
      </c>
      <c r="CE616" s="3" t="s">
        <v>8286</v>
      </c>
      <c r="CF616" s="3" t="s">
        <v>163</v>
      </c>
      <c r="CG616" s="3" t="s">
        <v>8287</v>
      </c>
      <c r="CH616" s="3" t="s">
        <v>163</v>
      </c>
      <c r="CI616" s="3" t="s">
        <v>163</v>
      </c>
      <c r="CJ616" s="3" t="s">
        <v>8288</v>
      </c>
      <c r="CK616" s="3" t="s">
        <v>168</v>
      </c>
      <c r="CL616" s="3" t="s">
        <v>8289</v>
      </c>
      <c r="CM616" s="3" t="s">
        <v>8290</v>
      </c>
      <c r="CN616" s="3" t="s">
        <v>8291</v>
      </c>
      <c r="CO616" s="3" t="s">
        <v>8292</v>
      </c>
      <c r="CP616" s="3" t="s">
        <v>163</v>
      </c>
      <c r="CQ616" s="3" t="s">
        <v>163</v>
      </c>
      <c r="CR616" s="3" t="s">
        <v>163</v>
      </c>
      <c r="CS616" s="3" t="s">
        <v>163</v>
      </c>
      <c r="CT616" s="3" t="s">
        <v>8293</v>
      </c>
      <c r="CU616" s="3" t="s">
        <v>168</v>
      </c>
      <c r="CV616" s="3" t="s">
        <v>8294</v>
      </c>
      <c r="CW616" s="3" t="s">
        <v>8295</v>
      </c>
      <c r="CX616" s="3" t="s">
        <v>8296</v>
      </c>
      <c r="CY616" s="3" t="s">
        <v>8297</v>
      </c>
      <c r="CZ616" s="3" t="s">
        <v>163</v>
      </c>
      <c r="DA616" s="3" t="s">
        <v>8298</v>
      </c>
      <c r="DB616" s="3" t="s">
        <v>163</v>
      </c>
      <c r="DC616" s="3" t="s">
        <v>8299</v>
      </c>
      <c r="DE616" s="3" t="s">
        <v>168</v>
      </c>
      <c r="DF616" s="3" t="s">
        <v>8317</v>
      </c>
      <c r="DG616" s="3" t="s">
        <v>8318</v>
      </c>
      <c r="DH616" s="3" t="s">
        <v>8319</v>
      </c>
      <c r="DI616" s="3" t="s">
        <v>8320</v>
      </c>
      <c r="DJ616" s="3" t="s">
        <v>163</v>
      </c>
      <c r="DK616" s="3" t="s">
        <v>8321</v>
      </c>
      <c r="DL616" s="3" t="s">
        <v>163</v>
      </c>
      <c r="DM616" s="3" t="s">
        <v>8283</v>
      </c>
      <c r="DN616" s="3" t="s">
        <v>8322</v>
      </c>
      <c r="DO616" s="3" t="s">
        <v>168</v>
      </c>
      <c r="DP616" s="3" t="s">
        <v>8323</v>
      </c>
      <c r="DQ616" s="3" t="s">
        <v>8280</v>
      </c>
      <c r="DR616" s="3" t="s">
        <v>8324</v>
      </c>
      <c r="DS616" s="3" t="s">
        <v>8325</v>
      </c>
      <c r="DT616" s="3" t="s">
        <v>163</v>
      </c>
      <c r="DU616" s="3" t="s">
        <v>8326</v>
      </c>
      <c r="DV616" s="3" t="s">
        <v>163</v>
      </c>
      <c r="DW616" s="3" t="s">
        <v>8327</v>
      </c>
      <c r="DY616" s="3" t="s">
        <v>168</v>
      </c>
      <c r="DZ616" s="3" t="s">
        <v>1492</v>
      </c>
      <c r="EA616" s="3" t="s">
        <v>8328</v>
      </c>
      <c r="EB616" s="3" t="s">
        <v>8329</v>
      </c>
      <c r="EC616" s="3" t="s">
        <v>8330</v>
      </c>
      <c r="EI616" s="3" t="s">
        <v>1916</v>
      </c>
      <c r="EJ616" s="3" t="s">
        <v>8331</v>
      </c>
      <c r="EK616" s="3" t="s">
        <v>8332</v>
      </c>
      <c r="EL616" s="3" t="s">
        <v>1352</v>
      </c>
      <c r="EM616" s="3" t="s">
        <v>8333</v>
      </c>
      <c r="EN616" s="3" t="s">
        <v>163</v>
      </c>
      <c r="EO616" s="3" t="s">
        <v>8334</v>
      </c>
      <c r="EP616" s="3" t="s">
        <v>163</v>
      </c>
      <c r="EQ616" s="3" t="s">
        <v>163</v>
      </c>
      <c r="ER616" s="3" t="s">
        <v>8335</v>
      </c>
      <c r="ES616" s="3" t="s">
        <v>168</v>
      </c>
      <c r="ET616" s="3" t="s">
        <v>8336</v>
      </c>
      <c r="EU616" s="3" t="s">
        <v>8337</v>
      </c>
      <c r="EV616" s="3" t="s">
        <v>402</v>
      </c>
      <c r="EW616" s="3" t="s">
        <v>8338</v>
      </c>
      <c r="EX616" s="3" t="s">
        <v>163</v>
      </c>
      <c r="EY616" s="3" t="s">
        <v>8339</v>
      </c>
      <c r="EZ616" s="3" t="s">
        <v>163</v>
      </c>
      <c r="FA616" s="3" t="s">
        <v>163</v>
      </c>
      <c r="FB616" s="3" t="s">
        <v>8340</v>
      </c>
      <c r="FC616" s="3" t="s">
        <v>168</v>
      </c>
      <c r="FD616" s="3" t="s">
        <v>8341</v>
      </c>
      <c r="FE616" s="3" t="s">
        <v>8342</v>
      </c>
      <c r="FF616" s="3" t="s">
        <v>8343</v>
      </c>
      <c r="FG616" s="3" t="s">
        <v>8344</v>
      </c>
      <c r="FH616" s="3" t="s">
        <v>163</v>
      </c>
      <c r="FI616" s="3" t="s">
        <v>8345</v>
      </c>
      <c r="FJ616" s="3" t="s">
        <v>8346</v>
      </c>
      <c r="FK616" s="3" t="s">
        <v>163</v>
      </c>
      <c r="FL616" s="3" t="s">
        <v>8347</v>
      </c>
    </row>
    <row r="617" spans="1:176" ht="12.75" customHeight="1" x14ac:dyDescent="0.2">
      <c r="A617" s="16" t="s">
        <v>173</v>
      </c>
      <c r="B617" s="17" t="s">
        <v>211</v>
      </c>
      <c r="C617" s="132"/>
      <c r="D617" s="132" t="s">
        <v>9301</v>
      </c>
      <c r="E617" s="132" t="s">
        <v>9301</v>
      </c>
      <c r="F617" s="134">
        <v>28</v>
      </c>
      <c r="G617" s="134"/>
      <c r="H617" s="7" t="s">
        <v>177</v>
      </c>
      <c r="I617" s="16" t="s">
        <v>330</v>
      </c>
      <c r="J617" s="132" t="s">
        <v>161</v>
      </c>
      <c r="K617" s="134" t="s">
        <v>162</v>
      </c>
      <c r="L617" s="132"/>
      <c r="M617" s="136"/>
      <c r="N617" s="17"/>
      <c r="O617" s="17"/>
      <c r="P617" s="134"/>
      <c r="Q617" s="134"/>
      <c r="R617" s="18" t="s">
        <v>9302</v>
      </c>
      <c r="S617" s="18"/>
      <c r="T617" s="18"/>
      <c r="U617" s="18"/>
      <c r="V617" s="138"/>
      <c r="W617" s="18"/>
      <c r="X617" s="18"/>
      <c r="Y617" s="18"/>
      <c r="Z617" s="136"/>
      <c r="AA617" s="136"/>
      <c r="AB617" s="18"/>
      <c r="AC617" s="136"/>
      <c r="AG617" s="135"/>
      <c r="AJ617" s="136"/>
      <c r="AK617" s="136"/>
      <c r="AL617" s="136"/>
      <c r="AM617" s="134"/>
      <c r="AN617" s="134"/>
      <c r="AO617" s="134"/>
      <c r="AP617" s="134"/>
      <c r="AQ617" s="134"/>
      <c r="AR617" s="134"/>
      <c r="AS617" s="134"/>
      <c r="AT617" s="134"/>
      <c r="AU617" s="134"/>
      <c r="AV617" s="134"/>
      <c r="AW617" s="3" t="s">
        <v>168</v>
      </c>
      <c r="AX617" s="136" t="s">
        <v>9303</v>
      </c>
      <c r="AY617" s="136" t="s">
        <v>9304</v>
      </c>
      <c r="AZ617" s="133" t="s">
        <v>319</v>
      </c>
      <c r="BA617" s="3" t="s">
        <v>9305</v>
      </c>
    </row>
    <row r="618" spans="1:176" ht="12.75" customHeight="1" x14ac:dyDescent="0.2">
      <c r="A618" s="132" t="s">
        <v>173</v>
      </c>
      <c r="B618" s="124" t="s">
        <v>211</v>
      </c>
      <c r="C618" s="133"/>
      <c r="D618" s="135" t="s">
        <v>696</v>
      </c>
      <c r="E618" s="133" t="s">
        <v>5618</v>
      </c>
      <c r="F618" s="36">
        <v>28</v>
      </c>
      <c r="G618" s="36"/>
      <c r="H618" s="134" t="s">
        <v>177</v>
      </c>
      <c r="I618" s="132" t="s">
        <v>5619</v>
      </c>
      <c r="J618" s="133" t="s">
        <v>179</v>
      </c>
      <c r="K618" s="134" t="s">
        <v>162</v>
      </c>
      <c r="L618" s="133"/>
      <c r="M618" s="133" t="s">
        <v>699</v>
      </c>
      <c r="N618" s="17"/>
      <c r="O618" s="17"/>
      <c r="P618" s="134"/>
      <c r="Q618" s="134"/>
      <c r="R618" s="136" t="s">
        <v>5150</v>
      </c>
      <c r="S618" s="136"/>
      <c r="T618" s="136"/>
      <c r="U618" s="136"/>
      <c r="V618" s="138"/>
      <c r="W618" s="136"/>
      <c r="X618" s="136"/>
      <c r="Y618" s="136"/>
      <c r="Z618" s="136"/>
      <c r="AA618" s="136"/>
      <c r="AB618" s="136"/>
      <c r="AC618" s="136" t="s">
        <v>168</v>
      </c>
      <c r="AG618" s="3" t="s">
        <v>704</v>
      </c>
      <c r="AI618" s="135"/>
      <c r="AJ618" s="135" t="s">
        <v>705</v>
      </c>
      <c r="AK618" s="135" t="s">
        <v>706</v>
      </c>
      <c r="AL618" s="135" t="s">
        <v>707</v>
      </c>
      <c r="AM618" s="134"/>
      <c r="AN618" s="134"/>
      <c r="AO618" s="134"/>
      <c r="AP618" s="134"/>
      <c r="AQ618" s="134"/>
      <c r="AR618" s="134"/>
      <c r="AS618" s="134"/>
      <c r="AT618" s="134"/>
      <c r="AU618" s="134"/>
      <c r="AV618" s="134"/>
      <c r="AW618" s="135" t="s">
        <v>168</v>
      </c>
      <c r="AX618" s="136" t="s">
        <v>701</v>
      </c>
      <c r="AY618" s="136" t="s">
        <v>702</v>
      </c>
      <c r="AZ618" s="133" t="s">
        <v>250</v>
      </c>
      <c r="BA618" s="135" t="s">
        <v>703</v>
      </c>
      <c r="BH618" s="3" t="s">
        <v>11749</v>
      </c>
      <c r="BK618" s="3" t="s">
        <v>709</v>
      </c>
    </row>
    <row r="619" spans="1:176" ht="12.75" customHeight="1" x14ac:dyDescent="0.2">
      <c r="A619" s="16" t="s">
        <v>240</v>
      </c>
      <c r="B619" s="124" t="s">
        <v>215</v>
      </c>
      <c r="C619" s="133"/>
      <c r="D619" s="133" t="s">
        <v>8910</v>
      </c>
      <c r="E619" s="133" t="s">
        <v>8910</v>
      </c>
      <c r="F619" s="12">
        <v>28</v>
      </c>
      <c r="G619" s="12"/>
      <c r="H619" s="124">
        <v>2021</v>
      </c>
      <c r="I619" s="133" t="s">
        <v>595</v>
      </c>
      <c r="J619" s="133" t="s">
        <v>179</v>
      </c>
      <c r="K619" s="124" t="s">
        <v>162</v>
      </c>
      <c r="L619" s="133" t="s">
        <v>8911</v>
      </c>
      <c r="M619" s="133"/>
      <c r="N619" s="124" t="s">
        <v>676</v>
      </c>
      <c r="O619" s="124"/>
      <c r="P619" s="124"/>
      <c r="Q619" s="124"/>
      <c r="R619" s="133"/>
      <c r="S619" s="133"/>
      <c r="T619" s="133"/>
      <c r="U619" s="133"/>
      <c r="V619" s="24"/>
      <c r="W619" s="133"/>
      <c r="X619" s="133"/>
      <c r="Y619" s="133"/>
      <c r="Z619" s="133"/>
      <c r="AA619" s="133"/>
      <c r="AB619" s="133"/>
      <c r="AC619" s="133"/>
      <c r="AD619" s="135"/>
      <c r="AE619" s="135"/>
      <c r="AF619" s="135"/>
      <c r="AG619" s="135"/>
      <c r="AH619" s="135"/>
      <c r="AI619" s="135"/>
      <c r="AJ619" s="133"/>
      <c r="AK619" s="133"/>
      <c r="AL619" s="133"/>
      <c r="AM619" s="124"/>
      <c r="AN619" s="124"/>
      <c r="AO619" s="124"/>
      <c r="AP619" s="124"/>
      <c r="AQ619" s="124"/>
      <c r="AR619" s="124"/>
      <c r="AS619" s="124"/>
      <c r="AT619" s="124"/>
      <c r="AU619" s="124"/>
      <c r="AV619" s="124"/>
      <c r="AW619" s="124"/>
      <c r="AX619" s="133"/>
      <c r="AY619" s="133"/>
      <c r="AZ619" s="137"/>
      <c r="BA619" s="135" t="s">
        <v>8912</v>
      </c>
      <c r="BC619" s="135"/>
      <c r="BD619" s="135"/>
      <c r="BE619" s="135"/>
    </row>
    <row r="620" spans="1:176" ht="12.75" customHeight="1" x14ac:dyDescent="0.2">
      <c r="A620" s="16" t="s">
        <v>240</v>
      </c>
      <c r="B620" s="17" t="s">
        <v>12429</v>
      </c>
      <c r="C620" s="132" t="s">
        <v>13782</v>
      </c>
      <c r="D620" s="132" t="s">
        <v>12022</v>
      </c>
      <c r="E620" s="132" t="s">
        <v>13904</v>
      </c>
      <c r="F620" s="12">
        <v>27</v>
      </c>
      <c r="G620" s="12"/>
      <c r="H620" s="17">
        <v>2021</v>
      </c>
      <c r="I620" s="133" t="s">
        <v>916</v>
      </c>
      <c r="J620" s="133" t="s">
        <v>179</v>
      </c>
      <c r="K620" s="124" t="s">
        <v>162</v>
      </c>
      <c r="L620" s="133" t="s">
        <v>13898</v>
      </c>
      <c r="M620" s="133"/>
      <c r="N620" s="124" t="s">
        <v>1269</v>
      </c>
      <c r="O620" s="124" t="s">
        <v>694</v>
      </c>
      <c r="P620" s="124"/>
      <c r="Q620" s="124"/>
      <c r="R620" s="133" t="s">
        <v>13897</v>
      </c>
      <c r="S620" s="133"/>
      <c r="T620" s="133"/>
      <c r="U620" s="133"/>
      <c r="V620" s="24"/>
      <c r="W620" s="133"/>
      <c r="X620" s="133"/>
      <c r="Y620" s="133"/>
      <c r="Z620" s="133"/>
      <c r="AA620" s="133"/>
      <c r="AB620" s="133"/>
      <c r="AC620" s="133"/>
      <c r="AG620" s="135"/>
      <c r="AJ620" s="133"/>
      <c r="AK620" s="133"/>
      <c r="AL620" s="133"/>
      <c r="AM620" s="124"/>
      <c r="AN620" s="124"/>
      <c r="AO620" s="124"/>
      <c r="AP620" s="124"/>
      <c r="AQ620" s="124"/>
      <c r="AR620" s="124"/>
      <c r="AS620" s="124"/>
      <c r="AT620" s="124"/>
      <c r="AU620" s="124"/>
      <c r="AV620" s="124"/>
      <c r="AW620" s="124"/>
      <c r="AX620" s="133"/>
      <c r="AY620" s="133"/>
      <c r="AZ620" s="137"/>
      <c r="BA620" s="3" t="s">
        <v>10556</v>
      </c>
      <c r="BC620" s="135"/>
      <c r="BH620" s="135"/>
      <c r="BI620" s="135"/>
      <c r="BK620" s="135"/>
    </row>
    <row r="621" spans="1:176" ht="12.75" customHeight="1" x14ac:dyDescent="0.2">
      <c r="A621" s="16" t="s">
        <v>173</v>
      </c>
      <c r="B621" s="124" t="s">
        <v>1084</v>
      </c>
      <c r="C621" s="133"/>
      <c r="D621" s="133" t="s">
        <v>4851</v>
      </c>
      <c r="E621" s="133" t="s">
        <v>4851</v>
      </c>
      <c r="F621" s="36">
        <v>26.5</v>
      </c>
      <c r="G621" s="36"/>
      <c r="H621" s="134" t="s">
        <v>177</v>
      </c>
      <c r="I621" s="132" t="s">
        <v>261</v>
      </c>
      <c r="J621" s="8" t="s">
        <v>179</v>
      </c>
      <c r="K621" s="134" t="s">
        <v>162</v>
      </c>
      <c r="L621" s="8" t="s">
        <v>4852</v>
      </c>
      <c r="M621" s="136"/>
      <c r="N621" s="17"/>
      <c r="O621" s="17"/>
      <c r="P621" s="134"/>
      <c r="Q621" s="134"/>
      <c r="R621" s="136" t="s">
        <v>4853</v>
      </c>
      <c r="S621" s="136"/>
      <c r="T621" s="136"/>
      <c r="U621" s="136"/>
      <c r="V621" s="138"/>
      <c r="W621" s="136"/>
      <c r="X621" s="136"/>
      <c r="Y621" s="136"/>
      <c r="Z621" s="136"/>
      <c r="AA621" s="136"/>
      <c r="AB621" s="136"/>
      <c r="AC621" s="136" t="s">
        <v>168</v>
      </c>
      <c r="AD621" s="3" t="s">
        <v>4854</v>
      </c>
      <c r="AE621" s="3" t="s">
        <v>4855</v>
      </c>
      <c r="AG621" s="3" t="s">
        <v>4856</v>
      </c>
      <c r="AJ621" s="136"/>
      <c r="AK621" s="136"/>
      <c r="AL621" s="136"/>
      <c r="AM621" s="134"/>
      <c r="AN621" s="134"/>
      <c r="AO621" s="134"/>
      <c r="AP621" s="134"/>
      <c r="AQ621" s="134"/>
      <c r="AR621" s="134"/>
      <c r="AS621" s="134"/>
      <c r="AT621" s="134"/>
      <c r="AU621" s="134"/>
      <c r="AV621" s="134"/>
      <c r="AW621" s="135" t="s">
        <v>168</v>
      </c>
      <c r="AX621" s="136" t="s">
        <v>4854</v>
      </c>
      <c r="AY621" s="136" t="s">
        <v>4855</v>
      </c>
      <c r="AZ621" s="133"/>
      <c r="BA621" s="3" t="s">
        <v>4856</v>
      </c>
    </row>
    <row r="622" spans="1:176" ht="12.75" customHeight="1" x14ac:dyDescent="0.2">
      <c r="A622" s="16" t="s">
        <v>173</v>
      </c>
      <c r="B622" s="124" t="s">
        <v>211</v>
      </c>
      <c r="C622" s="133"/>
      <c r="D622" s="133" t="s">
        <v>4851</v>
      </c>
      <c r="E622" s="133" t="s">
        <v>4851</v>
      </c>
      <c r="F622" s="36">
        <v>26.5</v>
      </c>
      <c r="G622" s="36"/>
      <c r="H622" s="7" t="s">
        <v>177</v>
      </c>
      <c r="I622" s="16" t="s">
        <v>261</v>
      </c>
      <c r="J622" s="133" t="s">
        <v>179</v>
      </c>
      <c r="K622" s="134" t="s">
        <v>162</v>
      </c>
      <c r="L622" s="133" t="s">
        <v>4852</v>
      </c>
      <c r="M622" s="18"/>
      <c r="N622" s="17"/>
      <c r="O622" s="17"/>
      <c r="P622" s="7"/>
      <c r="Q622" s="7"/>
      <c r="R622" s="136" t="s">
        <v>4853</v>
      </c>
      <c r="S622" s="136"/>
      <c r="T622" s="136"/>
      <c r="U622" s="136"/>
      <c r="V622" s="138"/>
      <c r="W622" s="136"/>
      <c r="X622" s="136"/>
      <c r="Y622" s="136"/>
      <c r="Z622" s="136"/>
      <c r="AA622" s="136"/>
      <c r="AB622" s="136"/>
      <c r="AC622" s="18" t="s">
        <v>168</v>
      </c>
      <c r="AD622" s="3" t="s">
        <v>4854</v>
      </c>
      <c r="AE622" s="3" t="s">
        <v>4855</v>
      </c>
      <c r="AG622" s="3" t="s">
        <v>4856</v>
      </c>
      <c r="AI622" s="135"/>
      <c r="AJ622" s="18"/>
      <c r="AK622" s="18"/>
      <c r="AL622" s="18"/>
      <c r="AM622" s="7"/>
      <c r="AN622" s="7"/>
      <c r="AO622" s="7"/>
      <c r="AP622" s="7"/>
      <c r="AQ622" s="7"/>
      <c r="AR622" s="7"/>
      <c r="AS622" s="7"/>
      <c r="AT622" s="7"/>
      <c r="AU622" s="7"/>
      <c r="AV622" s="7"/>
      <c r="AW622" s="135" t="s">
        <v>168</v>
      </c>
      <c r="AX622" s="18" t="s">
        <v>4854</v>
      </c>
      <c r="AY622" s="18" t="s">
        <v>4855</v>
      </c>
      <c r="AZ622" s="133"/>
      <c r="BA622" s="135" t="s">
        <v>4856</v>
      </c>
    </row>
    <row r="623" spans="1:176" ht="12.75" customHeight="1" x14ac:dyDescent="0.2">
      <c r="A623" s="16" t="s">
        <v>173</v>
      </c>
      <c r="B623" s="124" t="s">
        <v>11732</v>
      </c>
      <c r="C623" s="133" t="s">
        <v>11734</v>
      </c>
      <c r="D623" s="132" t="s">
        <v>5413</v>
      </c>
      <c r="E623" s="132" t="s">
        <v>15347</v>
      </c>
      <c r="F623" s="134">
        <v>26.5</v>
      </c>
      <c r="G623" s="134"/>
      <c r="H623" s="7" t="s">
        <v>177</v>
      </c>
      <c r="I623" s="16" t="s">
        <v>443</v>
      </c>
      <c r="J623" s="132" t="s">
        <v>444</v>
      </c>
      <c r="K623" s="20" t="s">
        <v>162</v>
      </c>
      <c r="L623" s="132" t="s">
        <v>11739</v>
      </c>
      <c r="M623" s="136"/>
      <c r="N623" s="17"/>
      <c r="O623" s="17"/>
      <c r="P623" s="7"/>
      <c r="Q623" s="7"/>
      <c r="R623" s="21" t="s">
        <v>5414</v>
      </c>
      <c r="S623" s="21"/>
      <c r="T623" s="21"/>
      <c r="U623" s="21"/>
      <c r="V623" s="22"/>
      <c r="W623" s="21"/>
      <c r="X623" s="21"/>
      <c r="Y623" s="21"/>
      <c r="Z623" s="21"/>
      <c r="AA623" s="21"/>
      <c r="AB623" s="21"/>
      <c r="AC623" s="136"/>
      <c r="AI623" s="58"/>
      <c r="AJ623" s="136"/>
      <c r="AK623" s="136"/>
      <c r="AL623" s="136"/>
      <c r="AM623" s="7"/>
      <c r="AN623" s="7"/>
      <c r="AO623" s="7"/>
      <c r="AP623" s="7"/>
      <c r="AQ623" s="7"/>
      <c r="AR623" s="7"/>
      <c r="AS623" s="7"/>
      <c r="AT623" s="7"/>
      <c r="AU623" s="7"/>
      <c r="AV623" s="7"/>
      <c r="AW623" s="134"/>
      <c r="AX623" s="136"/>
      <c r="AY623" s="136"/>
      <c r="AZ623" s="133"/>
      <c r="BA623" s="58"/>
      <c r="FM623" s="115"/>
      <c r="FN623" s="115"/>
      <c r="FO623" s="115"/>
      <c r="FP623" s="115"/>
      <c r="FQ623" s="115"/>
      <c r="FR623" s="115"/>
      <c r="FS623" s="115"/>
      <c r="FT623" s="115"/>
    </row>
    <row r="624" spans="1:176" ht="12.75" customHeight="1" x14ac:dyDescent="0.2">
      <c r="A624" s="16" t="s">
        <v>240</v>
      </c>
      <c r="B624" s="17" t="s">
        <v>886</v>
      </c>
      <c r="C624" s="133"/>
      <c r="D624" s="133" t="s">
        <v>674</v>
      </c>
      <c r="E624" s="133" t="s">
        <v>674</v>
      </c>
      <c r="F624" s="12">
        <v>26.46</v>
      </c>
      <c r="G624" s="12"/>
      <c r="H624" s="124">
        <v>2021</v>
      </c>
      <c r="I624" s="133" t="s">
        <v>301</v>
      </c>
      <c r="J624" s="133" t="s">
        <v>179</v>
      </c>
      <c r="K624" s="124" t="s">
        <v>162</v>
      </c>
      <c r="L624" s="133" t="s">
        <v>675</v>
      </c>
      <c r="M624" s="133"/>
      <c r="N624" s="124" t="s">
        <v>676</v>
      </c>
      <c r="O624" s="124"/>
      <c r="P624" s="124"/>
      <c r="Q624" s="124"/>
      <c r="R624" s="133" t="s">
        <v>677</v>
      </c>
      <c r="S624" s="133"/>
      <c r="T624" s="133"/>
      <c r="U624" s="133"/>
      <c r="V624" s="24"/>
      <c r="W624" s="133"/>
      <c r="X624" s="133"/>
      <c r="Y624" s="133"/>
      <c r="Z624" s="133"/>
      <c r="AA624" s="133"/>
      <c r="AB624" s="133"/>
      <c r="AC624" s="133"/>
      <c r="AD624" s="135"/>
      <c r="AE624" s="135"/>
      <c r="AF624" s="135"/>
      <c r="AG624" s="135"/>
      <c r="AI624" s="135"/>
      <c r="AJ624" s="133"/>
      <c r="AK624" s="133"/>
      <c r="AL624" s="133"/>
      <c r="AM624" s="124"/>
      <c r="AN624" s="124"/>
      <c r="AO624" s="124"/>
      <c r="AP624" s="124"/>
      <c r="AQ624" s="124"/>
      <c r="AR624" s="124"/>
      <c r="AS624" s="124"/>
      <c r="AT624" s="124"/>
      <c r="AU624" s="124"/>
      <c r="AV624" s="124"/>
      <c r="AW624" s="135" t="s">
        <v>168</v>
      </c>
      <c r="AX624" s="133" t="s">
        <v>678</v>
      </c>
      <c r="AY624" s="133" t="s">
        <v>679</v>
      </c>
      <c r="AZ624" s="133" t="s">
        <v>600</v>
      </c>
      <c r="BA624" s="135" t="s">
        <v>680</v>
      </c>
      <c r="FM624" s="135"/>
      <c r="FN624" s="135"/>
      <c r="FO624" s="135"/>
      <c r="FP624" s="135"/>
      <c r="FQ624" s="135"/>
      <c r="FR624" s="135"/>
      <c r="FS624" s="135"/>
      <c r="FT624" s="135"/>
    </row>
    <row r="625" spans="1:176" ht="12.75" customHeight="1" x14ac:dyDescent="0.2">
      <c r="A625" s="81" t="s">
        <v>173</v>
      </c>
      <c r="B625" s="17" t="s">
        <v>11446</v>
      </c>
      <c r="C625" s="128"/>
      <c r="D625" s="135" t="s">
        <v>15487</v>
      </c>
      <c r="E625" s="135" t="s">
        <v>15487</v>
      </c>
      <c r="F625" s="152">
        <f>2.2*12</f>
        <v>26.400000000000002</v>
      </c>
      <c r="G625" s="130"/>
      <c r="H625" s="85" t="s">
        <v>177</v>
      </c>
      <c r="I625" s="132" t="s">
        <v>671</v>
      </c>
      <c r="J625" s="130" t="s">
        <v>179</v>
      </c>
      <c r="K625" s="127" t="s">
        <v>162</v>
      </c>
      <c r="L625" s="135" t="s">
        <v>15495</v>
      </c>
      <c r="M625" s="135"/>
      <c r="N625" s="135"/>
      <c r="O625" s="135"/>
      <c r="P625" s="135"/>
      <c r="Q625" s="135"/>
      <c r="R625" s="135"/>
      <c r="S625" s="135"/>
      <c r="T625" s="135"/>
      <c r="U625" s="135" t="s">
        <v>15493</v>
      </c>
      <c r="V625" s="135"/>
      <c r="W625" s="135"/>
      <c r="X625" s="130"/>
      <c r="Y625" s="135"/>
      <c r="Z625" s="135"/>
      <c r="AA625" s="135"/>
      <c r="AB625" s="135"/>
      <c r="AC625" s="130" t="s">
        <v>168</v>
      </c>
      <c r="AD625" s="3" t="s">
        <v>856</v>
      </c>
      <c r="AG625" s="15">
        <v>13973527602</v>
      </c>
      <c r="AI625" s="135"/>
      <c r="AJ625" s="135"/>
      <c r="AK625" s="135"/>
      <c r="AL625" s="135"/>
      <c r="AM625" s="135"/>
      <c r="AN625" s="135"/>
      <c r="AO625" s="135"/>
      <c r="AP625" s="135"/>
      <c r="AQ625" s="135"/>
      <c r="AR625" s="135"/>
      <c r="AS625" s="135"/>
      <c r="AT625" s="135"/>
      <c r="AU625" s="135"/>
      <c r="AV625" s="135"/>
      <c r="AW625" s="135"/>
      <c r="AX625" s="135"/>
      <c r="AY625" s="135"/>
      <c r="AZ625" s="135"/>
      <c r="BA625" s="135"/>
      <c r="BC625" s="135"/>
    </row>
    <row r="626" spans="1:176" ht="12.75" customHeight="1" x14ac:dyDescent="0.2">
      <c r="A626" s="81" t="s">
        <v>173</v>
      </c>
      <c r="B626" s="17" t="s">
        <v>11446</v>
      </c>
      <c r="C626" s="128"/>
      <c r="D626" s="135" t="s">
        <v>15488</v>
      </c>
      <c r="E626" s="135" t="s">
        <v>15488</v>
      </c>
      <c r="F626" s="152">
        <f>2.2*12</f>
        <v>26.400000000000002</v>
      </c>
      <c r="G626" s="130"/>
      <c r="H626" s="85" t="s">
        <v>177</v>
      </c>
      <c r="I626" s="16" t="s">
        <v>671</v>
      </c>
      <c r="J626" s="130" t="s">
        <v>179</v>
      </c>
      <c r="K626" s="127" t="s">
        <v>162</v>
      </c>
      <c r="L626" s="135" t="s">
        <v>15495</v>
      </c>
      <c r="M626" s="135"/>
      <c r="N626" s="135"/>
      <c r="O626" s="135"/>
      <c r="P626" s="135"/>
      <c r="Q626" s="135"/>
      <c r="R626" s="135"/>
      <c r="S626" s="135"/>
      <c r="T626" s="135"/>
      <c r="U626" s="135" t="s">
        <v>15493</v>
      </c>
      <c r="V626" s="135"/>
      <c r="W626" s="135"/>
      <c r="X626" s="130"/>
      <c r="Y626" s="135"/>
      <c r="Z626" s="135"/>
      <c r="AA626" s="135"/>
      <c r="AB626" s="135"/>
      <c r="AC626" s="130" t="s">
        <v>168</v>
      </c>
      <c r="AD626" s="135" t="s">
        <v>1657</v>
      </c>
      <c r="AE626" s="135"/>
      <c r="AF626" s="135"/>
      <c r="AG626" s="135">
        <v>15207358166</v>
      </c>
      <c r="AH626" s="135"/>
      <c r="AI626" s="135"/>
      <c r="AJ626" s="135"/>
      <c r="AK626" s="135"/>
      <c r="AL626" s="135"/>
      <c r="AW626" s="135"/>
      <c r="BC626" s="135"/>
    </row>
    <row r="627" spans="1:176" ht="12.75" customHeight="1" x14ac:dyDescent="0.2">
      <c r="A627" s="81" t="s">
        <v>173</v>
      </c>
      <c r="B627" s="17" t="s">
        <v>11446</v>
      </c>
      <c r="C627" s="128"/>
      <c r="D627" s="135" t="s">
        <v>15491</v>
      </c>
      <c r="E627" s="135" t="s">
        <v>15491</v>
      </c>
      <c r="F627" s="152">
        <f>2.2*12</f>
        <v>26.400000000000002</v>
      </c>
      <c r="G627" s="130"/>
      <c r="H627" s="85" t="s">
        <v>177</v>
      </c>
      <c r="I627" s="132" t="s">
        <v>671</v>
      </c>
      <c r="J627" s="130" t="s">
        <v>179</v>
      </c>
      <c r="K627" s="127" t="s">
        <v>162</v>
      </c>
      <c r="L627" s="135" t="s">
        <v>15495</v>
      </c>
      <c r="M627" s="135"/>
      <c r="N627" s="135"/>
      <c r="O627" s="135"/>
      <c r="P627" s="135"/>
      <c r="Q627" s="135"/>
      <c r="R627" s="135"/>
      <c r="S627" s="135"/>
      <c r="T627" s="135"/>
      <c r="U627" s="135" t="s">
        <v>15494</v>
      </c>
      <c r="V627" s="135"/>
      <c r="W627" s="135"/>
      <c r="X627" s="130"/>
      <c r="Y627" s="135"/>
      <c r="Z627" s="135"/>
      <c r="AA627" s="135"/>
      <c r="AB627" s="135"/>
      <c r="AC627" s="130" t="s">
        <v>168</v>
      </c>
      <c r="AD627" s="3" t="s">
        <v>1049</v>
      </c>
      <c r="AG627" s="3">
        <v>13607462600</v>
      </c>
      <c r="AJ627" s="135"/>
      <c r="AK627" s="135"/>
      <c r="AL627" s="135"/>
    </row>
    <row r="628" spans="1:176" ht="12.75" customHeight="1" x14ac:dyDescent="0.2">
      <c r="A628" s="81" t="s">
        <v>173</v>
      </c>
      <c r="B628" s="17" t="s">
        <v>11446</v>
      </c>
      <c r="C628" s="128"/>
      <c r="D628" s="135" t="s">
        <v>15492</v>
      </c>
      <c r="E628" s="135" t="s">
        <v>15492</v>
      </c>
      <c r="F628" s="152">
        <f>2.2*12</f>
        <v>26.400000000000002</v>
      </c>
      <c r="G628" s="130"/>
      <c r="H628" s="85" t="s">
        <v>177</v>
      </c>
      <c r="I628" s="16" t="s">
        <v>671</v>
      </c>
      <c r="J628" s="130" t="s">
        <v>179</v>
      </c>
      <c r="K628" s="127" t="s">
        <v>162</v>
      </c>
      <c r="L628" s="135" t="s">
        <v>15496</v>
      </c>
      <c r="M628" s="135"/>
      <c r="N628" s="135"/>
      <c r="O628" s="135"/>
      <c r="P628" s="135"/>
      <c r="Q628" s="135"/>
      <c r="R628" s="135"/>
      <c r="S628" s="135"/>
      <c r="T628" s="135"/>
      <c r="U628" s="135" t="s">
        <v>15494</v>
      </c>
      <c r="V628" s="135"/>
      <c r="W628" s="135"/>
      <c r="X628" s="130"/>
      <c r="Y628" s="135"/>
      <c r="Z628" s="135"/>
      <c r="AA628" s="135"/>
      <c r="AB628" s="135"/>
      <c r="AC628" s="130" t="s">
        <v>168</v>
      </c>
      <c r="AD628" s="3" t="s">
        <v>1673</v>
      </c>
      <c r="AG628" s="3">
        <v>13036773186</v>
      </c>
      <c r="AI628" s="135"/>
      <c r="AJ628" s="135"/>
      <c r="AK628" s="135"/>
      <c r="AL628" s="135"/>
      <c r="AM628" s="135"/>
      <c r="AN628" s="135"/>
      <c r="AO628" s="135"/>
      <c r="AP628" s="135"/>
      <c r="AQ628" s="135"/>
      <c r="AR628" s="135"/>
      <c r="AS628" s="135"/>
      <c r="AT628" s="135"/>
      <c r="AU628" s="135"/>
      <c r="AV628" s="135"/>
      <c r="AW628" s="135"/>
      <c r="AX628" s="135"/>
      <c r="AY628" s="135"/>
      <c r="AZ628" s="135"/>
      <c r="BA628" s="135"/>
      <c r="BC628" s="135"/>
      <c r="FM628" s="135"/>
      <c r="FN628" s="135"/>
      <c r="FO628" s="135"/>
      <c r="FP628" s="135"/>
      <c r="FQ628" s="135"/>
      <c r="FR628" s="135"/>
      <c r="FS628" s="135"/>
      <c r="FT628" s="135"/>
    </row>
    <row r="629" spans="1:176" ht="12.75" customHeight="1" x14ac:dyDescent="0.2">
      <c r="A629" s="132" t="s">
        <v>173</v>
      </c>
      <c r="B629" s="124" t="s">
        <v>11732</v>
      </c>
      <c r="C629" s="133" t="s">
        <v>11734</v>
      </c>
      <c r="D629" s="135" t="s">
        <v>2014</v>
      </c>
      <c r="E629" s="132" t="s">
        <v>1950</v>
      </c>
      <c r="F629" s="134">
        <v>26</v>
      </c>
      <c r="G629" s="134"/>
      <c r="H629" s="134" t="s">
        <v>177</v>
      </c>
      <c r="I629" s="132" t="s">
        <v>979</v>
      </c>
      <c r="J629" s="132" t="s">
        <v>179</v>
      </c>
      <c r="K629" s="20" t="s">
        <v>180</v>
      </c>
      <c r="L629" s="132" t="s">
        <v>14756</v>
      </c>
      <c r="M629" s="135" t="s">
        <v>2016</v>
      </c>
      <c r="N629" s="17"/>
      <c r="O629" s="17"/>
      <c r="P629" s="134"/>
      <c r="Q629" s="134"/>
      <c r="R629" s="132" t="s">
        <v>2017</v>
      </c>
      <c r="S629" s="132"/>
      <c r="T629" s="132"/>
      <c r="U629" s="132"/>
      <c r="V629" s="138"/>
      <c r="W629" s="132"/>
      <c r="X629" s="132"/>
      <c r="Y629" s="132"/>
      <c r="Z629" s="132"/>
      <c r="AA629" s="132"/>
      <c r="AB629" s="132"/>
      <c r="AC629" s="135" t="s">
        <v>194</v>
      </c>
      <c r="AD629" s="3" t="s">
        <v>2018</v>
      </c>
      <c r="AE629" s="3" t="s">
        <v>1064</v>
      </c>
      <c r="AF629" s="3" t="s">
        <v>2019</v>
      </c>
      <c r="AG629" s="3" t="s">
        <v>2020</v>
      </c>
      <c r="AH629" s="3" t="s">
        <v>163</v>
      </c>
      <c r="AI629" s="141" t="s">
        <v>2025</v>
      </c>
      <c r="AJ629" s="135"/>
      <c r="AK629" s="135"/>
      <c r="AL629" s="135"/>
      <c r="AM629" s="135" t="s">
        <v>168</v>
      </c>
      <c r="AN629" s="135" t="s">
        <v>3761</v>
      </c>
      <c r="AO629" s="135" t="s">
        <v>6683</v>
      </c>
      <c r="AP629" s="135" t="s">
        <v>6684</v>
      </c>
      <c r="AQ629" s="135" t="s">
        <v>6685</v>
      </c>
      <c r="AR629" s="135"/>
      <c r="AS629" s="135"/>
      <c r="AT629" s="135"/>
      <c r="AU629" s="135"/>
      <c r="AV629" s="135"/>
      <c r="AW629" s="3" t="s">
        <v>194</v>
      </c>
      <c r="AX629" s="135" t="s">
        <v>2021</v>
      </c>
      <c r="AY629" s="135" t="s">
        <v>2022</v>
      </c>
      <c r="AZ629" s="135" t="s">
        <v>2023</v>
      </c>
      <c r="BA629" s="3" t="s">
        <v>2024</v>
      </c>
      <c r="BB629" s="3" t="s">
        <v>163</v>
      </c>
      <c r="BC629" s="141" t="s">
        <v>2025</v>
      </c>
    </row>
    <row r="630" spans="1:176" ht="12.75" customHeight="1" x14ac:dyDescent="0.2">
      <c r="A630" s="132" t="s">
        <v>173</v>
      </c>
      <c r="B630" s="124" t="s">
        <v>215</v>
      </c>
      <c r="C630" s="133"/>
      <c r="D630" s="133" t="s">
        <v>9155</v>
      </c>
      <c r="E630" s="133" t="s">
        <v>9155</v>
      </c>
      <c r="F630" s="36">
        <v>26</v>
      </c>
      <c r="G630" s="36"/>
      <c r="H630" s="134" t="s">
        <v>177</v>
      </c>
      <c r="I630" s="16" t="s">
        <v>698</v>
      </c>
      <c r="J630" s="133" t="s">
        <v>179</v>
      </c>
      <c r="K630" s="134" t="s">
        <v>162</v>
      </c>
      <c r="L630" s="133" t="s">
        <v>9156</v>
      </c>
      <c r="M630" s="136"/>
      <c r="N630" s="17"/>
      <c r="O630" s="17"/>
      <c r="P630" s="134"/>
      <c r="Q630" s="134"/>
      <c r="R630" s="136" t="s">
        <v>9157</v>
      </c>
      <c r="S630" s="136"/>
      <c r="T630" s="136"/>
      <c r="U630" s="136"/>
      <c r="V630" s="138"/>
      <c r="W630" s="136"/>
      <c r="X630" s="136"/>
      <c r="Y630" s="136"/>
      <c r="Z630" s="136"/>
      <c r="AA630" s="136"/>
      <c r="AB630" s="136"/>
      <c r="AC630" s="136"/>
      <c r="AG630" s="135"/>
      <c r="AI630" s="135"/>
      <c r="AJ630" s="136">
        <v>919263633240</v>
      </c>
      <c r="AK630" s="136">
        <v>919431127196</v>
      </c>
      <c r="AL630" s="136"/>
      <c r="AM630" s="134"/>
      <c r="AN630" s="134"/>
      <c r="AO630" s="134"/>
      <c r="AP630" s="134"/>
      <c r="AQ630" s="134"/>
      <c r="AR630" s="134"/>
      <c r="AS630" s="134"/>
      <c r="AT630" s="134"/>
      <c r="AU630" s="134"/>
      <c r="AV630" s="134"/>
      <c r="AW630" s="3" t="s">
        <v>168</v>
      </c>
      <c r="AX630" s="136" t="s">
        <v>5540</v>
      </c>
      <c r="AY630" s="136" t="s">
        <v>4943</v>
      </c>
      <c r="AZ630" s="133"/>
      <c r="BA630" s="3" t="s">
        <v>9158</v>
      </c>
      <c r="BC630" s="135"/>
    </row>
    <row r="631" spans="1:176" ht="12.75" customHeight="1" x14ac:dyDescent="0.25">
      <c r="A631" s="16" t="s">
        <v>173</v>
      </c>
      <c r="B631" s="124" t="s">
        <v>11732</v>
      </c>
      <c r="C631" s="133" t="s">
        <v>11734</v>
      </c>
      <c r="D631" s="132" t="s">
        <v>8537</v>
      </c>
      <c r="E631" s="135" t="s">
        <v>10312</v>
      </c>
      <c r="F631" s="134">
        <v>26</v>
      </c>
      <c r="G631" s="134"/>
      <c r="H631" s="134" t="s">
        <v>177</v>
      </c>
      <c r="I631" s="132" t="s">
        <v>10311</v>
      </c>
      <c r="J631" s="133" t="s">
        <v>203</v>
      </c>
      <c r="K631" s="20" t="s">
        <v>180</v>
      </c>
      <c r="L631" s="132" t="s">
        <v>14758</v>
      </c>
      <c r="M631" s="136"/>
      <c r="N631" s="17"/>
      <c r="O631" s="17"/>
      <c r="P631" s="134"/>
      <c r="Q631" s="134"/>
      <c r="R631" s="135" t="s">
        <v>10313</v>
      </c>
      <c r="S631" s="135" t="s">
        <v>163</v>
      </c>
      <c r="T631" s="135" t="s">
        <v>10314</v>
      </c>
      <c r="U631" s="135" t="s">
        <v>10315</v>
      </c>
      <c r="V631" s="141" t="s">
        <v>10316</v>
      </c>
      <c r="W631" s="136"/>
      <c r="X631" s="136"/>
      <c r="Y631" s="136"/>
      <c r="Z631" s="136"/>
      <c r="AA631" s="135" t="s">
        <v>10316</v>
      </c>
      <c r="AB631" s="136"/>
      <c r="AC631" s="135" t="s">
        <v>194</v>
      </c>
      <c r="AD631" s="135" t="s">
        <v>8556</v>
      </c>
      <c r="AE631" s="135" t="s">
        <v>8557</v>
      </c>
      <c r="AF631" s="135" t="s">
        <v>368</v>
      </c>
      <c r="AG631" s="135" t="s">
        <v>8558</v>
      </c>
      <c r="AH631" s="135" t="s">
        <v>163</v>
      </c>
      <c r="AI631" s="135" t="s">
        <v>10317</v>
      </c>
      <c r="AJ631" s="135" t="s">
        <v>163</v>
      </c>
      <c r="AK631" s="135" t="s">
        <v>10318</v>
      </c>
      <c r="AL631" s="135" t="s">
        <v>10319</v>
      </c>
      <c r="AM631" s="134" t="s">
        <v>3478</v>
      </c>
      <c r="AN631" s="134" t="s">
        <v>663</v>
      </c>
      <c r="AO631" s="134" t="s">
        <v>15061</v>
      </c>
      <c r="AP631" s="134" t="s">
        <v>15062</v>
      </c>
      <c r="AQ631" s="134"/>
      <c r="AR631" s="159" t="s">
        <v>15063</v>
      </c>
      <c r="AS631" s="134">
        <v>302310717884</v>
      </c>
      <c r="AT631" s="134"/>
      <c r="AU631" s="134"/>
      <c r="AV631" s="134">
        <v>306972822706</v>
      </c>
      <c r="AW631" s="3" t="s">
        <v>168</v>
      </c>
      <c r="AX631" s="135" t="s">
        <v>15064</v>
      </c>
      <c r="AY631" s="135" t="s">
        <v>15065</v>
      </c>
      <c r="AZ631" s="135" t="s">
        <v>15066</v>
      </c>
      <c r="BA631" s="180" t="s">
        <v>15067</v>
      </c>
      <c r="BC631" s="10">
        <v>302310717882</v>
      </c>
      <c r="BG631" s="3" t="s">
        <v>3478</v>
      </c>
      <c r="BH631" s="3" t="s">
        <v>15089</v>
      </c>
      <c r="BI631" s="3" t="s">
        <v>15090</v>
      </c>
      <c r="BJ631" s="3" t="s">
        <v>15091</v>
      </c>
      <c r="BK631" s="180" t="s">
        <v>15092</v>
      </c>
      <c r="BM631" s="10">
        <v>302310717875</v>
      </c>
      <c r="BP631" s="10">
        <v>306972822703</v>
      </c>
    </row>
    <row r="632" spans="1:176" ht="12.75" customHeight="1" x14ac:dyDescent="0.2">
      <c r="A632" s="132" t="s">
        <v>240</v>
      </c>
      <c r="B632" s="124" t="s">
        <v>11732</v>
      </c>
      <c r="C632" s="133" t="s">
        <v>11734</v>
      </c>
      <c r="D632" s="135" t="s">
        <v>2014</v>
      </c>
      <c r="E632" s="132" t="s">
        <v>1950</v>
      </c>
      <c r="F632" s="134">
        <v>26</v>
      </c>
      <c r="G632" s="134"/>
      <c r="H632" s="124">
        <v>2021</v>
      </c>
      <c r="I632" s="16" t="s">
        <v>979</v>
      </c>
      <c r="J632" s="132" t="s">
        <v>179</v>
      </c>
      <c r="K632" s="20" t="s">
        <v>180</v>
      </c>
      <c r="L632" s="132" t="s">
        <v>2015</v>
      </c>
      <c r="M632" s="135" t="s">
        <v>2016</v>
      </c>
      <c r="N632" s="17" t="s">
        <v>1269</v>
      </c>
      <c r="O632" s="134" t="s">
        <v>694</v>
      </c>
      <c r="P632" s="134"/>
      <c r="Q632" s="134"/>
      <c r="R632" s="132" t="s">
        <v>2017</v>
      </c>
      <c r="S632" s="132"/>
      <c r="T632" s="132"/>
      <c r="U632" s="132"/>
      <c r="V632" s="138"/>
      <c r="W632" s="132"/>
      <c r="X632" s="132"/>
      <c r="Y632" s="132"/>
      <c r="Z632" s="132"/>
      <c r="AA632" s="132"/>
      <c r="AB632" s="132"/>
      <c r="AC632" s="135" t="s">
        <v>194</v>
      </c>
      <c r="AD632" s="3" t="s">
        <v>2018</v>
      </c>
      <c r="AE632" s="3" t="s">
        <v>1064</v>
      </c>
      <c r="AF632" s="3" t="s">
        <v>2019</v>
      </c>
      <c r="AG632" s="135" t="s">
        <v>2020</v>
      </c>
      <c r="AH632" s="3" t="s">
        <v>163</v>
      </c>
      <c r="AI632" s="141" t="s">
        <v>2025</v>
      </c>
      <c r="AJ632" s="135"/>
      <c r="AK632" s="135"/>
      <c r="AL632" s="135"/>
      <c r="AM632" s="135" t="s">
        <v>168</v>
      </c>
      <c r="AN632" s="135" t="s">
        <v>3761</v>
      </c>
      <c r="AO632" s="135" t="s">
        <v>6683</v>
      </c>
      <c r="AP632" s="135" t="s">
        <v>6684</v>
      </c>
      <c r="AQ632" s="135" t="s">
        <v>6685</v>
      </c>
      <c r="AR632" s="135"/>
      <c r="AS632" s="135"/>
      <c r="AT632" s="135"/>
      <c r="AU632" s="135"/>
      <c r="AV632" s="135"/>
      <c r="AW632" s="135" t="s">
        <v>194</v>
      </c>
      <c r="AX632" s="135" t="s">
        <v>2021</v>
      </c>
      <c r="AY632" s="135" t="s">
        <v>2022</v>
      </c>
      <c r="AZ632" s="135" t="s">
        <v>2023</v>
      </c>
      <c r="BA632" s="135" t="s">
        <v>2024</v>
      </c>
      <c r="BB632" s="3" t="s">
        <v>163</v>
      </c>
      <c r="BC632" s="141" t="s">
        <v>2025</v>
      </c>
      <c r="BK632" s="135"/>
      <c r="BM632" s="135"/>
      <c r="BP632" s="135"/>
    </row>
    <row r="633" spans="1:176" ht="12.75" customHeight="1" x14ac:dyDescent="0.2">
      <c r="A633" s="16" t="s">
        <v>173</v>
      </c>
      <c r="B633" s="17" t="s">
        <v>215</v>
      </c>
      <c r="C633" s="132"/>
      <c r="D633" s="132" t="s">
        <v>6575</v>
      </c>
      <c r="E633" s="132" t="s">
        <v>6576</v>
      </c>
      <c r="F633" s="134">
        <v>25.8</v>
      </c>
      <c r="G633" s="134"/>
      <c r="H633" s="134" t="s">
        <v>177</v>
      </c>
      <c r="I633" s="132" t="s">
        <v>253</v>
      </c>
      <c r="J633" s="132" t="s">
        <v>179</v>
      </c>
      <c r="K633" s="134" t="s">
        <v>162</v>
      </c>
      <c r="L633" s="132"/>
      <c r="M633" s="135" t="s">
        <v>7640</v>
      </c>
      <c r="N633" s="17"/>
      <c r="O633" s="17"/>
      <c r="P633" s="134"/>
      <c r="Q633" s="134"/>
      <c r="R633" s="21" t="s">
        <v>6577</v>
      </c>
      <c r="S633" s="21"/>
      <c r="T633" s="21"/>
      <c r="U633" s="21"/>
      <c r="V633" s="22" t="s">
        <v>11723</v>
      </c>
      <c r="W633" s="21"/>
      <c r="X633" s="21"/>
      <c r="Y633" s="21"/>
      <c r="Z633" s="21"/>
      <c r="AA633" s="21"/>
      <c r="AB633" s="21"/>
      <c r="AC633" s="136"/>
      <c r="AD633" s="135"/>
      <c r="AE633" s="135"/>
      <c r="AF633" s="135"/>
      <c r="AG633" s="135"/>
      <c r="AH633" s="135"/>
      <c r="AI633" s="135"/>
      <c r="AJ633" s="136">
        <v>919665656000</v>
      </c>
      <c r="AK633" s="136"/>
      <c r="AL633" s="136"/>
      <c r="AM633" s="134"/>
      <c r="AN633" s="134"/>
      <c r="AO633" s="134"/>
      <c r="AP633" s="134"/>
      <c r="AQ633" s="134"/>
      <c r="AR633" s="134"/>
      <c r="AS633" s="134"/>
      <c r="AT633" s="134"/>
      <c r="AU633" s="134"/>
      <c r="AV633" s="134"/>
      <c r="AW633" s="3" t="s">
        <v>168</v>
      </c>
      <c r="AX633" s="136" t="s">
        <v>6578</v>
      </c>
      <c r="AY633" s="136" t="s">
        <v>6579</v>
      </c>
      <c r="AZ633" s="133"/>
      <c r="BA633" s="3" t="s">
        <v>6580</v>
      </c>
      <c r="BC633" s="135"/>
      <c r="BD633" s="135"/>
      <c r="BE633" s="135"/>
      <c r="BF633" s="135"/>
      <c r="BG633" s="135"/>
      <c r="BH633" s="135" t="s">
        <v>6583</v>
      </c>
      <c r="BI633" s="135" t="s">
        <v>6584</v>
      </c>
      <c r="BJ633" s="135"/>
      <c r="BK633" s="135" t="s">
        <v>6585</v>
      </c>
      <c r="BL633" s="135"/>
      <c r="BM633" s="135"/>
      <c r="BN633" s="135"/>
      <c r="BO633" s="135"/>
      <c r="BP633" s="135"/>
      <c r="BQ633" s="135"/>
      <c r="BR633" s="135"/>
      <c r="BS633" s="135"/>
      <c r="BT633" s="135"/>
      <c r="BU633" s="135"/>
      <c r="BV633" s="135"/>
      <c r="BW633" s="135"/>
      <c r="BX633" s="135"/>
      <c r="BY633" s="135"/>
      <c r="BZ633" s="135"/>
      <c r="CA633" s="135"/>
      <c r="CB633" s="135"/>
      <c r="CC633" s="135"/>
      <c r="CD633" s="135"/>
      <c r="CE633" s="135"/>
      <c r="CF633" s="135"/>
      <c r="CG633" s="135"/>
      <c r="CH633" s="135"/>
      <c r="CI633" s="135"/>
      <c r="CJ633" s="135"/>
      <c r="CK633" s="135"/>
      <c r="CL633" s="135"/>
      <c r="CM633" s="135"/>
      <c r="CN633" s="135"/>
      <c r="CO633" s="135"/>
      <c r="CP633" s="135"/>
    </row>
    <row r="634" spans="1:176" ht="12.75" customHeight="1" x14ac:dyDescent="0.2">
      <c r="A634" s="16" t="s">
        <v>173</v>
      </c>
      <c r="B634" s="17" t="s">
        <v>211</v>
      </c>
      <c r="C634" s="132"/>
      <c r="D634" s="132" t="s">
        <v>6575</v>
      </c>
      <c r="E634" s="132" t="s">
        <v>6576</v>
      </c>
      <c r="F634" s="134">
        <v>25.8</v>
      </c>
      <c r="G634" s="134"/>
      <c r="H634" s="134" t="s">
        <v>177</v>
      </c>
      <c r="I634" s="132" t="s">
        <v>253</v>
      </c>
      <c r="J634" s="132" t="s">
        <v>179</v>
      </c>
      <c r="K634" s="134" t="s">
        <v>162</v>
      </c>
      <c r="L634" s="132"/>
      <c r="M634" s="135" t="s">
        <v>7640</v>
      </c>
      <c r="N634" s="17"/>
      <c r="O634" s="17"/>
      <c r="P634" s="134"/>
      <c r="Q634" s="134"/>
      <c r="R634" s="21" t="s">
        <v>6577</v>
      </c>
      <c r="S634" s="21"/>
      <c r="T634" s="21"/>
      <c r="U634" s="21"/>
      <c r="V634" s="22" t="s">
        <v>11723</v>
      </c>
      <c r="W634" s="21"/>
      <c r="X634" s="21"/>
      <c r="Y634" s="21"/>
      <c r="Z634" s="21"/>
      <c r="AA634" s="21"/>
      <c r="AB634" s="21"/>
      <c r="AC634" s="136"/>
      <c r="AJ634" s="136">
        <v>919665656000</v>
      </c>
      <c r="AK634" s="136"/>
      <c r="AL634" s="136"/>
      <c r="AM634" s="134"/>
      <c r="AN634" s="134"/>
      <c r="AO634" s="134"/>
      <c r="AP634" s="134"/>
      <c r="AQ634" s="134"/>
      <c r="AR634" s="134"/>
      <c r="AS634" s="134"/>
      <c r="AT634" s="134"/>
      <c r="AU634" s="134"/>
      <c r="AV634" s="134"/>
      <c r="AW634" s="3" t="s">
        <v>168</v>
      </c>
      <c r="AX634" s="136" t="s">
        <v>6578</v>
      </c>
      <c r="AY634" s="136" t="s">
        <v>6579</v>
      </c>
      <c r="AZ634" s="133"/>
      <c r="BA634" s="3" t="s">
        <v>6580</v>
      </c>
      <c r="BH634" s="3" t="s">
        <v>6583</v>
      </c>
      <c r="BI634" s="3" t="s">
        <v>6584</v>
      </c>
      <c r="BK634" s="3" t="s">
        <v>6585</v>
      </c>
    </row>
    <row r="635" spans="1:176" ht="12.75" customHeight="1" x14ac:dyDescent="0.2">
      <c r="A635" s="132" t="s">
        <v>240</v>
      </c>
      <c r="B635" s="124" t="s">
        <v>215</v>
      </c>
      <c r="C635" s="133"/>
      <c r="D635" s="135" t="s">
        <v>6535</v>
      </c>
      <c r="E635" s="133" t="s">
        <v>4126</v>
      </c>
      <c r="F635" s="12">
        <v>25</v>
      </c>
      <c r="G635" s="12"/>
      <c r="H635" s="124">
        <v>2021</v>
      </c>
      <c r="I635" s="133" t="s">
        <v>200</v>
      </c>
      <c r="J635" s="133" t="s">
        <v>179</v>
      </c>
      <c r="K635" s="124" t="s">
        <v>180</v>
      </c>
      <c r="L635" s="133" t="s">
        <v>1006</v>
      </c>
      <c r="M635" s="136" t="s">
        <v>13412</v>
      </c>
      <c r="N635" s="124" t="s">
        <v>1269</v>
      </c>
      <c r="O635" s="124" t="s">
        <v>694</v>
      </c>
      <c r="P635" s="124"/>
      <c r="Q635" s="124"/>
      <c r="R635" s="133"/>
      <c r="S635" s="133"/>
      <c r="T635" s="133"/>
      <c r="U635" s="133"/>
      <c r="V635" s="24"/>
      <c r="W635" s="133"/>
      <c r="X635" s="133"/>
      <c r="Y635" s="133"/>
      <c r="Z635" s="133"/>
      <c r="AA635" s="135" t="s">
        <v>163</v>
      </c>
      <c r="AB635" s="133">
        <v>7500</v>
      </c>
      <c r="AC635" s="135" t="s">
        <v>168</v>
      </c>
      <c r="AD635" s="3" t="s">
        <v>6539</v>
      </c>
      <c r="AE635" s="3" t="s">
        <v>6540</v>
      </c>
      <c r="AF635" s="3" t="s">
        <v>6541</v>
      </c>
      <c r="AG635" s="3" t="s">
        <v>6542</v>
      </c>
      <c r="AH635" s="3" t="s">
        <v>6543</v>
      </c>
      <c r="AI635" s="3" t="s">
        <v>6544</v>
      </c>
      <c r="AJ635" s="135" t="s">
        <v>163</v>
      </c>
      <c r="AK635" s="135"/>
      <c r="AL635" s="135" t="s">
        <v>6545</v>
      </c>
      <c r="AM635" s="135"/>
      <c r="AN635" s="135"/>
      <c r="AO635" s="135"/>
      <c r="AP635" s="135"/>
      <c r="AQ635" s="135"/>
      <c r="AR635" s="135"/>
      <c r="AS635" s="135"/>
      <c r="AT635" s="135"/>
      <c r="AU635" s="135"/>
      <c r="AV635" s="135"/>
      <c r="AX635" s="135"/>
      <c r="AY635" s="135"/>
      <c r="AZ635" s="135"/>
      <c r="BG635" s="3" t="s">
        <v>168</v>
      </c>
      <c r="BH635" s="3" t="s">
        <v>6548</v>
      </c>
      <c r="BI635" s="3" t="s">
        <v>6549</v>
      </c>
      <c r="BJ635" s="3" t="s">
        <v>6550</v>
      </c>
      <c r="BK635" s="3" t="s">
        <v>6551</v>
      </c>
      <c r="BQ635" s="3" t="s">
        <v>168</v>
      </c>
      <c r="BR635" s="3" t="s">
        <v>6552</v>
      </c>
      <c r="BS635" s="3" t="s">
        <v>6553</v>
      </c>
      <c r="BT635" s="3" t="s">
        <v>6554</v>
      </c>
      <c r="BU635" s="3" t="s">
        <v>6555</v>
      </c>
      <c r="BV635" s="3" t="s">
        <v>163</v>
      </c>
      <c r="BW635" s="3" t="s">
        <v>6556</v>
      </c>
      <c r="BX635" s="3" t="s">
        <v>163</v>
      </c>
      <c r="BY635" s="3" t="s">
        <v>6557</v>
      </c>
    </row>
    <row r="636" spans="1:176" ht="12.75" customHeight="1" x14ac:dyDescent="0.2">
      <c r="A636" s="132" t="s">
        <v>240</v>
      </c>
      <c r="B636" s="79"/>
      <c r="C636" s="78"/>
      <c r="D636" s="130" t="s">
        <v>14124</v>
      </c>
      <c r="E636" s="130" t="s">
        <v>14124</v>
      </c>
      <c r="F636" s="79">
        <v>25</v>
      </c>
      <c r="G636" s="130"/>
      <c r="H636" s="79"/>
      <c r="I636" s="130" t="s">
        <v>200</v>
      </c>
      <c r="J636" s="130" t="s">
        <v>179</v>
      </c>
      <c r="K636" s="79" t="s">
        <v>162</v>
      </c>
      <c r="L636" s="135" t="s">
        <v>14123</v>
      </c>
      <c r="M636" s="130"/>
      <c r="N636" s="130"/>
      <c r="O636" s="130"/>
      <c r="P636" s="130"/>
      <c r="Q636" s="130"/>
      <c r="R636" s="130"/>
      <c r="S636" s="130"/>
      <c r="T636" s="130"/>
      <c r="U636" s="130"/>
      <c r="V636" s="130"/>
      <c r="W636" s="130"/>
      <c r="X636" s="135"/>
      <c r="Y636" s="135"/>
      <c r="Z636" s="135"/>
      <c r="AA636" s="135"/>
      <c r="AB636" s="135"/>
      <c r="AC636" s="130"/>
      <c r="AD636" s="130"/>
      <c r="AE636" s="130"/>
      <c r="AF636" s="78"/>
      <c r="AG636" s="130" t="s">
        <v>14122</v>
      </c>
      <c r="AH636" s="130"/>
      <c r="AI636" s="130" t="s">
        <v>14121</v>
      </c>
      <c r="AJ636" s="130"/>
      <c r="AK636" s="130"/>
      <c r="AL636" s="130"/>
      <c r="AM636" s="130"/>
      <c r="AN636" s="130"/>
      <c r="AO636" s="130"/>
      <c r="AP636" s="130"/>
      <c r="AQ636" s="130"/>
      <c r="AR636" s="130"/>
      <c r="AS636" s="130"/>
      <c r="AT636" s="130"/>
      <c r="AU636" s="130"/>
      <c r="AV636" s="135"/>
      <c r="AW636" s="135"/>
      <c r="AX636" s="135"/>
      <c r="AY636" s="135"/>
      <c r="AZ636" s="135"/>
      <c r="BA636" s="135"/>
      <c r="BD636" s="130"/>
      <c r="BE636" s="130"/>
      <c r="BF636" s="130"/>
      <c r="BG636" s="130"/>
      <c r="BH636" s="130"/>
      <c r="BI636" s="130"/>
      <c r="BJ636" s="130"/>
      <c r="BK636" s="130"/>
      <c r="BL636" s="130"/>
      <c r="BM636" s="130"/>
      <c r="BN636" s="130"/>
      <c r="BO636" s="130"/>
      <c r="BP636" s="130"/>
      <c r="BQ636" s="130"/>
      <c r="BR636" s="130"/>
      <c r="BS636" s="130"/>
      <c r="BT636" s="130"/>
      <c r="BU636" s="130"/>
      <c r="BV636" s="130"/>
      <c r="BW636" s="130"/>
      <c r="BX636" s="130"/>
      <c r="BY636" s="130"/>
      <c r="BZ636" s="130"/>
      <c r="CA636" s="130"/>
      <c r="CB636" s="130"/>
      <c r="CC636" s="130"/>
      <c r="CD636" s="130"/>
      <c r="CE636" s="130"/>
      <c r="CF636" s="130"/>
      <c r="CG636" s="130"/>
      <c r="CH636" s="130"/>
      <c r="CI636" s="130"/>
      <c r="CJ636" s="130"/>
      <c r="CK636" s="130"/>
      <c r="CL636" s="130"/>
      <c r="CM636" s="130"/>
      <c r="CN636" s="130"/>
      <c r="CO636" s="130"/>
      <c r="CP636" s="130"/>
    </row>
    <row r="637" spans="1:176" ht="12.75" customHeight="1" x14ac:dyDescent="0.2">
      <c r="A637" s="16" t="s">
        <v>173</v>
      </c>
      <c r="B637" s="124" t="s">
        <v>11732</v>
      </c>
      <c r="C637" s="133" t="s">
        <v>11734</v>
      </c>
      <c r="D637" s="132" t="s">
        <v>4086</v>
      </c>
      <c r="E637" s="132" t="s">
        <v>4087</v>
      </c>
      <c r="F637" s="12">
        <v>25</v>
      </c>
      <c r="G637" s="12"/>
      <c r="H637" s="124" t="s">
        <v>177</v>
      </c>
      <c r="I637" s="132" t="s">
        <v>2475</v>
      </c>
      <c r="J637" s="133" t="s">
        <v>179</v>
      </c>
      <c r="K637" s="124" t="s">
        <v>162</v>
      </c>
      <c r="L637" s="132" t="s">
        <v>11877</v>
      </c>
      <c r="M637" s="135" t="s">
        <v>14201</v>
      </c>
      <c r="N637" s="124"/>
      <c r="O637" s="124"/>
      <c r="P637" s="124"/>
      <c r="Q637" s="124"/>
      <c r="R637" s="133"/>
      <c r="S637" s="133"/>
      <c r="T637" s="133"/>
      <c r="U637" s="133"/>
      <c r="V637" s="24"/>
      <c r="W637" s="133"/>
      <c r="X637" s="133"/>
      <c r="Y637" s="133"/>
      <c r="Z637" s="133"/>
      <c r="AA637" s="133"/>
      <c r="AB637" s="133"/>
      <c r="AC637" s="133"/>
      <c r="AD637" s="135"/>
      <c r="AE637" s="135"/>
      <c r="AF637" s="135"/>
      <c r="AG637" s="135"/>
      <c r="AH637" s="135"/>
      <c r="AI637" s="133"/>
      <c r="AJ637" s="133"/>
      <c r="AK637" s="133"/>
      <c r="AL637" s="133"/>
      <c r="AM637" s="124"/>
      <c r="AN637" s="124"/>
      <c r="AO637" s="124"/>
      <c r="AP637" s="124"/>
      <c r="AQ637" s="124"/>
      <c r="AR637" s="124"/>
      <c r="AS637" s="124"/>
      <c r="AT637" s="124"/>
      <c r="AU637" s="124"/>
      <c r="AV637" s="124"/>
      <c r="AW637" s="124"/>
      <c r="AX637" s="133"/>
      <c r="AY637" s="133"/>
      <c r="AZ637" s="133"/>
      <c r="BA637" s="133"/>
      <c r="BC637" s="135"/>
      <c r="BD637" s="135"/>
      <c r="BE637" s="135"/>
      <c r="BF637" s="135"/>
      <c r="BG637" s="135"/>
      <c r="BH637" s="135"/>
      <c r="BI637" s="135"/>
      <c r="BJ637" s="135"/>
      <c r="BK637" s="135"/>
      <c r="BL637" s="135"/>
      <c r="BM637" s="135"/>
      <c r="BN637" s="135"/>
      <c r="BO637" s="135"/>
      <c r="BP637" s="135"/>
      <c r="BQ637" s="135"/>
      <c r="BR637" s="135"/>
      <c r="BS637" s="135"/>
      <c r="BT637" s="135"/>
      <c r="BU637" s="135"/>
      <c r="BV637" s="135"/>
      <c r="BW637" s="135"/>
      <c r="BX637" s="135"/>
      <c r="BY637" s="135"/>
      <c r="BZ637" s="135"/>
      <c r="CA637" s="135"/>
      <c r="CB637" s="135"/>
      <c r="CC637" s="135"/>
      <c r="CD637" s="135"/>
      <c r="CE637" s="135"/>
      <c r="CF637" s="135"/>
      <c r="CG637" s="135"/>
      <c r="CH637" s="135"/>
      <c r="CI637" s="135"/>
      <c r="CJ637" s="135"/>
      <c r="CK637" s="135"/>
      <c r="CL637" s="135"/>
      <c r="CM637" s="135"/>
      <c r="CN637" s="135"/>
      <c r="CO637" s="135"/>
      <c r="CP637" s="135"/>
    </row>
    <row r="638" spans="1:176" ht="12.75" customHeight="1" x14ac:dyDescent="0.2">
      <c r="A638" s="16" t="s">
        <v>173</v>
      </c>
      <c r="B638" s="17" t="s">
        <v>215</v>
      </c>
      <c r="C638" s="132"/>
      <c r="D638" s="132" t="s">
        <v>12213</v>
      </c>
      <c r="E638" s="132" t="s">
        <v>12213</v>
      </c>
      <c r="F638" s="134">
        <v>25</v>
      </c>
      <c r="G638" s="134"/>
      <c r="H638" s="134" t="s">
        <v>177</v>
      </c>
      <c r="I638" s="16" t="s">
        <v>481</v>
      </c>
      <c r="J638" s="132" t="s">
        <v>482</v>
      </c>
      <c r="K638" s="134" t="s">
        <v>162</v>
      </c>
      <c r="L638" s="132"/>
      <c r="M638" s="136"/>
      <c r="N638" s="17"/>
      <c r="O638" s="17"/>
      <c r="P638" s="134"/>
      <c r="Q638" s="134"/>
      <c r="R638" s="21"/>
      <c r="S638" s="21"/>
      <c r="T638" s="21"/>
      <c r="U638" s="21"/>
      <c r="V638" s="22"/>
      <c r="W638" s="21"/>
      <c r="X638" s="21"/>
      <c r="Y638" s="21"/>
      <c r="Z638" s="21"/>
      <c r="AA638" s="21"/>
      <c r="AB638" s="21"/>
      <c r="AC638" s="136"/>
      <c r="AI638" s="132"/>
      <c r="AJ638" s="136"/>
      <c r="AK638" s="136"/>
      <c r="AL638" s="136"/>
      <c r="AM638" s="134"/>
      <c r="AN638" s="134"/>
      <c r="AO638" s="134"/>
      <c r="AP638" s="134"/>
      <c r="AQ638" s="134"/>
      <c r="AR638" s="134"/>
      <c r="AS638" s="134"/>
      <c r="AT638" s="134"/>
      <c r="AU638" s="134"/>
      <c r="AV638" s="134"/>
      <c r="AW638" s="134"/>
      <c r="AX638" s="136"/>
      <c r="AY638" s="136"/>
      <c r="AZ638" s="132"/>
      <c r="BA638" s="132"/>
    </row>
    <row r="639" spans="1:176" ht="12.75" customHeight="1" x14ac:dyDescent="0.2">
      <c r="A639" s="16" t="s">
        <v>173</v>
      </c>
      <c r="B639" s="124" t="s">
        <v>215</v>
      </c>
      <c r="C639" s="133"/>
      <c r="D639" s="133" t="s">
        <v>10728</v>
      </c>
      <c r="E639" s="133" t="s">
        <v>10728</v>
      </c>
      <c r="F639" s="36">
        <v>25</v>
      </c>
      <c r="G639" s="36"/>
      <c r="H639" s="7" t="s">
        <v>177</v>
      </c>
      <c r="I639" s="133" t="s">
        <v>10729</v>
      </c>
      <c r="J639" s="133" t="s">
        <v>482</v>
      </c>
      <c r="K639" s="134" t="s">
        <v>162</v>
      </c>
      <c r="L639" s="133" t="s">
        <v>10730</v>
      </c>
      <c r="M639" s="136"/>
      <c r="N639" s="17"/>
      <c r="O639" s="17"/>
      <c r="P639" s="7"/>
      <c r="Q639" s="7"/>
      <c r="R639" s="21" t="s">
        <v>10731</v>
      </c>
      <c r="S639" s="21"/>
      <c r="T639" s="21"/>
      <c r="U639" s="21"/>
      <c r="V639" s="22"/>
      <c r="W639" s="21"/>
      <c r="X639" s="21"/>
      <c r="Y639" s="21"/>
      <c r="Z639" s="21"/>
      <c r="AA639" s="21"/>
      <c r="AB639" s="21"/>
      <c r="AC639" s="136"/>
      <c r="AI639" s="132"/>
      <c r="AJ639" s="136"/>
      <c r="AK639" s="136"/>
      <c r="AL639" s="136"/>
      <c r="AM639" s="7"/>
      <c r="AN639" s="7"/>
      <c r="AO639" s="7"/>
      <c r="AP639" s="7"/>
      <c r="AQ639" s="7"/>
      <c r="AR639" s="134"/>
      <c r="AS639" s="7"/>
      <c r="AT639" s="7"/>
      <c r="AU639" s="7"/>
      <c r="AV639" s="7"/>
      <c r="AW639" s="134"/>
      <c r="AX639" s="136"/>
      <c r="AY639" s="136"/>
      <c r="AZ639" s="132"/>
      <c r="BA639" s="132"/>
      <c r="BC639" s="135"/>
      <c r="BK639" s="135"/>
      <c r="BM639" s="135"/>
      <c r="BP639" s="135"/>
    </row>
    <row r="640" spans="1:176" ht="12.75" customHeight="1" x14ac:dyDescent="0.2">
      <c r="A640" s="16" t="s">
        <v>173</v>
      </c>
      <c r="B640" s="124" t="s">
        <v>211</v>
      </c>
      <c r="C640" s="133"/>
      <c r="D640" s="133" t="s">
        <v>4532</v>
      </c>
      <c r="E640" s="133" t="s">
        <v>4533</v>
      </c>
      <c r="F640" s="36">
        <v>25</v>
      </c>
      <c r="G640" s="36"/>
      <c r="H640" s="134" t="s">
        <v>177</v>
      </c>
      <c r="I640" s="132" t="s">
        <v>595</v>
      </c>
      <c r="J640" s="133" t="s">
        <v>179</v>
      </c>
      <c r="K640" s="7" t="s">
        <v>162</v>
      </c>
      <c r="L640" s="135"/>
      <c r="M640" s="132" t="s">
        <v>4534</v>
      </c>
      <c r="N640" s="17"/>
      <c r="O640" s="17"/>
      <c r="P640" s="7"/>
      <c r="Q640" s="7"/>
      <c r="R640" s="21" t="s">
        <v>2593</v>
      </c>
      <c r="S640" s="21"/>
      <c r="T640" s="21"/>
      <c r="U640" s="21"/>
      <c r="V640" s="22"/>
      <c r="W640" s="21"/>
      <c r="X640" s="21"/>
      <c r="Y640" s="21"/>
      <c r="Z640" s="21"/>
      <c r="AA640" s="21"/>
      <c r="AB640" s="21"/>
      <c r="AC640" s="18" t="s">
        <v>168</v>
      </c>
      <c r="AG640" s="82" t="s">
        <v>4547</v>
      </c>
      <c r="AI640" s="135"/>
      <c r="AJ640" s="135">
        <v>9922601900</v>
      </c>
      <c r="AK640" s="10">
        <v>919655766444</v>
      </c>
      <c r="AL640" s="10"/>
      <c r="AM640" s="7"/>
      <c r="AN640" s="7"/>
      <c r="AO640" s="7"/>
      <c r="AP640" s="7"/>
      <c r="AQ640" s="7"/>
      <c r="AR640" s="7"/>
      <c r="AS640" s="7"/>
      <c r="AT640" s="7"/>
      <c r="AU640" s="7"/>
      <c r="AV640" s="7"/>
      <c r="AW640" s="134" t="s">
        <v>168</v>
      </c>
      <c r="AX640" s="135" t="s">
        <v>4535</v>
      </c>
      <c r="AY640" s="135" t="s">
        <v>4536</v>
      </c>
      <c r="AZ640" s="133" t="s">
        <v>190</v>
      </c>
      <c r="BA640" s="135" t="s">
        <v>4537</v>
      </c>
      <c r="BG640" s="3" t="s">
        <v>168</v>
      </c>
      <c r="BH640" s="3" t="s">
        <v>1386</v>
      </c>
      <c r="BI640" s="3" t="s">
        <v>2595</v>
      </c>
      <c r="BK640" s="82" t="s">
        <v>12134</v>
      </c>
    </row>
    <row r="641" spans="1:168" ht="12.75" customHeight="1" x14ac:dyDescent="0.2">
      <c r="A641" s="16" t="s">
        <v>173</v>
      </c>
      <c r="B641" s="17" t="s">
        <v>211</v>
      </c>
      <c r="C641" s="132"/>
      <c r="D641" s="132" t="s">
        <v>8107</v>
      </c>
      <c r="E641" s="132" t="s">
        <v>8107</v>
      </c>
      <c r="F641" s="134">
        <v>25</v>
      </c>
      <c r="G641" s="134"/>
      <c r="H641" s="134" t="s">
        <v>177</v>
      </c>
      <c r="I641" s="16" t="s">
        <v>753</v>
      </c>
      <c r="J641" s="132" t="s">
        <v>493</v>
      </c>
      <c r="K641" s="134" t="s">
        <v>162</v>
      </c>
      <c r="L641" s="132"/>
      <c r="M641" s="133" t="s">
        <v>8108</v>
      </c>
      <c r="N641" s="17"/>
      <c r="O641" s="17"/>
      <c r="P641" s="134"/>
      <c r="Q641" s="134"/>
      <c r="R641" s="136" t="s">
        <v>8109</v>
      </c>
      <c r="S641" s="136"/>
      <c r="T641" s="136"/>
      <c r="U641" s="136"/>
      <c r="V641" s="138"/>
      <c r="W641" s="136"/>
      <c r="X641" s="136"/>
      <c r="Y641" s="136"/>
      <c r="Z641" s="136"/>
      <c r="AA641" s="136"/>
      <c r="AB641" s="136"/>
      <c r="AC641" s="136"/>
      <c r="AG641" s="135"/>
      <c r="AI641" s="135"/>
      <c r="AJ641" s="136"/>
      <c r="AK641" s="136"/>
      <c r="AL641" s="136"/>
      <c r="AM641" s="134"/>
      <c r="AN641" s="134"/>
      <c r="AO641" s="134"/>
      <c r="AP641" s="134"/>
      <c r="AQ641" s="134"/>
      <c r="AR641" s="134"/>
      <c r="AS641" s="134"/>
      <c r="AT641" s="134"/>
      <c r="AU641" s="134"/>
      <c r="AV641" s="134"/>
      <c r="AW641" s="135" t="s">
        <v>168</v>
      </c>
      <c r="AX641" s="136" t="s">
        <v>8111</v>
      </c>
      <c r="AY641" s="136" t="s">
        <v>8112</v>
      </c>
      <c r="AZ641" s="133" t="s">
        <v>319</v>
      </c>
      <c r="BA641" s="135" t="s">
        <v>8110</v>
      </c>
      <c r="BC641" s="135"/>
      <c r="BK641" s="135"/>
      <c r="BM641" s="135"/>
      <c r="BP641" s="135"/>
    </row>
    <row r="642" spans="1:168" ht="12.75" customHeight="1" x14ac:dyDescent="0.2">
      <c r="A642" s="16" t="s">
        <v>173</v>
      </c>
      <c r="B642" s="17" t="s">
        <v>211</v>
      </c>
      <c r="C642" s="132"/>
      <c r="D642" s="16" t="s">
        <v>9820</v>
      </c>
      <c r="E642" s="16" t="s">
        <v>9820</v>
      </c>
      <c r="F642" s="134">
        <v>25</v>
      </c>
      <c r="G642" s="134"/>
      <c r="H642" s="134" t="s">
        <v>177</v>
      </c>
      <c r="I642" s="16" t="s">
        <v>528</v>
      </c>
      <c r="J642" s="132" t="s">
        <v>179</v>
      </c>
      <c r="K642" s="134" t="s">
        <v>162</v>
      </c>
      <c r="L642" s="16"/>
      <c r="M642" s="136"/>
      <c r="N642" s="17"/>
      <c r="O642" s="17"/>
      <c r="P642" s="134"/>
      <c r="Q642" s="134"/>
      <c r="R642" s="136" t="s">
        <v>9817</v>
      </c>
      <c r="S642" s="136"/>
      <c r="T642" s="136"/>
      <c r="U642" s="136"/>
      <c r="V642" s="138"/>
      <c r="W642" s="136"/>
      <c r="X642" s="136"/>
      <c r="Y642" s="136"/>
      <c r="Z642" s="136"/>
      <c r="AA642" s="136"/>
      <c r="AB642" s="136"/>
      <c r="AC642" s="136" t="s">
        <v>168</v>
      </c>
      <c r="AD642" s="3" t="s">
        <v>1152</v>
      </c>
      <c r="AE642" s="3" t="s">
        <v>9818</v>
      </c>
      <c r="AG642" s="3" t="s">
        <v>9819</v>
      </c>
      <c r="AI642" s="135"/>
      <c r="AJ642" s="136"/>
      <c r="AK642" s="136"/>
      <c r="AL642" s="136"/>
      <c r="AM642" s="134"/>
      <c r="AN642" s="134"/>
      <c r="AO642" s="134"/>
      <c r="AP642" s="134"/>
      <c r="AQ642" s="134"/>
      <c r="AR642" s="134"/>
      <c r="AS642" s="134"/>
      <c r="AT642" s="134"/>
      <c r="AU642" s="134"/>
      <c r="AV642" s="134"/>
      <c r="AW642" s="135" t="s">
        <v>168</v>
      </c>
      <c r="AX642" s="136" t="s">
        <v>1152</v>
      </c>
      <c r="AY642" s="136" t="s">
        <v>9818</v>
      </c>
      <c r="AZ642" s="8"/>
      <c r="BA642" s="135" t="s">
        <v>9819</v>
      </c>
    </row>
    <row r="643" spans="1:168" ht="12.75" customHeight="1" x14ac:dyDescent="0.2">
      <c r="A643" s="16" t="s">
        <v>173</v>
      </c>
      <c r="B643" s="17" t="s">
        <v>886</v>
      </c>
      <c r="C643" s="16" t="s">
        <v>3866</v>
      </c>
      <c r="D643" s="16" t="s">
        <v>1381</v>
      </c>
      <c r="E643" s="16" t="s">
        <v>3864</v>
      </c>
      <c r="F643" s="7">
        <v>25</v>
      </c>
      <c r="G643" s="7"/>
      <c r="H643" s="134" t="s">
        <v>177</v>
      </c>
      <c r="I643" s="16" t="s">
        <v>160</v>
      </c>
      <c r="J643" s="16" t="s">
        <v>161</v>
      </c>
      <c r="K643" s="17" t="s">
        <v>162</v>
      </c>
      <c r="L643" s="16" t="s">
        <v>3865</v>
      </c>
      <c r="M643" s="133" t="s">
        <v>1384</v>
      </c>
      <c r="N643" s="17"/>
      <c r="O643" s="17"/>
      <c r="P643" s="7"/>
      <c r="Q643" s="7"/>
      <c r="R643" s="21" t="s">
        <v>3867</v>
      </c>
      <c r="S643" s="21"/>
      <c r="T643" s="21"/>
      <c r="U643" s="21"/>
      <c r="V643" s="22"/>
      <c r="W643" s="21"/>
      <c r="X643" s="21"/>
      <c r="Y643" s="21"/>
      <c r="Z643" s="21"/>
      <c r="AA643" s="21"/>
      <c r="AB643" s="21"/>
      <c r="AC643" s="135" t="s">
        <v>168</v>
      </c>
      <c r="AD643" s="136" t="s">
        <v>1386</v>
      </c>
      <c r="AE643" s="136" t="s">
        <v>1387</v>
      </c>
      <c r="AF643" s="133" t="s">
        <v>250</v>
      </c>
      <c r="AG643" s="136" t="s">
        <v>1388</v>
      </c>
      <c r="AH643" s="136"/>
      <c r="AI643" s="136" t="s">
        <v>1389</v>
      </c>
      <c r="AJ643" s="18"/>
      <c r="AK643" s="18"/>
      <c r="AL643" s="18"/>
      <c r="AM643" s="135" t="s">
        <v>194</v>
      </c>
      <c r="AN643" s="135" t="s">
        <v>3838</v>
      </c>
      <c r="AO643" s="135" t="s">
        <v>3839</v>
      </c>
      <c r="AP643" s="135" t="s">
        <v>3840</v>
      </c>
      <c r="AQ643" s="135" t="s">
        <v>3841</v>
      </c>
      <c r="AR643" s="135"/>
      <c r="AS643" s="135" t="s">
        <v>163</v>
      </c>
      <c r="AT643" s="135" t="s">
        <v>3842</v>
      </c>
      <c r="AU643" s="135" t="s">
        <v>3843</v>
      </c>
      <c r="AV643" s="135" t="s">
        <v>3844</v>
      </c>
      <c r="AW643" s="135" t="s">
        <v>1390</v>
      </c>
      <c r="AX643" s="135" t="s">
        <v>1391</v>
      </c>
      <c r="AY643" s="135" t="s">
        <v>1392</v>
      </c>
      <c r="AZ643" s="135" t="s">
        <v>1393</v>
      </c>
      <c r="BA643" s="135"/>
      <c r="BG643" s="3" t="s">
        <v>168</v>
      </c>
      <c r="BH643" s="3" t="s">
        <v>3875</v>
      </c>
      <c r="BI643" s="3" t="s">
        <v>1387</v>
      </c>
      <c r="BJ643" s="3" t="s">
        <v>250</v>
      </c>
      <c r="BK643" s="3" t="s">
        <v>14067</v>
      </c>
    </row>
    <row r="644" spans="1:168" ht="12.75" customHeight="1" x14ac:dyDescent="0.2">
      <c r="A644" s="135" t="s">
        <v>240</v>
      </c>
      <c r="B644" s="127" t="s">
        <v>215</v>
      </c>
      <c r="C644" s="128"/>
      <c r="D644" s="135" t="s">
        <v>15393</v>
      </c>
      <c r="E644" s="135" t="s">
        <v>15394</v>
      </c>
      <c r="F644" s="152">
        <f>58.575-F643</f>
        <v>33.575000000000003</v>
      </c>
      <c r="G644" s="130"/>
      <c r="H644" s="127">
        <v>2021</v>
      </c>
      <c r="I644" s="135" t="s">
        <v>698</v>
      </c>
      <c r="J644" s="135" t="s">
        <v>179</v>
      </c>
      <c r="K644" s="20" t="s">
        <v>162</v>
      </c>
      <c r="L644" s="135"/>
      <c r="M644" s="142" t="s">
        <v>15395</v>
      </c>
      <c r="N644" s="135"/>
      <c r="O644" s="135"/>
      <c r="P644" s="135"/>
      <c r="Q644" s="135"/>
      <c r="R644" s="88" t="s">
        <v>15400</v>
      </c>
      <c r="S644" s="131"/>
      <c r="T644" s="131"/>
      <c r="U644" s="131" t="s">
        <v>15401</v>
      </c>
      <c r="V644" s="88" t="s">
        <v>15402</v>
      </c>
      <c r="W644" s="135"/>
      <c r="X644" s="135"/>
      <c r="Y644" s="135"/>
      <c r="Z644" s="135"/>
      <c r="AA644" s="135"/>
      <c r="AB644" s="135"/>
      <c r="AC644" s="131"/>
      <c r="AD644" s="131"/>
      <c r="AE644" s="131"/>
      <c r="AF644" s="131"/>
      <c r="AG644" s="144" t="s">
        <v>15411</v>
      </c>
      <c r="AH644" s="131"/>
      <c r="AI644" s="131"/>
      <c r="AJ644" s="131"/>
      <c r="AK644" s="135"/>
      <c r="AL644" s="135"/>
      <c r="AM644" s="135"/>
      <c r="AN644" s="135"/>
      <c r="AO644" s="135"/>
      <c r="AP644" s="135"/>
      <c r="AQ644" s="142"/>
      <c r="AR644" s="135"/>
      <c r="AS644" s="135"/>
      <c r="AT644" s="135"/>
      <c r="AU644" s="135"/>
      <c r="AV644" s="135"/>
      <c r="AW644" s="135"/>
      <c r="AX644" s="135"/>
      <c r="AY644" s="135"/>
      <c r="AZ644" s="135"/>
      <c r="BA644" s="142"/>
      <c r="BK644" s="135"/>
      <c r="BU644" s="135"/>
    </row>
    <row r="645" spans="1:168" ht="12.75" customHeight="1" x14ac:dyDescent="0.2">
      <c r="A645" s="16" t="s">
        <v>173</v>
      </c>
      <c r="B645" s="124" t="s">
        <v>215</v>
      </c>
      <c r="C645" s="133"/>
      <c r="D645" s="133" t="s">
        <v>1211</v>
      </c>
      <c r="E645" s="133" t="s">
        <v>3373</v>
      </c>
      <c r="F645" s="36">
        <v>24</v>
      </c>
      <c r="G645" s="36"/>
      <c r="H645" s="134" t="s">
        <v>177</v>
      </c>
      <c r="I645" s="16" t="s">
        <v>261</v>
      </c>
      <c r="J645" s="133" t="s">
        <v>179</v>
      </c>
      <c r="K645" s="7" t="s">
        <v>162</v>
      </c>
      <c r="L645" s="133" t="s">
        <v>1212</v>
      </c>
      <c r="M645" s="133" t="s">
        <v>1213</v>
      </c>
      <c r="N645" s="17"/>
      <c r="O645" s="17"/>
      <c r="P645" s="7"/>
      <c r="Q645" s="7"/>
      <c r="R645" s="136" t="s">
        <v>13513</v>
      </c>
      <c r="S645" s="136"/>
      <c r="T645" s="136"/>
      <c r="U645" s="136"/>
      <c r="V645" s="138"/>
      <c r="W645" s="136"/>
      <c r="X645" s="136"/>
      <c r="Y645" s="136"/>
      <c r="Z645" s="136"/>
      <c r="AA645" s="136"/>
      <c r="AB645" s="136"/>
      <c r="AC645" s="18" t="s">
        <v>168</v>
      </c>
      <c r="AD645" s="3" t="s">
        <v>1215</v>
      </c>
      <c r="AE645" s="3" t="s">
        <v>1216</v>
      </c>
      <c r="AF645" s="3" t="s">
        <v>250</v>
      </c>
      <c r="AG645" s="135" t="s">
        <v>1217</v>
      </c>
      <c r="AI645" s="82" t="s">
        <v>12129</v>
      </c>
      <c r="AJ645" s="136"/>
      <c r="AK645" s="136"/>
      <c r="AL645" s="136"/>
      <c r="AM645" s="7"/>
      <c r="AN645" s="7"/>
      <c r="AO645" s="7"/>
      <c r="AP645" s="7"/>
      <c r="AQ645" s="7"/>
      <c r="AR645" s="7"/>
      <c r="AS645" s="7"/>
      <c r="AT645" s="7"/>
      <c r="AU645" s="7"/>
      <c r="AV645" s="7"/>
      <c r="AW645" s="135" t="s">
        <v>168</v>
      </c>
      <c r="AX645" s="136" t="s">
        <v>1215</v>
      </c>
      <c r="AY645" s="136" t="s">
        <v>1216</v>
      </c>
      <c r="AZ645" s="133" t="s">
        <v>250</v>
      </c>
      <c r="BA645" s="135" t="s">
        <v>1217</v>
      </c>
      <c r="BK645" s="82" t="s">
        <v>12130</v>
      </c>
    </row>
    <row r="646" spans="1:168" ht="12.75" customHeight="1" x14ac:dyDescent="0.2">
      <c r="A646" s="16" t="s">
        <v>173</v>
      </c>
      <c r="B646" s="124" t="s">
        <v>215</v>
      </c>
      <c r="C646" s="16"/>
      <c r="D646" s="133" t="s">
        <v>3372</v>
      </c>
      <c r="E646" s="133" t="s">
        <v>9648</v>
      </c>
      <c r="F646" s="7">
        <v>24</v>
      </c>
      <c r="G646" s="7"/>
      <c r="H646" s="134" t="s">
        <v>177</v>
      </c>
      <c r="I646" s="16" t="s">
        <v>200</v>
      </c>
      <c r="J646" s="133" t="s">
        <v>179</v>
      </c>
      <c r="K646" s="7" t="s">
        <v>162</v>
      </c>
      <c r="L646" s="16"/>
      <c r="M646" s="133" t="s">
        <v>3374</v>
      </c>
      <c r="N646" s="17"/>
      <c r="O646" s="17"/>
      <c r="P646" s="7"/>
      <c r="Q646" s="7"/>
      <c r="R646" s="136" t="s">
        <v>3375</v>
      </c>
      <c r="S646" s="136"/>
      <c r="T646" s="136"/>
      <c r="U646" s="136"/>
      <c r="V646" s="138"/>
      <c r="W646" s="136"/>
      <c r="X646" s="136"/>
      <c r="Y646" s="136"/>
      <c r="Z646" s="136"/>
      <c r="AA646" s="136"/>
      <c r="AB646" s="136"/>
      <c r="AC646" s="135" t="s">
        <v>168</v>
      </c>
      <c r="AD646" s="136" t="s">
        <v>3302</v>
      </c>
      <c r="AE646" s="136" t="s">
        <v>903</v>
      </c>
      <c r="AF646" s="133" t="s">
        <v>1259</v>
      </c>
      <c r="AG646" s="82" t="s">
        <v>12161</v>
      </c>
      <c r="AI646" s="135"/>
      <c r="AJ646" s="135"/>
      <c r="AK646" s="135"/>
      <c r="AL646" s="135"/>
      <c r="AM646" s="135"/>
      <c r="AN646" s="135" t="s">
        <v>11751</v>
      </c>
      <c r="AO646" s="135"/>
      <c r="AP646" s="135"/>
      <c r="AQ646" s="135" t="s">
        <v>3377</v>
      </c>
      <c r="AR646" s="82" t="s">
        <v>12122</v>
      </c>
      <c r="AS646" s="135"/>
      <c r="AT646" s="7"/>
      <c r="AU646" s="7"/>
      <c r="AV646" s="7"/>
      <c r="AW646" s="135"/>
      <c r="AX646" s="18"/>
      <c r="AY646" s="18"/>
      <c r="AZ646" s="133"/>
      <c r="BA646" s="135"/>
    </row>
    <row r="647" spans="1:168" ht="12.75" customHeight="1" x14ac:dyDescent="0.2">
      <c r="A647" s="16" t="s">
        <v>173</v>
      </c>
      <c r="B647" s="124" t="s">
        <v>215</v>
      </c>
      <c r="C647" s="133"/>
      <c r="D647" s="133" t="s">
        <v>9648</v>
      </c>
      <c r="E647" s="133" t="s">
        <v>9648</v>
      </c>
      <c r="F647" s="36">
        <v>24</v>
      </c>
      <c r="G647" s="36"/>
      <c r="H647" s="134" t="s">
        <v>177</v>
      </c>
      <c r="I647" s="16" t="s">
        <v>261</v>
      </c>
      <c r="J647" s="133" t="s">
        <v>179</v>
      </c>
      <c r="K647" s="7" t="s">
        <v>162</v>
      </c>
      <c r="L647" s="133" t="s">
        <v>2364</v>
      </c>
      <c r="M647" s="136"/>
      <c r="N647" s="17"/>
      <c r="O647" s="17"/>
      <c r="P647" s="134"/>
      <c r="Q647" s="7"/>
      <c r="R647" s="21" t="s">
        <v>2365</v>
      </c>
      <c r="S647" s="21"/>
      <c r="T647" s="21"/>
      <c r="U647" s="21"/>
      <c r="V647" s="22"/>
      <c r="W647" s="21"/>
      <c r="X647" s="21"/>
      <c r="Y647" s="21"/>
      <c r="Z647" s="21"/>
      <c r="AA647" s="21"/>
      <c r="AB647" s="21"/>
      <c r="AC647" s="136"/>
      <c r="AD647" s="135"/>
      <c r="AE647" s="135"/>
      <c r="AF647" s="135"/>
      <c r="AI647" s="135"/>
      <c r="AJ647" s="18"/>
      <c r="AK647" s="18"/>
      <c r="AL647" s="18"/>
      <c r="AM647" s="134"/>
      <c r="AN647" s="134"/>
      <c r="AO647" s="134"/>
      <c r="AP647" s="134"/>
      <c r="AQ647" s="134"/>
      <c r="AR647" s="134"/>
      <c r="AS647" s="134"/>
      <c r="AT647" s="134"/>
      <c r="AU647" s="134"/>
      <c r="AV647" s="134"/>
      <c r="AW647" s="134"/>
      <c r="AX647" s="136"/>
      <c r="AY647" s="136"/>
      <c r="AZ647" s="137"/>
      <c r="BA647" s="135" t="s">
        <v>9649</v>
      </c>
    </row>
    <row r="648" spans="1:168" ht="12.75" customHeight="1" x14ac:dyDescent="0.2">
      <c r="A648" s="16" t="s">
        <v>240</v>
      </c>
      <c r="B648" s="17" t="s">
        <v>215</v>
      </c>
      <c r="C648" s="16"/>
      <c r="D648" s="132" t="s">
        <v>2349</v>
      </c>
      <c r="E648" s="132" t="s">
        <v>2338</v>
      </c>
      <c r="F648" s="7">
        <v>24</v>
      </c>
      <c r="G648" s="7"/>
      <c r="H648" s="124">
        <v>2021</v>
      </c>
      <c r="I648" s="16" t="s">
        <v>244</v>
      </c>
      <c r="J648" s="16" t="s">
        <v>245</v>
      </c>
      <c r="K648" s="124" t="s">
        <v>162</v>
      </c>
      <c r="L648" s="132" t="s">
        <v>2350</v>
      </c>
      <c r="M648" s="133"/>
      <c r="N648" s="124" t="s">
        <v>247</v>
      </c>
      <c r="O648" s="124" t="s">
        <v>694</v>
      </c>
      <c r="P648" s="124"/>
      <c r="Q648" s="124"/>
      <c r="R648" s="133"/>
      <c r="S648" s="133"/>
      <c r="T648" s="133"/>
      <c r="U648" s="133"/>
      <c r="V648" s="24"/>
      <c r="W648" s="133"/>
      <c r="X648" s="133"/>
      <c r="Y648" s="133"/>
      <c r="Z648" s="133"/>
      <c r="AA648" s="133"/>
      <c r="AB648" s="133"/>
      <c r="AC648" s="135" t="s">
        <v>168</v>
      </c>
      <c r="AD648" s="136" t="s">
        <v>2342</v>
      </c>
      <c r="AE648" s="136" t="s">
        <v>2343</v>
      </c>
      <c r="AF648" s="133" t="s">
        <v>250</v>
      </c>
      <c r="AG648" s="135" t="s">
        <v>2344</v>
      </c>
      <c r="AH648" s="135"/>
      <c r="AI648" s="135"/>
      <c r="AJ648" s="136" t="s">
        <v>2345</v>
      </c>
      <c r="AK648" s="136"/>
      <c r="AL648" s="136"/>
      <c r="AM648" s="135"/>
      <c r="AN648" s="135" t="s">
        <v>2346</v>
      </c>
      <c r="AO648" s="135" t="s">
        <v>2347</v>
      </c>
      <c r="AP648" s="135"/>
      <c r="AQ648" s="135" t="s">
        <v>2348</v>
      </c>
      <c r="AR648" s="135"/>
      <c r="AS648" s="135"/>
      <c r="AT648" s="135"/>
      <c r="AU648" s="135"/>
      <c r="AV648" s="135"/>
    </row>
    <row r="649" spans="1:168" ht="12.75" customHeight="1" x14ac:dyDescent="0.2">
      <c r="A649" s="16" t="s">
        <v>173</v>
      </c>
      <c r="B649" s="17" t="s">
        <v>215</v>
      </c>
      <c r="C649" s="132" t="s">
        <v>1716</v>
      </c>
      <c r="D649" s="132" t="s">
        <v>1717</v>
      </c>
      <c r="E649" s="132" t="s">
        <v>1717</v>
      </c>
      <c r="F649" s="134">
        <v>24</v>
      </c>
      <c r="G649" s="134"/>
      <c r="H649" s="30" t="s">
        <v>177</v>
      </c>
      <c r="I649" s="16" t="s">
        <v>671</v>
      </c>
      <c r="J649" s="132" t="s">
        <v>179</v>
      </c>
      <c r="K649" s="7" t="s">
        <v>162</v>
      </c>
      <c r="L649" s="132"/>
      <c r="M649" s="136"/>
      <c r="N649" s="17"/>
      <c r="O649" s="17"/>
      <c r="P649" s="7"/>
      <c r="Q649" s="7"/>
      <c r="R649" s="136" t="s">
        <v>1718</v>
      </c>
      <c r="S649" s="136"/>
      <c r="T649" s="136"/>
      <c r="U649" s="136"/>
      <c r="V649" s="138"/>
      <c r="W649" s="136"/>
      <c r="X649" s="136"/>
      <c r="Y649" s="136"/>
      <c r="Z649" s="136"/>
      <c r="AA649" s="136"/>
      <c r="AB649" s="136"/>
      <c r="AC649" s="18"/>
      <c r="AI649" s="132"/>
      <c r="AJ649" s="18"/>
      <c r="AK649" s="18"/>
      <c r="AL649" s="18"/>
      <c r="AM649" s="7"/>
      <c r="AN649" s="7"/>
      <c r="AO649" s="7"/>
      <c r="AP649" s="7"/>
      <c r="AQ649" s="7"/>
      <c r="AR649" s="7"/>
      <c r="AS649" s="7"/>
      <c r="AT649" s="7"/>
      <c r="AU649" s="7"/>
      <c r="AV649" s="7"/>
      <c r="AW649" s="134"/>
      <c r="AX649" s="18"/>
      <c r="AY649" s="18"/>
      <c r="AZ649" s="133"/>
      <c r="BA649" s="132"/>
      <c r="BK649" s="135"/>
    </row>
    <row r="650" spans="1:168" ht="12.75" customHeight="1" x14ac:dyDescent="0.2">
      <c r="A650" s="16" t="s">
        <v>173</v>
      </c>
      <c r="B650" s="17" t="s">
        <v>1084</v>
      </c>
      <c r="C650" s="132"/>
      <c r="D650" s="132" t="s">
        <v>3095</v>
      </c>
      <c r="E650" s="132" t="s">
        <v>3095</v>
      </c>
      <c r="F650" s="134">
        <v>24</v>
      </c>
      <c r="G650" s="134"/>
      <c r="H650" s="7" t="s">
        <v>177</v>
      </c>
      <c r="I650" s="16" t="s">
        <v>528</v>
      </c>
      <c r="J650" s="132" t="s">
        <v>179</v>
      </c>
      <c r="K650" s="20" t="s">
        <v>162</v>
      </c>
      <c r="L650" s="132"/>
      <c r="M650" s="136"/>
      <c r="N650" s="17"/>
      <c r="O650" s="17"/>
      <c r="P650" s="7"/>
      <c r="Q650" s="7"/>
      <c r="R650" s="135" t="s">
        <v>3097</v>
      </c>
      <c r="S650" s="135" t="s">
        <v>3098</v>
      </c>
      <c r="T650" s="135" t="s">
        <v>3099</v>
      </c>
      <c r="U650" s="135" t="s">
        <v>3100</v>
      </c>
      <c r="V650" s="141" t="s">
        <v>3101</v>
      </c>
      <c r="W650" s="21"/>
      <c r="X650" s="21"/>
      <c r="Y650" s="21"/>
      <c r="Z650" s="21"/>
      <c r="AA650" s="21"/>
      <c r="AB650" s="21"/>
      <c r="AC650" s="135" t="s">
        <v>168</v>
      </c>
      <c r="AD650" s="135" t="s">
        <v>11451</v>
      </c>
      <c r="AE650" s="135" t="s">
        <v>728</v>
      </c>
      <c r="AF650" s="135" t="s">
        <v>11452</v>
      </c>
      <c r="AG650" s="135" t="s">
        <v>11453</v>
      </c>
      <c r="AJ650" s="136"/>
      <c r="AK650" s="136"/>
      <c r="AL650" s="136"/>
      <c r="AM650" s="134"/>
      <c r="AN650" s="134"/>
      <c r="AO650" s="134"/>
      <c r="AP650" s="134"/>
      <c r="AQ650" s="134"/>
      <c r="AR650" s="134"/>
      <c r="AS650" s="134"/>
      <c r="AT650" s="7"/>
      <c r="AU650" s="7"/>
      <c r="AV650" s="7"/>
      <c r="AW650" s="135" t="s">
        <v>168</v>
      </c>
      <c r="AX650" s="135" t="s">
        <v>1778</v>
      </c>
      <c r="AY650" s="135" t="s">
        <v>3102</v>
      </c>
      <c r="AZ650" s="135" t="s">
        <v>581</v>
      </c>
      <c r="BA650" s="3" t="s">
        <v>3105</v>
      </c>
      <c r="BU650" s="135"/>
    </row>
    <row r="651" spans="1:168" ht="12.75" customHeight="1" x14ac:dyDescent="0.2">
      <c r="A651" s="16" t="s">
        <v>173</v>
      </c>
      <c r="B651" s="17" t="s">
        <v>1084</v>
      </c>
      <c r="C651" s="132" t="s">
        <v>11164</v>
      </c>
      <c r="D651" s="135" t="s">
        <v>6201</v>
      </c>
      <c r="E651" s="135" t="s">
        <v>11157</v>
      </c>
      <c r="F651" s="134">
        <v>24</v>
      </c>
      <c r="G651" s="134"/>
      <c r="H651" s="134" t="s">
        <v>177</v>
      </c>
      <c r="I651" s="16" t="s">
        <v>528</v>
      </c>
      <c r="J651" s="132" t="s">
        <v>179</v>
      </c>
      <c r="K651" s="20" t="s">
        <v>180</v>
      </c>
      <c r="L651" s="133" t="s">
        <v>6202</v>
      </c>
      <c r="M651" s="136" t="s">
        <v>11156</v>
      </c>
      <c r="N651" s="17"/>
      <c r="O651" s="17"/>
      <c r="P651" s="7"/>
      <c r="Q651" s="7"/>
      <c r="R651" s="21" t="s">
        <v>6203</v>
      </c>
      <c r="S651" s="21"/>
      <c r="T651" s="21"/>
      <c r="U651" s="21"/>
      <c r="V651" s="22"/>
      <c r="W651" s="21" t="s">
        <v>11158</v>
      </c>
      <c r="X651" s="21" t="s">
        <v>11159</v>
      </c>
      <c r="Y651" s="21" t="s">
        <v>11160</v>
      </c>
      <c r="Z651" s="21" t="s">
        <v>11161</v>
      </c>
      <c r="AA651" s="21"/>
      <c r="AB651" s="21">
        <v>650</v>
      </c>
      <c r="AC651" s="136"/>
      <c r="AD651" s="135"/>
      <c r="AE651" s="135"/>
      <c r="AF651" s="135"/>
      <c r="AG651" s="135"/>
      <c r="AI651" s="135"/>
      <c r="AJ651" s="135"/>
      <c r="AK651" s="135"/>
      <c r="AL651" s="135"/>
      <c r="AM651" s="134"/>
      <c r="AN651" s="134"/>
      <c r="AO651" s="134"/>
      <c r="AP651" s="134"/>
      <c r="AQ651" s="134"/>
      <c r="AR651" s="134"/>
      <c r="AS651" s="134"/>
      <c r="AT651" s="7"/>
      <c r="AU651" s="7"/>
      <c r="AV651" s="7"/>
      <c r="AW651" s="135"/>
      <c r="AX651" s="135"/>
      <c r="AY651" s="135"/>
      <c r="AZ651" s="135"/>
      <c r="BA651" s="135"/>
      <c r="BH651" s="135"/>
      <c r="BI651" s="135"/>
      <c r="BK651" s="135"/>
    </row>
    <row r="652" spans="1:168" ht="12.75" customHeight="1" x14ac:dyDescent="0.2">
      <c r="A652" s="16" t="s">
        <v>173</v>
      </c>
      <c r="B652" s="17" t="s">
        <v>215</v>
      </c>
      <c r="C652" s="16" t="s">
        <v>1716</v>
      </c>
      <c r="D652" s="16" t="s">
        <v>2502</v>
      </c>
      <c r="E652" s="16" t="s">
        <v>2502</v>
      </c>
      <c r="F652" s="7">
        <v>24</v>
      </c>
      <c r="G652" s="7"/>
      <c r="H652" s="30" t="s">
        <v>177</v>
      </c>
      <c r="I652" s="16" t="s">
        <v>671</v>
      </c>
      <c r="J652" s="16" t="s">
        <v>179</v>
      </c>
      <c r="K652" s="134" t="s">
        <v>162</v>
      </c>
      <c r="L652" s="16"/>
      <c r="M652" s="136"/>
      <c r="N652" s="17"/>
      <c r="O652" s="17"/>
      <c r="P652" s="134"/>
      <c r="Q652" s="134"/>
      <c r="R652" s="136" t="s">
        <v>2503</v>
      </c>
      <c r="S652" s="136"/>
      <c r="T652" s="136"/>
      <c r="U652" s="136"/>
      <c r="V652" s="138"/>
      <c r="W652" s="136"/>
      <c r="X652" s="136"/>
      <c r="Y652" s="136"/>
      <c r="Z652" s="136"/>
      <c r="AA652" s="136"/>
      <c r="AB652" s="136"/>
      <c r="AC652" s="136"/>
      <c r="AD652" s="135"/>
      <c r="AE652" s="135"/>
      <c r="AF652" s="135"/>
      <c r="AI652" s="132"/>
      <c r="AJ652" s="18"/>
      <c r="AK652" s="18"/>
      <c r="AL652" s="18"/>
      <c r="AM652" s="134"/>
      <c r="AN652" s="134"/>
      <c r="AO652" s="134"/>
      <c r="AP652" s="134"/>
      <c r="AQ652" s="134"/>
      <c r="AR652" s="134"/>
      <c r="AS652" s="134"/>
      <c r="AT652" s="134"/>
      <c r="AU652" s="134"/>
      <c r="AV652" s="134"/>
      <c r="AW652" s="134"/>
      <c r="AX652" s="136"/>
      <c r="AY652" s="136"/>
      <c r="AZ652" s="133"/>
      <c r="BA652" s="132"/>
    </row>
    <row r="653" spans="1:168" ht="12.75" customHeight="1" x14ac:dyDescent="0.2">
      <c r="A653" s="16" t="s">
        <v>173</v>
      </c>
      <c r="B653" s="17" t="s">
        <v>215</v>
      </c>
      <c r="C653" s="16" t="s">
        <v>1716</v>
      </c>
      <c r="D653" s="16" t="s">
        <v>2582</v>
      </c>
      <c r="E653" s="16" t="s">
        <v>2582</v>
      </c>
      <c r="F653" s="7">
        <v>24</v>
      </c>
      <c r="G653" s="7"/>
      <c r="H653" s="30" t="s">
        <v>177</v>
      </c>
      <c r="I653" s="16" t="s">
        <v>979</v>
      </c>
      <c r="J653" s="16" t="s">
        <v>179</v>
      </c>
      <c r="K653" s="7" t="s">
        <v>162</v>
      </c>
      <c r="L653" s="16"/>
      <c r="M653" s="18"/>
      <c r="N653" s="17"/>
      <c r="O653" s="17"/>
      <c r="P653" s="7"/>
      <c r="Q653" s="7"/>
      <c r="R653" s="21" t="s">
        <v>2583</v>
      </c>
      <c r="S653" s="21"/>
      <c r="T653" s="21"/>
      <c r="U653" s="21"/>
      <c r="V653" s="22"/>
      <c r="W653" s="21"/>
      <c r="X653" s="21"/>
      <c r="Y653" s="21"/>
      <c r="Z653" s="21"/>
      <c r="AA653" s="21"/>
      <c r="AB653" s="21"/>
      <c r="AC653" s="18"/>
      <c r="AI653" s="16"/>
      <c r="AJ653" s="18"/>
      <c r="AK653" s="18"/>
      <c r="AL653" s="18"/>
      <c r="AM653" s="7"/>
      <c r="AN653" s="7"/>
      <c r="AO653" s="7"/>
      <c r="AP653" s="7"/>
      <c r="AQ653" s="7"/>
      <c r="AR653" s="7"/>
      <c r="AS653" s="7"/>
      <c r="AT653" s="7"/>
      <c r="AU653" s="7"/>
      <c r="AV653" s="7"/>
      <c r="AW653" s="7"/>
      <c r="AX653" s="18"/>
      <c r="AY653" s="18"/>
      <c r="AZ653" s="133"/>
      <c r="BA653" s="16"/>
    </row>
    <row r="654" spans="1:168" ht="12.75" customHeight="1" x14ac:dyDescent="0.2">
      <c r="A654" s="16" t="s">
        <v>173</v>
      </c>
      <c r="B654" s="17" t="s">
        <v>215</v>
      </c>
      <c r="C654" s="16" t="s">
        <v>1716</v>
      </c>
      <c r="D654" s="16" t="s">
        <v>2717</v>
      </c>
      <c r="E654" s="16" t="s">
        <v>2717</v>
      </c>
      <c r="F654" s="7">
        <v>24</v>
      </c>
      <c r="G654" s="7"/>
      <c r="H654" s="30" t="s">
        <v>177</v>
      </c>
      <c r="I654" s="16" t="s">
        <v>671</v>
      </c>
      <c r="J654" s="16" t="s">
        <v>179</v>
      </c>
      <c r="K654" s="134" t="s">
        <v>162</v>
      </c>
      <c r="L654" s="16"/>
      <c r="M654" s="18"/>
      <c r="N654" s="17"/>
      <c r="O654" s="17"/>
      <c r="P654" s="7"/>
      <c r="Q654" s="7"/>
      <c r="R654" s="136" t="s">
        <v>2503</v>
      </c>
      <c r="S654" s="136"/>
      <c r="T654" s="136"/>
      <c r="U654" s="136"/>
      <c r="V654" s="138"/>
      <c r="W654" s="136"/>
      <c r="X654" s="136"/>
      <c r="Y654" s="136"/>
      <c r="Z654" s="136"/>
      <c r="AA654" s="136"/>
      <c r="AB654" s="136"/>
      <c r="AC654" s="136"/>
      <c r="AG654" s="135"/>
      <c r="AI654" s="132"/>
      <c r="AJ654" s="18"/>
      <c r="AK654" s="18"/>
      <c r="AL654" s="18"/>
      <c r="AM654" s="7"/>
      <c r="AN654" s="7"/>
      <c r="AO654" s="7"/>
      <c r="AP654" s="7"/>
      <c r="AQ654" s="7"/>
      <c r="AR654" s="7"/>
      <c r="AS654" s="7"/>
      <c r="AT654" s="7"/>
      <c r="AU654" s="7"/>
      <c r="AV654" s="7"/>
      <c r="AW654" s="134"/>
      <c r="AX654" s="136"/>
      <c r="AY654" s="136"/>
      <c r="AZ654" s="133"/>
      <c r="BA654" s="132"/>
    </row>
    <row r="655" spans="1:168" ht="12.75" customHeight="1" x14ac:dyDescent="0.2">
      <c r="A655" s="132" t="s">
        <v>173</v>
      </c>
      <c r="B655" s="17" t="s">
        <v>215</v>
      </c>
      <c r="C655" s="132"/>
      <c r="D655" s="132" t="s">
        <v>1733</v>
      </c>
      <c r="E655" s="132" t="s">
        <v>1733</v>
      </c>
      <c r="F655" s="134">
        <v>24</v>
      </c>
      <c r="G655" s="134"/>
      <c r="H655" s="134" t="s">
        <v>177</v>
      </c>
      <c r="I655" s="132" t="s">
        <v>1734</v>
      </c>
      <c r="J655" s="132" t="s">
        <v>482</v>
      </c>
      <c r="K655" s="134" t="s">
        <v>162</v>
      </c>
      <c r="L655" s="132"/>
      <c r="M655" s="135" t="s">
        <v>1735</v>
      </c>
      <c r="N655" s="17"/>
      <c r="O655" s="17"/>
      <c r="P655" s="134"/>
      <c r="Q655" s="134"/>
      <c r="R655" s="135" t="s">
        <v>1736</v>
      </c>
      <c r="S655" s="135" t="s">
        <v>163</v>
      </c>
      <c r="T655" s="135" t="s">
        <v>1737</v>
      </c>
      <c r="U655" s="135" t="s">
        <v>1738</v>
      </c>
      <c r="V655" s="141" t="s">
        <v>163</v>
      </c>
      <c r="W655" s="135"/>
      <c r="X655" s="135"/>
      <c r="Y655" s="135"/>
      <c r="Z655" s="135"/>
      <c r="AA655" s="135" t="s">
        <v>163</v>
      </c>
      <c r="AB655" s="135"/>
      <c r="AC655" s="136"/>
      <c r="AD655" s="135"/>
      <c r="AE655" s="135"/>
      <c r="AF655" s="135"/>
      <c r="AG655" s="135"/>
      <c r="AH655" s="135"/>
      <c r="AI655" s="135"/>
      <c r="AJ655" s="136"/>
      <c r="AK655" s="136"/>
      <c r="AL655" s="136"/>
      <c r="AM655" s="134"/>
      <c r="AN655" s="134"/>
      <c r="AO655" s="134"/>
      <c r="AP655" s="134"/>
      <c r="AQ655" s="134"/>
      <c r="AR655" s="134"/>
      <c r="AS655" s="134"/>
      <c r="AT655" s="134"/>
      <c r="AU655" s="134"/>
      <c r="AV655" s="134"/>
      <c r="AW655" s="135" t="s">
        <v>168</v>
      </c>
      <c r="AX655" s="136" t="s">
        <v>1739</v>
      </c>
      <c r="AY655" s="136" t="s">
        <v>1740</v>
      </c>
      <c r="AZ655" s="133" t="s">
        <v>250</v>
      </c>
      <c r="BA655" s="135" t="s">
        <v>1741</v>
      </c>
      <c r="BB655" s="135" t="s">
        <v>163</v>
      </c>
      <c r="BC655" s="135" t="s">
        <v>1742</v>
      </c>
      <c r="BD655" s="135"/>
      <c r="BE655" s="135"/>
      <c r="BF655" s="135"/>
      <c r="BG655" s="135"/>
      <c r="BH655" s="135"/>
      <c r="BI655" s="135"/>
      <c r="BJ655" s="135"/>
      <c r="BK655" s="135"/>
      <c r="BL655" s="135"/>
      <c r="BM655" s="135"/>
      <c r="BN655" s="135"/>
      <c r="BO655" s="135"/>
      <c r="BP655" s="135"/>
      <c r="BQ655" s="135"/>
      <c r="BR655" s="135"/>
      <c r="BS655" s="135"/>
      <c r="BT655" s="135"/>
      <c r="BU655" s="135"/>
      <c r="BV655" s="135"/>
      <c r="BW655" s="135"/>
      <c r="BX655" s="135"/>
      <c r="BY655" s="135"/>
      <c r="BZ655" s="135"/>
      <c r="CA655" s="135"/>
      <c r="CB655" s="135"/>
      <c r="CC655" s="135"/>
      <c r="CD655" s="135"/>
      <c r="CE655" s="135"/>
      <c r="CF655" s="135"/>
      <c r="CG655" s="135"/>
      <c r="CH655" s="135"/>
      <c r="CI655" s="135"/>
      <c r="CJ655" s="135"/>
      <c r="CK655" s="135"/>
      <c r="CL655" s="135"/>
      <c r="CM655" s="135"/>
      <c r="CN655" s="135"/>
      <c r="CO655" s="135"/>
      <c r="CP655" s="135"/>
      <c r="CQ655" s="135"/>
      <c r="CR655" s="135"/>
      <c r="CS655" s="135"/>
      <c r="CT655" s="135"/>
      <c r="CU655" s="135"/>
      <c r="CV655" s="135"/>
      <c r="CW655" s="135"/>
      <c r="CX655" s="135"/>
      <c r="CY655" s="135"/>
      <c r="CZ655" s="135"/>
      <c r="DA655" s="135"/>
      <c r="DB655" s="135"/>
      <c r="DC655" s="135"/>
      <c r="DD655" s="135"/>
      <c r="DE655" s="135"/>
      <c r="DF655" s="135"/>
      <c r="DG655" s="135"/>
      <c r="DH655" s="135"/>
      <c r="DI655" s="135"/>
      <c r="DJ655" s="135"/>
      <c r="DK655" s="135"/>
      <c r="DL655" s="135"/>
      <c r="DM655" s="135"/>
      <c r="DN655" s="135"/>
      <c r="DO655" s="135"/>
      <c r="DP655" s="135"/>
      <c r="DQ655" s="135"/>
      <c r="DR655" s="135"/>
      <c r="DS655" s="135"/>
      <c r="DT655" s="135"/>
      <c r="DU655" s="135"/>
      <c r="DV655" s="135"/>
      <c r="DW655" s="135"/>
      <c r="DX655" s="135"/>
      <c r="DY655" s="135"/>
      <c r="DZ655" s="135"/>
      <c r="EA655" s="135"/>
      <c r="EB655" s="135"/>
      <c r="EC655" s="135"/>
      <c r="ED655" s="135"/>
      <c r="EE655" s="135"/>
      <c r="EF655" s="135"/>
      <c r="EG655" s="135"/>
      <c r="EH655" s="135"/>
      <c r="EI655" s="135"/>
      <c r="EJ655" s="135"/>
      <c r="EK655" s="135"/>
      <c r="EL655" s="135"/>
      <c r="EM655" s="135"/>
      <c r="EN655" s="135"/>
      <c r="EO655" s="135"/>
      <c r="EP655" s="135"/>
      <c r="EQ655" s="135"/>
      <c r="ER655" s="135"/>
      <c r="ES655" s="135"/>
      <c r="ET655" s="135"/>
      <c r="EU655" s="135"/>
      <c r="EV655" s="135"/>
      <c r="EW655" s="135"/>
      <c r="EX655" s="135"/>
      <c r="EY655" s="135"/>
      <c r="EZ655" s="135"/>
      <c r="FA655" s="135"/>
      <c r="FB655" s="135"/>
      <c r="FC655" s="135"/>
      <c r="FD655" s="135"/>
      <c r="FE655" s="135"/>
      <c r="FF655" s="135"/>
      <c r="FG655" s="135"/>
      <c r="FH655" s="135"/>
      <c r="FI655" s="135"/>
      <c r="FJ655" s="135"/>
      <c r="FK655" s="135"/>
      <c r="FL655" s="135"/>
    </row>
    <row r="656" spans="1:168" ht="12.75" customHeight="1" x14ac:dyDescent="0.2">
      <c r="A656" s="16" t="s">
        <v>173</v>
      </c>
      <c r="B656" s="17" t="s">
        <v>215</v>
      </c>
      <c r="C656" s="16"/>
      <c r="D656" s="16" t="s">
        <v>4037</v>
      </c>
      <c r="E656" s="16" t="s">
        <v>4037</v>
      </c>
      <c r="F656" s="7">
        <v>24</v>
      </c>
      <c r="G656" s="7"/>
      <c r="H656" s="30" t="s">
        <v>177</v>
      </c>
      <c r="I656" s="16" t="s">
        <v>979</v>
      </c>
      <c r="J656" s="16" t="s">
        <v>179</v>
      </c>
      <c r="K656" s="7" t="s">
        <v>162</v>
      </c>
      <c r="L656" s="16"/>
      <c r="M656" s="18"/>
      <c r="N656" s="17"/>
      <c r="O656" s="17"/>
      <c r="P656" s="7"/>
      <c r="Q656" s="7"/>
      <c r="R656" s="136" t="s">
        <v>4038</v>
      </c>
      <c r="S656" s="136"/>
      <c r="T656" s="136"/>
      <c r="U656" s="136"/>
      <c r="V656" s="19"/>
      <c r="W656" s="136"/>
      <c r="X656" s="136"/>
      <c r="Y656" s="136"/>
      <c r="Z656" s="136"/>
      <c r="AA656" s="136"/>
      <c r="AB656" s="136"/>
      <c r="AC656" s="18"/>
      <c r="AI656" s="16"/>
      <c r="AJ656" s="18"/>
      <c r="AK656" s="18"/>
      <c r="AL656" s="18"/>
      <c r="AM656" s="7"/>
      <c r="AN656" s="7"/>
      <c r="AO656" s="7"/>
      <c r="AP656" s="7"/>
      <c r="AQ656" s="7"/>
      <c r="AR656" s="7"/>
      <c r="AS656" s="7"/>
      <c r="AT656" s="7"/>
      <c r="AU656" s="7"/>
      <c r="AV656" s="7"/>
      <c r="AW656" s="7"/>
      <c r="AX656" s="18"/>
      <c r="AY656" s="18"/>
      <c r="AZ656" s="132"/>
      <c r="BA656" s="16"/>
    </row>
    <row r="657" spans="1:170" ht="12.75" customHeight="1" x14ac:dyDescent="0.2">
      <c r="A657" s="16" t="s">
        <v>173</v>
      </c>
      <c r="B657" s="17" t="s">
        <v>12429</v>
      </c>
      <c r="C657" s="16" t="s">
        <v>13783</v>
      </c>
      <c r="D657" s="16" t="s">
        <v>928</v>
      </c>
      <c r="E657" s="16" t="s">
        <v>928</v>
      </c>
      <c r="F657" s="7">
        <v>24</v>
      </c>
      <c r="G657" s="7"/>
      <c r="H657" s="134" t="s">
        <v>177</v>
      </c>
      <c r="I657" s="16" t="s">
        <v>929</v>
      </c>
      <c r="J657" s="16" t="s">
        <v>179</v>
      </c>
      <c r="K657" s="17" t="s">
        <v>162</v>
      </c>
      <c r="L657" s="16" t="s">
        <v>930</v>
      </c>
      <c r="M657" s="133" t="s">
        <v>11685</v>
      </c>
      <c r="N657" s="17"/>
      <c r="O657" s="17"/>
      <c r="P657" s="7"/>
      <c r="Q657" s="7"/>
      <c r="R657" s="136" t="s">
        <v>11686</v>
      </c>
      <c r="S657" s="136"/>
      <c r="T657" s="136"/>
      <c r="U657" s="136"/>
      <c r="V657" s="138" t="s">
        <v>11687</v>
      </c>
      <c r="W657" s="136"/>
      <c r="X657" s="136"/>
      <c r="Y657" s="136"/>
      <c r="Z657" s="136"/>
      <c r="AA657" s="136"/>
      <c r="AB657" s="136"/>
      <c r="AC657" s="18"/>
      <c r="AI657" s="135"/>
      <c r="AJ657" s="18"/>
      <c r="AK657" s="18"/>
      <c r="AL657" s="18"/>
      <c r="AM657" s="7"/>
      <c r="AN657" s="7"/>
      <c r="AO657" s="7"/>
      <c r="AP657" s="7"/>
      <c r="AQ657" s="7"/>
      <c r="AR657" s="7"/>
      <c r="AS657" s="7"/>
      <c r="AT657" s="7"/>
      <c r="AU657" s="7"/>
      <c r="AV657" s="7"/>
      <c r="AW657" s="135" t="s">
        <v>168</v>
      </c>
      <c r="AX657" s="18" t="s">
        <v>931</v>
      </c>
      <c r="AY657" s="18" t="s">
        <v>932</v>
      </c>
      <c r="AZ657" s="133" t="s">
        <v>250</v>
      </c>
      <c r="BA657" s="135" t="s">
        <v>933</v>
      </c>
    </row>
    <row r="658" spans="1:170" ht="12.75" customHeight="1" x14ac:dyDescent="0.2">
      <c r="A658" s="16" t="s">
        <v>173</v>
      </c>
      <c r="B658" s="17" t="s">
        <v>215</v>
      </c>
      <c r="C658" s="132"/>
      <c r="D658" s="132" t="s">
        <v>5433</v>
      </c>
      <c r="E658" s="132" t="s">
        <v>5433</v>
      </c>
      <c r="F658" s="134">
        <v>24</v>
      </c>
      <c r="G658" s="134"/>
      <c r="H658" s="30" t="s">
        <v>177</v>
      </c>
      <c r="I658" s="16" t="s">
        <v>979</v>
      </c>
      <c r="J658" s="132" t="s">
        <v>179</v>
      </c>
      <c r="K658" s="7" t="s">
        <v>162</v>
      </c>
      <c r="L658" s="132"/>
      <c r="M658" s="136"/>
      <c r="N658" s="17"/>
      <c r="O658" s="17"/>
      <c r="P658" s="134"/>
      <c r="Q658" s="7"/>
      <c r="R658" s="136" t="s">
        <v>5434</v>
      </c>
      <c r="S658" s="136"/>
      <c r="T658" s="136"/>
      <c r="U658" s="136"/>
      <c r="V658" s="138"/>
      <c r="W658" s="136"/>
      <c r="X658" s="136"/>
      <c r="Y658" s="136"/>
      <c r="Z658" s="136"/>
      <c r="AA658" s="136"/>
      <c r="AB658" s="136"/>
      <c r="AC658" s="136"/>
      <c r="AD658" s="135"/>
      <c r="AE658" s="135"/>
      <c r="AF658" s="135"/>
      <c r="AI658" s="132"/>
      <c r="AJ658" s="18"/>
      <c r="AK658" s="18"/>
      <c r="AL658" s="18"/>
      <c r="AM658" s="134"/>
      <c r="AN658" s="134"/>
      <c r="AO658" s="134"/>
      <c r="AP658" s="134"/>
      <c r="AQ658" s="134"/>
      <c r="AR658" s="134"/>
      <c r="AS658" s="134"/>
      <c r="AT658" s="134"/>
      <c r="AU658" s="134"/>
      <c r="AV658" s="134"/>
      <c r="AW658" s="134"/>
      <c r="AX658" s="136"/>
      <c r="AY658" s="136"/>
      <c r="AZ658" s="132"/>
      <c r="BA658" s="132"/>
    </row>
    <row r="659" spans="1:170" ht="12.75" customHeight="1" x14ac:dyDescent="0.2">
      <c r="A659" s="16" t="s">
        <v>173</v>
      </c>
      <c r="B659" s="17" t="s">
        <v>215</v>
      </c>
      <c r="C659" s="16" t="s">
        <v>1716</v>
      </c>
      <c r="D659" s="16" t="s">
        <v>7586</v>
      </c>
      <c r="E659" s="16" t="s">
        <v>7586</v>
      </c>
      <c r="F659" s="7">
        <v>24</v>
      </c>
      <c r="G659" s="7"/>
      <c r="H659" s="30" t="s">
        <v>177</v>
      </c>
      <c r="I659" s="16" t="s">
        <v>979</v>
      </c>
      <c r="J659" s="16" t="s">
        <v>179</v>
      </c>
      <c r="K659" s="7" t="s">
        <v>162</v>
      </c>
      <c r="L659" s="16"/>
      <c r="M659" s="136"/>
      <c r="N659" s="17"/>
      <c r="O659" s="17"/>
      <c r="P659" s="7"/>
      <c r="Q659" s="7"/>
      <c r="R659" s="132" t="s">
        <v>7587</v>
      </c>
      <c r="S659" s="132"/>
      <c r="T659" s="132"/>
      <c r="U659" s="132"/>
      <c r="V659" s="138"/>
      <c r="W659" s="132"/>
      <c r="X659" s="132"/>
      <c r="Y659" s="132"/>
      <c r="Z659" s="132"/>
      <c r="AA659" s="132"/>
      <c r="AB659" s="132"/>
      <c r="AC659" s="18"/>
      <c r="AD659" s="135"/>
      <c r="AE659" s="135"/>
      <c r="AF659" s="135"/>
      <c r="AI659" s="132"/>
      <c r="AJ659" s="18"/>
      <c r="AK659" s="18"/>
      <c r="AL659" s="18"/>
      <c r="AM659" s="7"/>
      <c r="AN659" s="7"/>
      <c r="AO659" s="7"/>
      <c r="AP659" s="7"/>
      <c r="AQ659" s="7"/>
      <c r="AR659" s="7"/>
      <c r="AS659" s="7"/>
      <c r="AT659" s="7"/>
      <c r="AU659" s="7"/>
      <c r="AV659" s="7"/>
      <c r="AW659" s="134"/>
      <c r="AX659" s="18"/>
      <c r="AY659" s="18"/>
      <c r="AZ659" s="132"/>
      <c r="BA659" s="132"/>
    </row>
    <row r="660" spans="1:170" ht="12.75" customHeight="1" x14ac:dyDescent="0.2">
      <c r="A660" s="132" t="s">
        <v>173</v>
      </c>
      <c r="B660" s="17" t="s">
        <v>215</v>
      </c>
      <c r="C660" s="132" t="s">
        <v>1716</v>
      </c>
      <c r="D660" s="132" t="s">
        <v>7591</v>
      </c>
      <c r="E660" s="132" t="s">
        <v>7591</v>
      </c>
      <c r="F660" s="134">
        <v>24</v>
      </c>
      <c r="G660" s="134"/>
      <c r="H660" s="30" t="s">
        <v>177</v>
      </c>
      <c r="I660" s="132" t="s">
        <v>979</v>
      </c>
      <c r="J660" s="132" t="s">
        <v>179</v>
      </c>
      <c r="K660" s="134" t="s">
        <v>162</v>
      </c>
      <c r="L660" s="132"/>
      <c r="M660" s="136"/>
      <c r="N660" s="17"/>
      <c r="O660" s="17"/>
      <c r="P660" s="134"/>
      <c r="Q660" s="134"/>
      <c r="R660" s="132" t="s">
        <v>7587</v>
      </c>
      <c r="S660" s="132"/>
      <c r="T660" s="132"/>
      <c r="U660" s="132"/>
      <c r="V660" s="138"/>
      <c r="W660" s="132"/>
      <c r="X660" s="132"/>
      <c r="Y660" s="132"/>
      <c r="Z660" s="132"/>
      <c r="AA660" s="132"/>
      <c r="AB660" s="132"/>
      <c r="AC660" s="136"/>
      <c r="AI660" s="132"/>
      <c r="AJ660" s="136"/>
      <c r="AK660" s="136"/>
      <c r="AL660" s="136"/>
      <c r="AM660" s="134"/>
      <c r="AN660" s="134"/>
      <c r="AO660" s="134"/>
      <c r="AP660" s="134"/>
      <c r="AQ660" s="134"/>
      <c r="AR660" s="134"/>
      <c r="AS660" s="134"/>
      <c r="AT660" s="134"/>
      <c r="AU660" s="134"/>
      <c r="AV660" s="134"/>
      <c r="AW660" s="134"/>
      <c r="AX660" s="136"/>
      <c r="AY660" s="136"/>
      <c r="AZ660" s="132"/>
      <c r="BA660" s="132"/>
      <c r="BH660" s="135"/>
      <c r="BI660" s="135"/>
      <c r="BK660" s="135"/>
    </row>
    <row r="661" spans="1:170" ht="12.75" customHeight="1" x14ac:dyDescent="0.2">
      <c r="A661" s="16" t="s">
        <v>173</v>
      </c>
      <c r="B661" s="17" t="s">
        <v>215</v>
      </c>
      <c r="C661" s="16"/>
      <c r="D661" s="16" t="s">
        <v>2337</v>
      </c>
      <c r="E661" s="16" t="s">
        <v>2338</v>
      </c>
      <c r="F661" s="7">
        <v>24</v>
      </c>
      <c r="G661" s="7"/>
      <c r="H661" s="134" t="s">
        <v>1311</v>
      </c>
      <c r="I661" s="16" t="s">
        <v>244</v>
      </c>
      <c r="J661" s="16" t="s">
        <v>245</v>
      </c>
      <c r="K661" s="134" t="s">
        <v>162</v>
      </c>
      <c r="L661" s="16" t="s">
        <v>2339</v>
      </c>
      <c r="M661" s="133" t="s">
        <v>2340</v>
      </c>
      <c r="N661" s="17"/>
      <c r="O661" s="17"/>
      <c r="P661" s="17" t="s">
        <v>657</v>
      </c>
      <c r="Q661" s="7">
        <v>15.84</v>
      </c>
      <c r="R661" s="18" t="s">
        <v>2341</v>
      </c>
      <c r="S661" s="18"/>
      <c r="T661" s="18"/>
      <c r="U661" s="18"/>
      <c r="V661" s="19"/>
      <c r="W661" s="18"/>
      <c r="X661" s="18"/>
      <c r="Y661" s="18"/>
      <c r="Z661" s="18"/>
      <c r="AA661" s="18"/>
      <c r="AB661" s="18"/>
      <c r="AC661" s="135" t="s">
        <v>168</v>
      </c>
      <c r="AD661" s="136" t="s">
        <v>2342</v>
      </c>
      <c r="AE661" s="136" t="s">
        <v>2343</v>
      </c>
      <c r="AF661" s="133" t="s">
        <v>250</v>
      </c>
      <c r="AG661" s="3" t="s">
        <v>2344</v>
      </c>
      <c r="AI661" s="135"/>
      <c r="AJ661" s="18" t="s">
        <v>2345</v>
      </c>
      <c r="AK661" s="18"/>
      <c r="AL661" s="18"/>
      <c r="AM661" s="135"/>
      <c r="AN661" s="135" t="s">
        <v>2346</v>
      </c>
      <c r="AO661" s="135" t="s">
        <v>2347</v>
      </c>
      <c r="AP661" s="135"/>
      <c r="AQ661" s="135" t="s">
        <v>2348</v>
      </c>
      <c r="AR661" s="135"/>
      <c r="AS661" s="135"/>
      <c r="AT661" s="135"/>
      <c r="AU661" s="135"/>
      <c r="AV661" s="135"/>
      <c r="AW661" s="135"/>
      <c r="AX661" s="135"/>
      <c r="AY661" s="135"/>
      <c r="AZ661" s="135"/>
      <c r="BA661" s="135"/>
    </row>
    <row r="662" spans="1:170" ht="12.75" customHeight="1" x14ac:dyDescent="0.2">
      <c r="A662" s="16" t="s">
        <v>173</v>
      </c>
      <c r="B662" s="17" t="s">
        <v>215</v>
      </c>
      <c r="C662" s="16"/>
      <c r="D662" s="16" t="s">
        <v>9171</v>
      </c>
      <c r="E662" s="16" t="s">
        <v>9171</v>
      </c>
      <c r="F662" s="7">
        <v>24</v>
      </c>
      <c r="G662" s="7"/>
      <c r="H662" s="30" t="s">
        <v>177</v>
      </c>
      <c r="I662" s="16" t="s">
        <v>671</v>
      </c>
      <c r="J662" s="16" t="s">
        <v>179</v>
      </c>
      <c r="K662" s="7" t="s">
        <v>162</v>
      </c>
      <c r="L662" s="16"/>
      <c r="M662" s="18"/>
      <c r="N662" s="17"/>
      <c r="O662" s="17"/>
      <c r="P662" s="7"/>
      <c r="Q662" s="7"/>
      <c r="R662" s="136" t="s">
        <v>2503</v>
      </c>
      <c r="S662" s="136"/>
      <c r="T662" s="136"/>
      <c r="U662" s="136"/>
      <c r="V662" s="138"/>
      <c r="W662" s="136"/>
      <c r="X662" s="136"/>
      <c r="Y662" s="136"/>
      <c r="Z662" s="136"/>
      <c r="AA662" s="136"/>
      <c r="AB662" s="136"/>
      <c r="AC662" s="18"/>
      <c r="AI662" s="16"/>
      <c r="AJ662" s="18"/>
      <c r="AK662" s="18"/>
      <c r="AL662" s="18"/>
      <c r="AM662" s="7"/>
      <c r="AN662" s="7"/>
      <c r="AO662" s="7"/>
      <c r="AP662" s="7"/>
      <c r="AQ662" s="7"/>
      <c r="AR662" s="7"/>
      <c r="AS662" s="7"/>
      <c r="AT662" s="7"/>
      <c r="AU662" s="7"/>
      <c r="AV662" s="7"/>
      <c r="AW662" s="7"/>
      <c r="AX662" s="18"/>
      <c r="AY662" s="18"/>
      <c r="AZ662" s="16"/>
      <c r="BA662" s="16"/>
    </row>
    <row r="663" spans="1:170" ht="12.75" customHeight="1" x14ac:dyDescent="0.2">
      <c r="A663" s="16" t="s">
        <v>173</v>
      </c>
      <c r="B663" s="17" t="s">
        <v>215</v>
      </c>
      <c r="C663" s="132"/>
      <c r="D663" s="132" t="s">
        <v>10847</v>
      </c>
      <c r="E663" s="132" t="s">
        <v>10847</v>
      </c>
      <c r="F663" s="134">
        <v>24</v>
      </c>
      <c r="G663" s="134"/>
      <c r="H663" s="30" t="s">
        <v>177</v>
      </c>
      <c r="I663" s="16" t="s">
        <v>1509</v>
      </c>
      <c r="J663" s="132" t="s">
        <v>179</v>
      </c>
      <c r="K663" s="7" t="s">
        <v>162</v>
      </c>
      <c r="L663" s="132"/>
      <c r="M663" s="136"/>
      <c r="N663" s="17"/>
      <c r="O663" s="17"/>
      <c r="P663" s="7"/>
      <c r="Q663" s="7"/>
      <c r="R663" s="136" t="s">
        <v>239</v>
      </c>
      <c r="S663" s="136"/>
      <c r="T663" s="136"/>
      <c r="U663" s="136"/>
      <c r="V663" s="138"/>
      <c r="W663" s="136"/>
      <c r="X663" s="136"/>
      <c r="Y663" s="136"/>
      <c r="Z663" s="136"/>
      <c r="AA663" s="136"/>
      <c r="AB663" s="136"/>
      <c r="AC663" s="18"/>
      <c r="AG663" s="135"/>
      <c r="AI663" s="132"/>
      <c r="AJ663" s="18"/>
      <c r="AK663" s="18"/>
      <c r="AL663" s="18"/>
      <c r="AM663" s="7"/>
      <c r="AN663" s="7"/>
      <c r="AO663" s="7"/>
      <c r="AP663" s="7"/>
      <c r="AQ663" s="7"/>
      <c r="AR663" s="7"/>
      <c r="AS663" s="7"/>
      <c r="AT663" s="7"/>
      <c r="AU663" s="7"/>
      <c r="AV663" s="7"/>
      <c r="AW663" s="134"/>
      <c r="AX663" s="18"/>
      <c r="AY663" s="18"/>
      <c r="AZ663" s="132"/>
      <c r="BA663" s="132"/>
    </row>
    <row r="664" spans="1:170" ht="12.75" customHeight="1" x14ac:dyDescent="0.2">
      <c r="A664" s="16" t="s">
        <v>173</v>
      </c>
      <c r="B664" s="17" t="s">
        <v>215</v>
      </c>
      <c r="C664" s="132"/>
      <c r="D664" s="132" t="s">
        <v>10964</v>
      </c>
      <c r="E664" s="132" t="s">
        <v>10964</v>
      </c>
      <c r="F664" s="134">
        <v>24</v>
      </c>
      <c r="G664" s="134"/>
      <c r="H664" s="30" t="s">
        <v>177</v>
      </c>
      <c r="I664" s="16" t="s">
        <v>475</v>
      </c>
      <c r="J664" s="132" t="s">
        <v>179</v>
      </c>
      <c r="K664" s="7" t="s">
        <v>162</v>
      </c>
      <c r="L664" s="132"/>
      <c r="M664" s="136"/>
      <c r="N664" s="17"/>
      <c r="O664" s="17"/>
      <c r="P664" s="7"/>
      <c r="Q664" s="7"/>
      <c r="R664" s="21" t="s">
        <v>10965</v>
      </c>
      <c r="S664" s="21"/>
      <c r="T664" s="21"/>
      <c r="U664" s="21"/>
      <c r="V664" s="22"/>
      <c r="W664" s="21"/>
      <c r="X664" s="21"/>
      <c r="Y664" s="21"/>
      <c r="Z664" s="21"/>
      <c r="AA664" s="21"/>
      <c r="AB664" s="21"/>
      <c r="AC664" s="136"/>
      <c r="AI664" s="132"/>
      <c r="AJ664" s="136"/>
      <c r="AK664" s="136"/>
      <c r="AL664" s="136"/>
      <c r="AM664" s="134"/>
      <c r="AN664" s="134"/>
      <c r="AO664" s="134"/>
      <c r="AP664" s="134"/>
      <c r="AQ664" s="134"/>
      <c r="AR664" s="134"/>
      <c r="AS664" s="134"/>
      <c r="AT664" s="134"/>
      <c r="AU664" s="134"/>
      <c r="AV664" s="134"/>
      <c r="AW664" s="134"/>
      <c r="AX664" s="136"/>
      <c r="AY664" s="136"/>
      <c r="AZ664" s="132"/>
      <c r="BA664" s="132"/>
    </row>
    <row r="665" spans="1:170" ht="12.75" customHeight="1" x14ac:dyDescent="0.2">
      <c r="A665" s="16" t="s">
        <v>173</v>
      </c>
      <c r="B665" s="17" t="s">
        <v>215</v>
      </c>
      <c r="C665" s="16" t="s">
        <v>1716</v>
      </c>
      <c r="D665" s="16" t="s">
        <v>11016</v>
      </c>
      <c r="E665" s="16" t="s">
        <v>11016</v>
      </c>
      <c r="F665" s="7">
        <v>24</v>
      </c>
      <c r="G665" s="7"/>
      <c r="H665" s="30" t="s">
        <v>177</v>
      </c>
      <c r="I665" s="16" t="s">
        <v>671</v>
      </c>
      <c r="J665" s="16" t="s">
        <v>179</v>
      </c>
      <c r="K665" s="7" t="s">
        <v>162</v>
      </c>
      <c r="L665" s="16"/>
      <c r="M665" s="136"/>
      <c r="N665" s="17"/>
      <c r="O665" s="17"/>
      <c r="P665" s="134"/>
      <c r="Q665" s="7"/>
      <c r="R665" s="135"/>
      <c r="S665" s="136"/>
      <c r="T665" s="136"/>
      <c r="U665" s="136" t="s">
        <v>2503</v>
      </c>
      <c r="V665" s="138"/>
      <c r="W665" s="136"/>
      <c r="X665" s="136"/>
      <c r="Y665" s="136"/>
      <c r="Z665" s="136"/>
      <c r="AA665" s="136"/>
      <c r="AB665" s="136"/>
      <c r="AC665" s="136"/>
      <c r="AD665" s="135"/>
      <c r="AE665" s="135"/>
      <c r="AF665" s="135"/>
      <c r="AG665" s="132" t="s">
        <v>11024</v>
      </c>
      <c r="AI665" s="132"/>
      <c r="AJ665" s="18"/>
      <c r="AK665" s="18"/>
      <c r="AL665" s="18"/>
      <c r="AM665" s="134"/>
      <c r="AN665" s="134"/>
      <c r="AO665" s="134"/>
      <c r="AP665" s="134"/>
      <c r="AQ665" s="134"/>
      <c r="AR665" s="134"/>
      <c r="AS665" s="134"/>
      <c r="AT665" s="134"/>
      <c r="AU665" s="134"/>
      <c r="AV665" s="134"/>
      <c r="AW665" s="134"/>
      <c r="AX665" s="136"/>
      <c r="AY665" s="136"/>
      <c r="AZ665" s="132"/>
      <c r="BA665" s="135"/>
    </row>
    <row r="666" spans="1:170" ht="12.75" customHeight="1" x14ac:dyDescent="0.2">
      <c r="A666" s="16" t="s">
        <v>173</v>
      </c>
      <c r="B666" s="17" t="s">
        <v>215</v>
      </c>
      <c r="C666" s="132" t="s">
        <v>1716</v>
      </c>
      <c r="D666" s="132" t="s">
        <v>11085</v>
      </c>
      <c r="E666" s="132" t="s">
        <v>11085</v>
      </c>
      <c r="F666" s="134">
        <v>24</v>
      </c>
      <c r="G666" s="134"/>
      <c r="H666" s="30" t="s">
        <v>177</v>
      </c>
      <c r="I666" s="16" t="s">
        <v>979</v>
      </c>
      <c r="J666" s="132" t="s">
        <v>179</v>
      </c>
      <c r="K666" s="134" t="s">
        <v>162</v>
      </c>
      <c r="L666" s="132"/>
      <c r="M666" s="136"/>
      <c r="N666" s="17"/>
      <c r="O666" s="17"/>
      <c r="P666" s="7"/>
      <c r="Q666" s="7"/>
      <c r="R666" s="136" t="s">
        <v>11086</v>
      </c>
      <c r="S666" s="136"/>
      <c r="T666" s="136"/>
      <c r="U666" s="136"/>
      <c r="V666" s="138"/>
      <c r="W666" s="136"/>
      <c r="X666" s="136"/>
      <c r="Y666" s="136"/>
      <c r="Z666" s="136"/>
      <c r="AA666" s="136"/>
      <c r="AB666" s="136"/>
      <c r="AC666" s="136"/>
      <c r="AG666" s="135"/>
      <c r="AI666" s="132"/>
      <c r="AJ666" s="136"/>
      <c r="AK666" s="136"/>
      <c r="AL666" s="136"/>
      <c r="AM666" s="134"/>
      <c r="AN666" s="134"/>
      <c r="AO666" s="134"/>
      <c r="AP666" s="134"/>
      <c r="AQ666" s="134"/>
      <c r="AR666" s="134"/>
      <c r="AS666" s="134"/>
      <c r="AT666" s="134"/>
      <c r="AU666" s="134"/>
      <c r="AV666" s="134"/>
      <c r="AW666" s="134"/>
      <c r="AX666" s="136"/>
      <c r="AY666" s="136"/>
      <c r="AZ666" s="132"/>
      <c r="BA666" s="132"/>
      <c r="BK666" s="135"/>
    </row>
    <row r="667" spans="1:170" ht="12.75" customHeight="1" x14ac:dyDescent="0.2">
      <c r="A667" s="16" t="s">
        <v>173</v>
      </c>
      <c r="B667" s="17" t="s">
        <v>215</v>
      </c>
      <c r="C667" s="132" t="s">
        <v>1716</v>
      </c>
      <c r="D667" s="132" t="s">
        <v>11087</v>
      </c>
      <c r="E667" s="132" t="s">
        <v>11087</v>
      </c>
      <c r="F667" s="134">
        <v>24</v>
      </c>
      <c r="G667" s="134"/>
      <c r="H667" s="30" t="s">
        <v>177</v>
      </c>
      <c r="I667" s="132" t="s">
        <v>979</v>
      </c>
      <c r="J667" s="132" t="s">
        <v>179</v>
      </c>
      <c r="K667" s="134" t="s">
        <v>162</v>
      </c>
      <c r="L667" s="132"/>
      <c r="M667" s="136"/>
      <c r="N667" s="17"/>
      <c r="O667" s="17"/>
      <c r="P667" s="134"/>
      <c r="Q667" s="134"/>
      <c r="R667" s="21" t="s">
        <v>11086</v>
      </c>
      <c r="S667" s="21"/>
      <c r="T667" s="21"/>
      <c r="U667" s="21"/>
      <c r="V667" s="22"/>
      <c r="W667" s="21"/>
      <c r="X667" s="21"/>
      <c r="Y667" s="21"/>
      <c r="Z667" s="21"/>
      <c r="AA667" s="21"/>
      <c r="AB667" s="21"/>
      <c r="AC667" s="136"/>
      <c r="AI667" s="132"/>
      <c r="AJ667" s="136"/>
      <c r="AK667" s="136"/>
      <c r="AL667" s="136"/>
      <c r="AM667" s="134"/>
      <c r="AN667" s="134"/>
      <c r="AO667" s="134"/>
      <c r="AP667" s="134"/>
      <c r="AQ667" s="134"/>
      <c r="AR667" s="134"/>
      <c r="AS667" s="134"/>
      <c r="AT667" s="134"/>
      <c r="AU667" s="134"/>
      <c r="AV667" s="134"/>
      <c r="AW667" s="134"/>
      <c r="AX667" s="136"/>
      <c r="AY667" s="136"/>
      <c r="AZ667" s="132"/>
      <c r="BA667" s="132"/>
    </row>
    <row r="668" spans="1:170" ht="12.75" customHeight="1" x14ac:dyDescent="0.2">
      <c r="A668" s="16" t="s">
        <v>173</v>
      </c>
      <c r="B668" s="124" t="s">
        <v>211</v>
      </c>
      <c r="C668" s="133"/>
      <c r="D668" s="133" t="s">
        <v>7679</v>
      </c>
      <c r="E668" s="133" t="s">
        <v>7680</v>
      </c>
      <c r="F668" s="36">
        <v>24</v>
      </c>
      <c r="G668" s="36"/>
      <c r="H668" s="134" t="s">
        <v>177</v>
      </c>
      <c r="I668" s="132" t="s">
        <v>261</v>
      </c>
      <c r="J668" s="133" t="s">
        <v>179</v>
      </c>
      <c r="K668" s="134" t="s">
        <v>162</v>
      </c>
      <c r="L668" s="133"/>
      <c r="M668" s="133" t="s">
        <v>7681</v>
      </c>
      <c r="N668" s="17"/>
      <c r="O668" s="17"/>
      <c r="P668" s="134"/>
      <c r="Q668" s="134"/>
      <c r="R668" s="136" t="s">
        <v>7682</v>
      </c>
      <c r="S668" s="136"/>
      <c r="T668" s="136"/>
      <c r="U668" s="136"/>
      <c r="V668" s="138"/>
      <c r="W668" s="136"/>
      <c r="X668" s="136"/>
      <c r="Y668" s="136"/>
      <c r="Z668" s="136"/>
      <c r="AA668" s="136"/>
      <c r="AB668" s="136"/>
      <c r="AC668" s="136" t="s">
        <v>168</v>
      </c>
      <c r="AI668" s="135"/>
      <c r="AJ668" s="136"/>
      <c r="AK668" s="136"/>
      <c r="AL668" s="136"/>
      <c r="AM668" s="134"/>
      <c r="AN668" s="134"/>
      <c r="AO668" s="134"/>
      <c r="AP668" s="134"/>
      <c r="AQ668" s="134"/>
      <c r="AR668" s="134"/>
      <c r="AS668" s="134"/>
      <c r="AT668" s="134"/>
      <c r="AU668" s="134"/>
      <c r="AV668" s="134"/>
      <c r="AW668" s="134" t="s">
        <v>168</v>
      </c>
      <c r="AX668" s="136" t="s">
        <v>7683</v>
      </c>
      <c r="AY668" s="136" t="s">
        <v>6302</v>
      </c>
      <c r="AZ668" s="133" t="s">
        <v>250</v>
      </c>
      <c r="BA668" s="135" t="s">
        <v>7684</v>
      </c>
      <c r="BG668" s="3" t="s">
        <v>168</v>
      </c>
      <c r="BH668" s="3" t="s">
        <v>12143</v>
      </c>
      <c r="BI668" s="3" t="s">
        <v>12144</v>
      </c>
      <c r="BK668" s="82" t="s">
        <v>7684</v>
      </c>
      <c r="FM668" s="130"/>
      <c r="FN668" s="130"/>
    </row>
    <row r="669" spans="1:170" ht="12.75" customHeight="1" x14ac:dyDescent="0.2">
      <c r="A669" s="132" t="s">
        <v>240</v>
      </c>
      <c r="B669" s="17" t="s">
        <v>886</v>
      </c>
      <c r="C669" s="133" t="s">
        <v>4052</v>
      </c>
      <c r="D669" s="135" t="s">
        <v>14436</v>
      </c>
      <c r="E669" s="135" t="s">
        <v>14436</v>
      </c>
      <c r="F669" s="79">
        <v>24</v>
      </c>
      <c r="G669" s="135"/>
      <c r="H669" s="79">
        <v>2022</v>
      </c>
      <c r="I669" s="133" t="s">
        <v>253</v>
      </c>
      <c r="J669" s="132" t="s">
        <v>179</v>
      </c>
      <c r="K669" s="79" t="s">
        <v>162</v>
      </c>
      <c r="L669" s="130" t="s">
        <v>14439</v>
      </c>
      <c r="M669" s="135"/>
      <c r="N669" s="135"/>
      <c r="O669" s="135"/>
      <c r="P669" s="135"/>
      <c r="Q669" s="135"/>
      <c r="R669" s="135" t="s">
        <v>14448</v>
      </c>
      <c r="S669" s="135"/>
      <c r="T669" s="135">
        <v>500062</v>
      </c>
      <c r="U669" s="135" t="s">
        <v>14449</v>
      </c>
      <c r="V669" s="135"/>
      <c r="W669" s="135"/>
      <c r="X669" s="135"/>
      <c r="Y669" s="135"/>
      <c r="Z669" s="135"/>
      <c r="AA669" s="135"/>
      <c r="AB669" s="135"/>
      <c r="AC669" s="130" t="s">
        <v>3478</v>
      </c>
      <c r="AD669" s="3" t="s">
        <v>14450</v>
      </c>
      <c r="AE669" s="3" t="s">
        <v>14451</v>
      </c>
      <c r="AF669" s="3" t="s">
        <v>368</v>
      </c>
      <c r="AG669" s="135"/>
      <c r="AI669" s="135"/>
      <c r="AJ669" s="135"/>
      <c r="AK669" s="135"/>
      <c r="AL669" s="135"/>
      <c r="AM669" s="135"/>
      <c r="AN669" s="135"/>
      <c r="AO669" s="135"/>
      <c r="AP669" s="135"/>
      <c r="AQ669" s="135"/>
      <c r="AR669" s="135"/>
      <c r="AS669" s="135"/>
      <c r="AT669" s="135"/>
      <c r="AU669" s="135"/>
      <c r="AV669" s="135"/>
      <c r="AW669" s="135"/>
      <c r="AX669" s="135"/>
      <c r="AY669" s="135"/>
      <c r="AZ669" s="135"/>
    </row>
    <row r="670" spans="1:170" ht="12.75" customHeight="1" x14ac:dyDescent="0.2">
      <c r="A670" s="135" t="s">
        <v>240</v>
      </c>
      <c r="B670" s="135" t="s">
        <v>215</v>
      </c>
      <c r="C670" s="135"/>
      <c r="D670" s="135" t="s">
        <v>15543</v>
      </c>
      <c r="E670" s="135" t="s">
        <v>15543</v>
      </c>
      <c r="F670" s="127">
        <v>24</v>
      </c>
      <c r="G670" s="135"/>
      <c r="H670" s="135"/>
      <c r="I670" s="135" t="s">
        <v>200</v>
      </c>
      <c r="J670" s="135" t="s">
        <v>179</v>
      </c>
      <c r="K670" s="127" t="s">
        <v>162</v>
      </c>
      <c r="L670" s="135" t="s">
        <v>15544</v>
      </c>
      <c r="M670" s="135"/>
      <c r="N670" s="135"/>
      <c r="O670" s="127" t="s">
        <v>676</v>
      </c>
      <c r="P670" s="127" t="s">
        <v>694</v>
      </c>
      <c r="Q670" s="131"/>
      <c r="R670" s="135"/>
      <c r="S670" s="135"/>
      <c r="T670" s="135"/>
      <c r="U670" s="135" t="s">
        <v>1189</v>
      </c>
      <c r="V670" s="135"/>
      <c r="W670" s="135"/>
      <c r="X670" s="135"/>
      <c r="Y670" s="135"/>
      <c r="Z670" s="135"/>
      <c r="AA670" s="135"/>
      <c r="AB670" s="135"/>
      <c r="AC670" s="135"/>
      <c r="AD670" s="135"/>
      <c r="AE670" s="135"/>
      <c r="AF670" s="135"/>
      <c r="AI670" s="135"/>
      <c r="AJ670" s="135"/>
      <c r="AK670" s="135"/>
      <c r="AL670" s="135"/>
      <c r="AM670" s="135"/>
      <c r="AN670" s="135"/>
      <c r="AO670" s="135"/>
      <c r="AP670" s="135"/>
      <c r="AQ670" s="135"/>
      <c r="AR670" s="135"/>
      <c r="AS670" s="135"/>
      <c r="AT670" s="135"/>
      <c r="AU670" s="135"/>
      <c r="AV670" s="135"/>
      <c r="AW670" s="135"/>
      <c r="AX670" s="135"/>
      <c r="AY670" s="135"/>
      <c r="AZ670" s="135"/>
      <c r="BA670" s="135"/>
    </row>
    <row r="671" spans="1:170" ht="12.75" customHeight="1" x14ac:dyDescent="0.2">
      <c r="A671" s="132" t="s">
        <v>173</v>
      </c>
      <c r="B671" s="124" t="s">
        <v>211</v>
      </c>
      <c r="C671" s="133"/>
      <c r="D671" s="133" t="s">
        <v>7237</v>
      </c>
      <c r="E671" s="133" t="s">
        <v>7237</v>
      </c>
      <c r="F671" s="36">
        <v>23.826000000000001</v>
      </c>
      <c r="G671" s="36"/>
      <c r="H671" s="134" t="s">
        <v>177</v>
      </c>
      <c r="I671" s="132" t="s">
        <v>7238</v>
      </c>
      <c r="J671" s="133" t="s">
        <v>179</v>
      </c>
      <c r="K671" s="134" t="s">
        <v>162</v>
      </c>
      <c r="L671" s="133" t="s">
        <v>7239</v>
      </c>
      <c r="M671" s="136"/>
      <c r="N671" s="17"/>
      <c r="O671" s="17"/>
      <c r="P671" s="134"/>
      <c r="Q671" s="134"/>
      <c r="R671" s="136" t="s">
        <v>7240</v>
      </c>
      <c r="S671" s="136"/>
      <c r="T671" s="136"/>
      <c r="U671" s="136"/>
      <c r="V671" s="138"/>
      <c r="W671" s="136"/>
      <c r="X671" s="136"/>
      <c r="Y671" s="136"/>
      <c r="Z671" s="136"/>
      <c r="AA671" s="136"/>
      <c r="AB671" s="136"/>
      <c r="AC671" s="136"/>
      <c r="AD671" s="135"/>
      <c r="AE671" s="135"/>
      <c r="AF671" s="135"/>
      <c r="AI671" s="135"/>
      <c r="AJ671" s="136"/>
      <c r="AK671" s="136"/>
      <c r="AL671" s="136"/>
      <c r="AM671" s="134"/>
      <c r="AN671" s="134"/>
      <c r="AO671" s="134"/>
      <c r="AP671" s="134"/>
      <c r="AQ671" s="134"/>
      <c r="AR671" s="134"/>
      <c r="AS671" s="134"/>
      <c r="AT671" s="134"/>
      <c r="AU671" s="134"/>
      <c r="AV671" s="134"/>
      <c r="AW671" s="134"/>
      <c r="AX671" s="136"/>
      <c r="AY671" s="136"/>
      <c r="AZ671" s="137"/>
      <c r="BA671" s="135" t="s">
        <v>7241</v>
      </c>
    </row>
    <row r="672" spans="1:170" ht="12.75" customHeight="1" x14ac:dyDescent="0.2">
      <c r="A672" s="135" t="s">
        <v>240</v>
      </c>
      <c r="B672" s="127" t="s">
        <v>211</v>
      </c>
      <c r="C672" s="128"/>
      <c r="D672" s="135" t="s">
        <v>14769</v>
      </c>
      <c r="E672" s="135" t="s">
        <v>14506</v>
      </c>
      <c r="F672" s="49">
        <v>23.76</v>
      </c>
      <c r="G672" s="135"/>
      <c r="H672" s="127">
        <v>2021</v>
      </c>
      <c r="I672" s="135" t="s">
        <v>253</v>
      </c>
      <c r="J672" s="133" t="s">
        <v>179</v>
      </c>
      <c r="K672" s="127" t="s">
        <v>162</v>
      </c>
      <c r="L672" s="135" t="s">
        <v>14774</v>
      </c>
      <c r="M672" s="135"/>
      <c r="N672" s="124" t="s">
        <v>676</v>
      </c>
      <c r="O672" s="135"/>
      <c r="P672" s="135"/>
      <c r="Q672" s="135"/>
      <c r="R672" s="135"/>
      <c r="S672" s="135"/>
      <c r="T672" s="135"/>
      <c r="U672" s="135"/>
      <c r="V672" s="141"/>
      <c r="W672" s="135"/>
      <c r="X672" s="135"/>
      <c r="Y672" s="135"/>
      <c r="Z672" s="135"/>
      <c r="AA672" s="135"/>
      <c r="AB672" s="135"/>
      <c r="AC672" s="135"/>
      <c r="AD672" s="135"/>
      <c r="AE672" s="135"/>
      <c r="AF672" s="135"/>
      <c r="AG672" s="135" t="s">
        <v>14793</v>
      </c>
      <c r="AI672" s="135"/>
      <c r="AJ672" s="135"/>
      <c r="AK672" s="135"/>
      <c r="AL672" s="135"/>
      <c r="AM672" s="135"/>
      <c r="AN672" s="135"/>
      <c r="AO672" s="135"/>
      <c r="AP672" s="135"/>
      <c r="AQ672" s="135"/>
      <c r="AR672" s="135"/>
      <c r="AS672" s="135"/>
      <c r="AT672" s="135"/>
      <c r="AU672" s="135"/>
      <c r="AV672" s="135"/>
      <c r="AW672" s="135"/>
      <c r="AX672" s="135"/>
      <c r="AY672" s="135"/>
      <c r="AZ672" s="135"/>
      <c r="BA672" s="135"/>
      <c r="BD672" s="141"/>
      <c r="BE672" s="141"/>
      <c r="BK672" s="135"/>
      <c r="FM672" s="135"/>
      <c r="FN672" s="135"/>
    </row>
    <row r="673" spans="1:176" ht="12.75" customHeight="1" x14ac:dyDescent="0.2">
      <c r="A673" s="135" t="s">
        <v>240</v>
      </c>
      <c r="B673" s="127" t="s">
        <v>215</v>
      </c>
      <c r="C673" s="128"/>
      <c r="D673" s="135" t="s">
        <v>11785</v>
      </c>
      <c r="E673" s="135" t="s">
        <v>11785</v>
      </c>
      <c r="F673" s="124">
        <v>23</v>
      </c>
      <c r="G673" s="124"/>
      <c r="H673" s="124">
        <v>2021</v>
      </c>
      <c r="I673" s="135" t="s">
        <v>212</v>
      </c>
      <c r="J673" s="135" t="s">
        <v>179</v>
      </c>
      <c r="K673" s="124" t="s">
        <v>162</v>
      </c>
      <c r="L673" s="135" t="s">
        <v>11788</v>
      </c>
      <c r="M673" s="135"/>
      <c r="N673" s="124" t="s">
        <v>676</v>
      </c>
      <c r="O673" s="135"/>
      <c r="P673" s="135"/>
      <c r="Q673" s="135"/>
      <c r="R673" s="135" t="s">
        <v>11786</v>
      </c>
      <c r="S673" s="135"/>
      <c r="T673" s="135"/>
      <c r="U673" s="135"/>
      <c r="V673" s="135" t="s">
        <v>11787</v>
      </c>
      <c r="W673" s="135"/>
      <c r="X673" s="135"/>
      <c r="Y673" s="135"/>
      <c r="Z673" s="135"/>
      <c r="AA673" s="135"/>
      <c r="AB673" s="135"/>
      <c r="AC673" s="135"/>
      <c r="AI673" s="135"/>
      <c r="AJ673" s="135"/>
      <c r="AK673" s="135"/>
      <c r="AL673" s="135"/>
      <c r="AM673" s="135"/>
      <c r="AN673" s="135"/>
      <c r="AO673" s="135"/>
      <c r="AP673" s="135"/>
      <c r="AQ673" s="135"/>
      <c r="AR673" s="135"/>
      <c r="AS673" s="135"/>
      <c r="AT673" s="135"/>
      <c r="AU673" s="135"/>
      <c r="AV673" s="135"/>
      <c r="AW673" s="135"/>
      <c r="AX673" s="135"/>
      <c r="AY673" s="135"/>
      <c r="AZ673" s="135"/>
      <c r="BA673" s="135"/>
    </row>
    <row r="674" spans="1:176" ht="12.75" customHeight="1" x14ac:dyDescent="0.2">
      <c r="A674" s="16" t="s">
        <v>173</v>
      </c>
      <c r="B674" s="124" t="s">
        <v>215</v>
      </c>
      <c r="C674" s="133"/>
      <c r="D674" s="8" t="s">
        <v>4886</v>
      </c>
      <c r="E674" s="8" t="s">
        <v>658</v>
      </c>
      <c r="F674" s="36">
        <v>22</v>
      </c>
      <c r="G674" s="36"/>
      <c r="H674" s="134" t="s">
        <v>177</v>
      </c>
      <c r="I674" s="132" t="s">
        <v>212</v>
      </c>
      <c r="J674" s="8" t="s">
        <v>179</v>
      </c>
      <c r="K674" s="134" t="s">
        <v>162</v>
      </c>
      <c r="L674" s="133" t="s">
        <v>4887</v>
      </c>
      <c r="M674" s="133" t="s">
        <v>4888</v>
      </c>
      <c r="N674" s="17"/>
      <c r="O674" s="17"/>
      <c r="P674" s="134"/>
      <c r="Q674" s="134"/>
      <c r="R674" s="21" t="s">
        <v>4889</v>
      </c>
      <c r="S674" s="21"/>
      <c r="T674" s="21"/>
      <c r="U674" s="21"/>
      <c r="V674" s="22"/>
      <c r="W674" s="21"/>
      <c r="X674" s="21"/>
      <c r="Y674" s="21"/>
      <c r="Z674" s="21"/>
      <c r="AA674" s="21"/>
      <c r="AB674" s="21"/>
      <c r="AC674" s="136"/>
      <c r="AD674" s="135"/>
      <c r="AE674" s="135"/>
      <c r="AF674" s="135"/>
      <c r="AG674" s="135"/>
      <c r="AI674" s="135"/>
      <c r="AJ674" s="136"/>
      <c r="AK674" s="136"/>
      <c r="AL674" s="136"/>
      <c r="AM674" s="134"/>
      <c r="AN674" s="134"/>
      <c r="AO674" s="134"/>
      <c r="AP674" s="134"/>
      <c r="AQ674" s="134"/>
      <c r="AR674" s="134"/>
      <c r="AS674" s="134"/>
      <c r="AT674" s="134"/>
      <c r="AU674" s="134"/>
      <c r="AV674" s="134"/>
      <c r="AW674" s="135" t="s">
        <v>168</v>
      </c>
      <c r="AX674" s="136" t="s">
        <v>4890</v>
      </c>
      <c r="AY674" s="136" t="s">
        <v>4891</v>
      </c>
      <c r="AZ674" s="133" t="s">
        <v>319</v>
      </c>
      <c r="BA674" s="135" t="s">
        <v>4892</v>
      </c>
    </row>
    <row r="675" spans="1:176" ht="12.75" customHeight="1" x14ac:dyDescent="0.2">
      <c r="A675" s="16" t="s">
        <v>173</v>
      </c>
      <c r="B675" s="17" t="s">
        <v>215</v>
      </c>
      <c r="C675" s="132"/>
      <c r="D675" s="132" t="s">
        <v>977</v>
      </c>
      <c r="E675" s="132" t="s">
        <v>978</v>
      </c>
      <c r="F675" s="134">
        <v>22</v>
      </c>
      <c r="G675" s="134"/>
      <c r="H675" s="30" t="s">
        <v>177</v>
      </c>
      <c r="I675" s="16" t="s">
        <v>979</v>
      </c>
      <c r="J675" s="132" t="s">
        <v>179</v>
      </c>
      <c r="K675" s="7" t="s">
        <v>162</v>
      </c>
      <c r="L675" s="132" t="s">
        <v>980</v>
      </c>
      <c r="M675" s="135" t="s">
        <v>13486</v>
      </c>
      <c r="N675" s="17"/>
      <c r="O675" s="17"/>
      <c r="P675" s="7"/>
      <c r="Q675" s="7"/>
      <c r="R675" s="136" t="s">
        <v>981</v>
      </c>
      <c r="S675" s="136"/>
      <c r="T675" s="136"/>
      <c r="U675" s="136"/>
      <c r="V675" s="138"/>
      <c r="W675" s="136"/>
      <c r="X675" s="136"/>
      <c r="Y675" s="136"/>
      <c r="Z675" s="136"/>
      <c r="AA675" s="136"/>
      <c r="AB675" s="136"/>
      <c r="AC675" s="18" t="s">
        <v>168</v>
      </c>
      <c r="AD675" s="136" t="s">
        <v>982</v>
      </c>
      <c r="AE675" s="136" t="s">
        <v>983</v>
      </c>
      <c r="AF675" s="133"/>
      <c r="AG675" s="3" t="s">
        <v>984</v>
      </c>
      <c r="AH675" s="3" t="s">
        <v>985</v>
      </c>
      <c r="AJ675" s="18"/>
      <c r="AK675" s="18"/>
      <c r="AL675" s="18"/>
      <c r="AM675" s="134"/>
      <c r="AN675" s="134"/>
      <c r="AO675" s="134"/>
      <c r="AP675" s="134"/>
      <c r="AQ675" s="134"/>
      <c r="AR675" s="134"/>
      <c r="AS675" s="134"/>
      <c r="AT675" s="134"/>
      <c r="AU675" s="134"/>
      <c r="AV675" s="134"/>
      <c r="AX675" s="18"/>
      <c r="AY675" s="18"/>
      <c r="AZ675" s="8"/>
      <c r="BA675" s="135"/>
      <c r="BU675" s="135"/>
    </row>
    <row r="676" spans="1:176" ht="12.75" customHeight="1" x14ac:dyDescent="0.2">
      <c r="A676" s="132" t="s">
        <v>173</v>
      </c>
      <c r="B676" s="17" t="s">
        <v>215</v>
      </c>
      <c r="C676" s="132" t="s">
        <v>1716</v>
      </c>
      <c r="D676" s="132" t="s">
        <v>5929</v>
      </c>
      <c r="E676" s="132" t="s">
        <v>5929</v>
      </c>
      <c r="F676" s="134">
        <v>22</v>
      </c>
      <c r="G676" s="134"/>
      <c r="H676" s="30" t="s">
        <v>177</v>
      </c>
      <c r="I676" s="132" t="s">
        <v>979</v>
      </c>
      <c r="J676" s="132" t="s">
        <v>179</v>
      </c>
      <c r="K676" s="134" t="s">
        <v>162</v>
      </c>
      <c r="L676" s="132"/>
      <c r="M676" s="136"/>
      <c r="N676" s="17"/>
      <c r="O676" s="17"/>
      <c r="P676" s="134"/>
      <c r="Q676" s="134"/>
      <c r="R676" s="136" t="s">
        <v>5930</v>
      </c>
      <c r="S676" s="136"/>
      <c r="T676" s="136"/>
      <c r="U676" s="136"/>
      <c r="V676" s="138"/>
      <c r="W676" s="136"/>
      <c r="X676" s="136"/>
      <c r="Y676" s="136"/>
      <c r="Z676" s="136"/>
      <c r="AA676" s="136"/>
      <c r="AB676" s="136"/>
      <c r="AC676" s="136"/>
      <c r="AD676" s="135"/>
      <c r="AE676" s="135"/>
      <c r="AF676" s="135"/>
      <c r="AI676" s="132"/>
      <c r="AJ676" s="136"/>
      <c r="AK676" s="136"/>
      <c r="AL676" s="136"/>
      <c r="AM676" s="134"/>
      <c r="AN676" s="134"/>
      <c r="AO676" s="134"/>
      <c r="AP676" s="134"/>
      <c r="AQ676" s="134"/>
      <c r="AR676" s="134"/>
      <c r="AS676" s="134"/>
      <c r="AT676" s="134"/>
      <c r="AU676" s="134"/>
      <c r="AV676" s="134"/>
      <c r="AW676" s="134"/>
      <c r="AX676" s="136"/>
      <c r="AY676" s="136"/>
      <c r="AZ676" s="132"/>
      <c r="BA676" s="132"/>
    </row>
    <row r="677" spans="1:176" ht="12.75" customHeight="1" x14ac:dyDescent="0.2">
      <c r="A677" s="16" t="s">
        <v>173</v>
      </c>
      <c r="B677" s="17" t="s">
        <v>215</v>
      </c>
      <c r="C677" s="132"/>
      <c r="D677" s="132" t="s">
        <v>7588</v>
      </c>
      <c r="E677" s="132" t="s">
        <v>7588</v>
      </c>
      <c r="F677" s="134">
        <v>22</v>
      </c>
      <c r="G677" s="134"/>
      <c r="H677" s="30" t="s">
        <v>177</v>
      </c>
      <c r="I677" s="132" t="s">
        <v>979</v>
      </c>
      <c r="J677" s="132" t="s">
        <v>179</v>
      </c>
      <c r="K677" s="134" t="s">
        <v>162</v>
      </c>
      <c r="L677" s="132"/>
      <c r="M677" s="136"/>
      <c r="N677" s="17"/>
      <c r="O677" s="17"/>
      <c r="P677" s="134"/>
      <c r="Q677" s="134"/>
      <c r="R677" s="136" t="s">
        <v>7587</v>
      </c>
      <c r="S677" s="136"/>
      <c r="T677" s="136"/>
      <c r="U677" s="136"/>
      <c r="V677" s="138"/>
      <c r="W677" s="136"/>
      <c r="X677" s="136"/>
      <c r="Y677" s="136"/>
      <c r="Z677" s="136"/>
      <c r="AA677" s="136"/>
      <c r="AB677" s="136"/>
      <c r="AC677" s="136"/>
      <c r="AI677" s="132"/>
      <c r="AJ677" s="136"/>
      <c r="AK677" s="136"/>
      <c r="AL677" s="136"/>
      <c r="AM677" s="134"/>
      <c r="AN677" s="134"/>
      <c r="AO677" s="134"/>
      <c r="AP677" s="134"/>
      <c r="AQ677" s="134"/>
      <c r="AR677" s="134"/>
      <c r="AS677" s="134"/>
      <c r="AT677" s="134"/>
      <c r="AU677" s="134"/>
      <c r="AV677" s="134"/>
      <c r="AW677" s="134"/>
      <c r="AX677" s="136"/>
      <c r="AY677" s="136"/>
      <c r="AZ677" s="132"/>
      <c r="BA677" s="132"/>
    </row>
    <row r="678" spans="1:176" ht="12.75" customHeight="1" x14ac:dyDescent="0.2">
      <c r="A678" s="16" t="s">
        <v>173</v>
      </c>
      <c r="B678" s="17" t="s">
        <v>12429</v>
      </c>
      <c r="C678" s="132" t="s">
        <v>13783</v>
      </c>
      <c r="D678" s="132" t="s">
        <v>13788</v>
      </c>
      <c r="E678" s="132" t="s">
        <v>13788</v>
      </c>
      <c r="F678" s="85">
        <v>22</v>
      </c>
      <c r="G678" s="85"/>
      <c r="H678" s="134" t="s">
        <v>177</v>
      </c>
      <c r="I678" s="16" t="s">
        <v>979</v>
      </c>
      <c r="J678" s="132" t="s">
        <v>179</v>
      </c>
      <c r="K678" s="17" t="s">
        <v>162</v>
      </c>
      <c r="L678" s="132" t="s">
        <v>327</v>
      </c>
      <c r="M678" s="135"/>
      <c r="N678" s="17"/>
      <c r="O678" s="17"/>
      <c r="P678" s="7"/>
      <c r="Q678" s="7"/>
      <c r="R678" s="136"/>
      <c r="S678" s="136"/>
      <c r="T678" s="136"/>
      <c r="U678" s="136"/>
      <c r="V678" s="138"/>
      <c r="W678" s="136"/>
      <c r="X678" s="136"/>
      <c r="Y678" s="136"/>
      <c r="Z678" s="136"/>
      <c r="AA678" s="136"/>
      <c r="AB678" s="136"/>
      <c r="AC678" s="133"/>
      <c r="AD678" s="136"/>
      <c r="AE678" s="136"/>
      <c r="AF678" s="137"/>
      <c r="AI678" s="136"/>
      <c r="AJ678" s="18"/>
      <c r="AK678" s="18"/>
      <c r="AL678" s="18"/>
      <c r="AM678" s="7"/>
      <c r="AN678" s="7"/>
      <c r="AO678" s="7"/>
      <c r="AP678" s="7"/>
      <c r="AQ678" s="7"/>
      <c r="AR678" s="7"/>
      <c r="AS678" s="7"/>
      <c r="AT678" s="7"/>
      <c r="AU678" s="7"/>
      <c r="AV678" s="7"/>
      <c r="AW678" s="134"/>
      <c r="AX678" s="135"/>
      <c r="AY678" s="135"/>
      <c r="AZ678" s="135"/>
      <c r="BA678" s="135"/>
    </row>
    <row r="679" spans="1:176" ht="12.75" customHeight="1" x14ac:dyDescent="0.2">
      <c r="A679" s="135" t="s">
        <v>173</v>
      </c>
      <c r="B679" s="127" t="s">
        <v>211</v>
      </c>
      <c r="C679" s="128"/>
      <c r="D679" s="135" t="s">
        <v>12608</v>
      </c>
      <c r="E679" s="135" t="s">
        <v>12608</v>
      </c>
      <c r="F679" s="49">
        <v>22</v>
      </c>
      <c r="G679" s="135"/>
      <c r="H679" s="7" t="s">
        <v>177</v>
      </c>
      <c r="I679" s="135" t="s">
        <v>200</v>
      </c>
      <c r="J679" s="135" t="s">
        <v>179</v>
      </c>
      <c r="K679" s="127" t="s">
        <v>162</v>
      </c>
      <c r="L679" s="135"/>
      <c r="M679" s="135" t="s">
        <v>12609</v>
      </c>
      <c r="N679" s="135"/>
      <c r="O679" s="135" t="s">
        <v>812</v>
      </c>
      <c r="P679" s="135"/>
      <c r="Q679" s="135"/>
      <c r="R679" s="135"/>
      <c r="S679" s="135"/>
      <c r="T679" s="135"/>
      <c r="U679" s="135" t="s">
        <v>12610</v>
      </c>
      <c r="V679" s="135"/>
      <c r="W679" s="135"/>
      <c r="X679" s="135"/>
      <c r="Y679" s="135"/>
      <c r="Z679" s="135"/>
      <c r="AA679" s="135"/>
      <c r="AB679" s="135"/>
      <c r="AC679" s="135"/>
      <c r="AD679" s="135"/>
      <c r="AE679" s="135"/>
      <c r="AF679" s="135"/>
      <c r="AI679" s="135"/>
      <c r="AJ679" s="135"/>
      <c r="AK679" s="135"/>
      <c r="AL679" s="135"/>
      <c r="AM679" s="135"/>
      <c r="AN679" s="135"/>
      <c r="AO679" s="135"/>
      <c r="AP679" s="135"/>
      <c r="AQ679" s="135"/>
      <c r="AR679" s="135"/>
      <c r="AS679" s="135"/>
      <c r="AT679" s="135"/>
      <c r="AU679" s="135"/>
      <c r="AV679" s="135"/>
      <c r="AW679" s="135"/>
      <c r="AX679" s="135"/>
      <c r="AY679" s="135"/>
      <c r="AZ679" s="135"/>
      <c r="FO679" s="130"/>
      <c r="FP679" s="130"/>
      <c r="FQ679" s="130"/>
      <c r="FR679" s="130"/>
      <c r="FS679" s="130"/>
      <c r="FT679" s="130"/>
    </row>
    <row r="680" spans="1:176" ht="12.75" customHeight="1" x14ac:dyDescent="0.2">
      <c r="A680" s="132" t="s">
        <v>173</v>
      </c>
      <c r="B680" s="17" t="s">
        <v>886</v>
      </c>
      <c r="C680" s="132"/>
      <c r="D680" s="133" t="s">
        <v>8163</v>
      </c>
      <c r="E680" s="133" t="s">
        <v>8164</v>
      </c>
      <c r="F680" s="134">
        <v>22</v>
      </c>
      <c r="G680" s="134"/>
      <c r="H680" s="7" t="s">
        <v>177</v>
      </c>
      <c r="I680" s="132" t="s">
        <v>253</v>
      </c>
      <c r="J680" s="133" t="s">
        <v>179</v>
      </c>
      <c r="K680" s="134" t="s">
        <v>162</v>
      </c>
      <c r="L680" s="132" t="s">
        <v>8167</v>
      </c>
      <c r="M680" s="136"/>
      <c r="N680" s="17"/>
      <c r="O680" s="17"/>
      <c r="P680" s="134"/>
      <c r="Q680" s="134"/>
      <c r="R680" s="21" t="s">
        <v>6577</v>
      </c>
      <c r="S680" s="21"/>
      <c r="T680" s="21"/>
      <c r="U680" s="21"/>
      <c r="V680" s="22"/>
      <c r="W680" s="21"/>
      <c r="X680" s="21"/>
      <c r="Y680" s="21"/>
      <c r="Z680" s="21"/>
      <c r="AA680" s="21"/>
      <c r="AB680" s="21"/>
      <c r="AC680" s="136"/>
      <c r="AJ680" s="136"/>
      <c r="AK680" s="136"/>
      <c r="AL680" s="136"/>
      <c r="AM680" s="134"/>
      <c r="AN680" s="134"/>
      <c r="AO680" s="134"/>
      <c r="AP680" s="134"/>
      <c r="AQ680" s="134"/>
      <c r="AR680" s="134"/>
      <c r="AS680" s="134"/>
      <c r="AT680" s="134"/>
      <c r="AU680" s="134"/>
      <c r="AV680" s="134"/>
      <c r="AW680" s="134"/>
      <c r="AX680" s="136"/>
      <c r="AY680" s="136"/>
      <c r="AZ680" s="137"/>
      <c r="BA680" s="3" t="s">
        <v>8166</v>
      </c>
      <c r="BK680" s="135"/>
      <c r="FM680" s="135"/>
      <c r="FN680" s="135"/>
      <c r="FO680" s="135"/>
      <c r="FP680" s="135"/>
      <c r="FQ680" s="135"/>
      <c r="FR680" s="135"/>
      <c r="FS680" s="135"/>
      <c r="FT680" s="135"/>
    </row>
    <row r="681" spans="1:176" ht="12.75" customHeight="1" x14ac:dyDescent="0.2">
      <c r="A681" s="16" t="s">
        <v>240</v>
      </c>
      <c r="B681" s="124" t="s">
        <v>215</v>
      </c>
      <c r="C681" s="78"/>
      <c r="D681" s="135" t="s">
        <v>14436</v>
      </c>
      <c r="E681" s="135" t="s">
        <v>14436</v>
      </c>
      <c r="F681" s="6">
        <v>22</v>
      </c>
      <c r="G681" s="135"/>
      <c r="H681" s="79">
        <v>2021</v>
      </c>
      <c r="I681" s="133" t="s">
        <v>253</v>
      </c>
      <c r="J681" s="132" t="s">
        <v>179</v>
      </c>
      <c r="K681" s="79" t="s">
        <v>162</v>
      </c>
      <c r="L681" s="130" t="s">
        <v>14439</v>
      </c>
      <c r="M681" s="135"/>
      <c r="N681" s="135" t="s">
        <v>247</v>
      </c>
      <c r="O681" s="135"/>
      <c r="P681" s="135"/>
      <c r="Q681" s="135"/>
      <c r="R681" s="135" t="s">
        <v>14448</v>
      </c>
      <c r="S681" s="135"/>
      <c r="T681" s="135">
        <v>500062</v>
      </c>
      <c r="U681" s="135" t="s">
        <v>14449</v>
      </c>
      <c r="V681" s="135"/>
      <c r="W681" s="135"/>
      <c r="X681" s="135"/>
      <c r="Y681" s="135"/>
      <c r="Z681" s="135"/>
      <c r="AA681" s="135"/>
      <c r="AB681" s="135"/>
      <c r="AC681" s="130" t="s">
        <v>3478</v>
      </c>
      <c r="AD681" s="135" t="s">
        <v>14450</v>
      </c>
      <c r="AE681" s="135" t="s">
        <v>14451</v>
      </c>
      <c r="AF681" s="135" t="s">
        <v>368</v>
      </c>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DI681" s="135"/>
      <c r="DK681" s="135"/>
      <c r="DL681" s="135"/>
      <c r="DN681" s="135"/>
      <c r="EM681" s="135"/>
      <c r="EO681" s="135"/>
      <c r="EP681" s="135"/>
      <c r="ER681" s="135"/>
    </row>
    <row r="682" spans="1:176" ht="12.75" customHeight="1" x14ac:dyDescent="0.2">
      <c r="A682" s="132" t="s">
        <v>173</v>
      </c>
      <c r="B682" s="124" t="s">
        <v>211</v>
      </c>
      <c r="C682" s="8"/>
      <c r="D682" s="8" t="s">
        <v>9999</v>
      </c>
      <c r="E682" s="8" t="s">
        <v>9999</v>
      </c>
      <c r="F682" s="52">
        <v>21.9</v>
      </c>
      <c r="G682" s="52"/>
      <c r="H682" s="134" t="s">
        <v>177</v>
      </c>
      <c r="I682" s="132" t="s">
        <v>200</v>
      </c>
      <c r="J682" s="8" t="s">
        <v>179</v>
      </c>
      <c r="K682" s="134" t="s">
        <v>162</v>
      </c>
      <c r="L682" s="133" t="s">
        <v>10000</v>
      </c>
      <c r="M682" s="136"/>
      <c r="N682" s="17"/>
      <c r="O682" s="17"/>
      <c r="P682" s="7"/>
      <c r="Q682" s="7"/>
      <c r="R682" s="21" t="s">
        <v>10001</v>
      </c>
      <c r="S682" s="21"/>
      <c r="T682" s="21"/>
      <c r="U682" s="21"/>
      <c r="V682" s="22"/>
      <c r="W682" s="21"/>
      <c r="X682" s="21"/>
      <c r="Y682" s="21"/>
      <c r="Z682" s="21"/>
      <c r="AA682" s="21"/>
      <c r="AB682" s="21"/>
      <c r="AC682" s="18"/>
      <c r="AJ682" s="18"/>
      <c r="AK682" s="18"/>
      <c r="AL682" s="18"/>
      <c r="AM682" s="7"/>
      <c r="AN682" s="7"/>
      <c r="AO682" s="7"/>
      <c r="AP682" s="7"/>
      <c r="AQ682" s="7"/>
      <c r="AR682" s="7"/>
      <c r="AS682" s="7"/>
      <c r="AT682" s="7"/>
      <c r="AU682" s="7"/>
      <c r="AV682" s="7"/>
      <c r="AW682" s="135" t="s">
        <v>168</v>
      </c>
      <c r="AX682" s="18" t="s">
        <v>10002</v>
      </c>
      <c r="AY682" s="18" t="s">
        <v>10003</v>
      </c>
      <c r="AZ682" s="133" t="s">
        <v>10004</v>
      </c>
      <c r="BA682" s="3" t="s">
        <v>10005</v>
      </c>
      <c r="BH682" s="3" t="s">
        <v>11762</v>
      </c>
      <c r="BK682" s="3" t="s">
        <v>10006</v>
      </c>
    </row>
    <row r="683" spans="1:176" ht="12.75" customHeight="1" x14ac:dyDescent="0.2">
      <c r="A683" s="16" t="s">
        <v>173</v>
      </c>
      <c r="B683" s="124" t="s">
        <v>211</v>
      </c>
      <c r="C683" s="133"/>
      <c r="D683" s="3" t="s">
        <v>9138</v>
      </c>
      <c r="E683" s="133" t="s">
        <v>9132</v>
      </c>
      <c r="F683" s="36">
        <v>20.75</v>
      </c>
      <c r="G683" s="36"/>
      <c r="H683" s="134" t="s">
        <v>177</v>
      </c>
      <c r="I683" s="132" t="s">
        <v>261</v>
      </c>
      <c r="J683" s="133" t="s">
        <v>179</v>
      </c>
      <c r="K683" s="134" t="s">
        <v>162</v>
      </c>
      <c r="L683" s="133" t="s">
        <v>9133</v>
      </c>
      <c r="M683" s="136"/>
      <c r="N683" s="17"/>
      <c r="O683" s="17"/>
      <c r="P683" s="134"/>
      <c r="Q683" s="134"/>
      <c r="R683" s="18" t="s">
        <v>9134</v>
      </c>
      <c r="S683" s="136"/>
      <c r="T683" s="136"/>
      <c r="U683" s="136"/>
      <c r="V683" s="138"/>
      <c r="W683" s="136"/>
      <c r="X683" s="136"/>
      <c r="Y683" s="136"/>
      <c r="Z683" s="136"/>
      <c r="AA683" s="136"/>
      <c r="AB683" s="136"/>
      <c r="AC683" s="136"/>
      <c r="AJ683" s="136"/>
      <c r="AK683" s="136"/>
      <c r="AL683" s="136"/>
      <c r="AM683" s="134"/>
      <c r="AN683" s="134"/>
      <c r="AO683" s="134"/>
      <c r="AP683" s="134"/>
      <c r="AQ683" s="134"/>
      <c r="AR683" s="134"/>
      <c r="AS683" s="134"/>
      <c r="AT683" s="134"/>
      <c r="AU683" s="134"/>
      <c r="AV683" s="134"/>
      <c r="AW683" s="3" t="s">
        <v>168</v>
      </c>
      <c r="AX683" s="136" t="s">
        <v>9135</v>
      </c>
      <c r="AY683" s="136" t="s">
        <v>8735</v>
      </c>
      <c r="AZ683" s="137"/>
      <c r="BA683" s="3" t="s">
        <v>9136</v>
      </c>
    </row>
    <row r="684" spans="1:176" ht="12.75" customHeight="1" x14ac:dyDescent="0.2">
      <c r="A684" s="16" t="s">
        <v>173</v>
      </c>
      <c r="B684" s="17" t="s">
        <v>886</v>
      </c>
      <c r="C684" s="133" t="s">
        <v>13713</v>
      </c>
      <c r="D684" s="135" t="s">
        <v>13714</v>
      </c>
      <c r="E684" s="133" t="s">
        <v>13712</v>
      </c>
      <c r="F684" s="12">
        <v>20.399999999999999</v>
      </c>
      <c r="G684" s="12">
        <v>8.9759999999999991</v>
      </c>
      <c r="H684" s="124" t="s">
        <v>177</v>
      </c>
      <c r="I684" s="133" t="s">
        <v>2669</v>
      </c>
      <c r="J684" s="133" t="s">
        <v>161</v>
      </c>
      <c r="K684" s="124" t="s">
        <v>162</v>
      </c>
      <c r="L684" s="133" t="s">
        <v>13720</v>
      </c>
      <c r="M684" s="133"/>
      <c r="N684" s="124"/>
      <c r="O684" s="124"/>
      <c r="P684" s="124"/>
      <c r="Q684" s="124"/>
      <c r="R684" s="135" t="s">
        <v>13715</v>
      </c>
      <c r="S684" s="133"/>
      <c r="T684" s="133"/>
      <c r="U684" s="135" t="s">
        <v>13716</v>
      </c>
      <c r="V684" s="24"/>
      <c r="W684" s="133"/>
      <c r="X684" s="133"/>
      <c r="Y684" s="133"/>
      <c r="Z684" s="133"/>
      <c r="AA684" s="133"/>
      <c r="AB684" s="133"/>
      <c r="AC684" s="133" t="s">
        <v>168</v>
      </c>
      <c r="AD684" s="72" t="s">
        <v>13718</v>
      </c>
      <c r="AE684" s="72" t="s">
        <v>13717</v>
      </c>
      <c r="AF684" s="135" t="s">
        <v>940</v>
      </c>
      <c r="AG684" s="3" t="s">
        <v>13760</v>
      </c>
      <c r="AI684" s="133"/>
      <c r="AJ684" s="133"/>
      <c r="AK684" s="48" t="s">
        <v>13719</v>
      </c>
      <c r="AL684" s="133"/>
      <c r="AM684" s="124"/>
      <c r="AN684" s="124"/>
      <c r="AO684" s="124"/>
      <c r="AP684" s="124"/>
      <c r="AQ684" s="124"/>
      <c r="AR684" s="124"/>
      <c r="AS684" s="124"/>
      <c r="AT684" s="124"/>
      <c r="AU684" s="124"/>
      <c r="AV684" s="124"/>
      <c r="AW684" s="124"/>
      <c r="AX684" s="133"/>
      <c r="AY684" s="133"/>
      <c r="AZ684" s="137"/>
      <c r="BA684" s="3" t="s">
        <v>7755</v>
      </c>
    </row>
    <row r="685" spans="1:176" ht="12.75" customHeight="1" x14ac:dyDescent="0.25">
      <c r="A685" s="16" t="s">
        <v>240</v>
      </c>
      <c r="B685" s="124" t="s">
        <v>472</v>
      </c>
      <c r="C685" s="133" t="s">
        <v>13916</v>
      </c>
      <c r="D685" s="132" t="s">
        <v>1419</v>
      </c>
      <c r="E685" s="132" t="s">
        <v>1420</v>
      </c>
      <c r="F685" s="12">
        <v>20</v>
      </c>
      <c r="G685" s="12"/>
      <c r="H685" s="124">
        <v>2021</v>
      </c>
      <c r="I685" s="133" t="s">
        <v>809</v>
      </c>
      <c r="J685" s="133" t="s">
        <v>810</v>
      </c>
      <c r="K685" s="124" t="s">
        <v>180</v>
      </c>
      <c r="L685" s="133" t="s">
        <v>11957</v>
      </c>
      <c r="M685" s="135" t="s">
        <v>1421</v>
      </c>
      <c r="N685" s="124" t="s">
        <v>1269</v>
      </c>
      <c r="O685" s="124"/>
      <c r="P685" s="124"/>
      <c r="Q685" s="124"/>
      <c r="R685" s="135" t="s">
        <v>13072</v>
      </c>
      <c r="S685" s="135" t="s">
        <v>163</v>
      </c>
      <c r="T685" s="135" t="s">
        <v>1422</v>
      </c>
      <c r="U685" s="135" t="s">
        <v>1423</v>
      </c>
      <c r="V685" s="141" t="s">
        <v>163</v>
      </c>
      <c r="W685" s="133"/>
      <c r="X685" s="133"/>
      <c r="Y685" s="133"/>
      <c r="Z685" s="133"/>
      <c r="AA685" s="133"/>
      <c r="AB685" s="133">
        <v>4</v>
      </c>
      <c r="AC685" s="135" t="s">
        <v>168</v>
      </c>
      <c r="AD685" s="133" t="s">
        <v>1424</v>
      </c>
      <c r="AE685" s="133" t="s">
        <v>1425</v>
      </c>
      <c r="AF685" s="133" t="s">
        <v>368</v>
      </c>
      <c r="AG685" s="180" t="s">
        <v>15364</v>
      </c>
      <c r="AH685" s="3" t="s">
        <v>1426</v>
      </c>
      <c r="AI685" s="135" t="s">
        <v>1427</v>
      </c>
      <c r="AJ685" s="135" t="s">
        <v>163</v>
      </c>
      <c r="AK685" s="135" t="s">
        <v>1428</v>
      </c>
      <c r="AL685" s="135"/>
      <c r="AM685" s="135" t="s">
        <v>194</v>
      </c>
      <c r="AN685" s="135" t="s">
        <v>1430</v>
      </c>
      <c r="AO685" s="135" t="s">
        <v>1431</v>
      </c>
      <c r="AP685" s="135" t="s">
        <v>1432</v>
      </c>
      <c r="AQ685" s="82" t="s">
        <v>1426</v>
      </c>
      <c r="AR685" s="135"/>
      <c r="AS685" s="135" t="s">
        <v>1427</v>
      </c>
      <c r="AT685" s="135"/>
      <c r="AU685" s="135"/>
      <c r="AV685" s="135"/>
      <c r="AW685" s="135" t="s">
        <v>168</v>
      </c>
      <c r="AX685" s="135" t="s">
        <v>1433</v>
      </c>
      <c r="AY685" s="135" t="s">
        <v>1434</v>
      </c>
      <c r="AZ685" s="135" t="s">
        <v>1435</v>
      </c>
      <c r="BA685" s="3" t="s">
        <v>163</v>
      </c>
      <c r="BB685" s="3" t="s">
        <v>163</v>
      </c>
      <c r="BC685" s="141" t="s">
        <v>1427</v>
      </c>
      <c r="BD685" s="141" t="s">
        <v>163</v>
      </c>
      <c r="BE685" s="141" t="s">
        <v>1429</v>
      </c>
      <c r="BG685" s="3" t="s">
        <v>168</v>
      </c>
      <c r="BH685" s="3" t="s">
        <v>917</v>
      </c>
      <c r="BI685" s="3" t="s">
        <v>1436</v>
      </c>
      <c r="BJ685" s="3" t="s">
        <v>1437</v>
      </c>
      <c r="BK685" s="3" t="s">
        <v>163</v>
      </c>
      <c r="BL685" s="3" t="s">
        <v>163</v>
      </c>
      <c r="BM685" s="3" t="s">
        <v>1427</v>
      </c>
      <c r="BN685" s="3" t="s">
        <v>163</v>
      </c>
      <c r="BO685" s="3" t="s">
        <v>1429</v>
      </c>
      <c r="BQ685" s="3" t="s">
        <v>168</v>
      </c>
      <c r="BR685" s="3" t="s">
        <v>1438</v>
      </c>
      <c r="BS685" s="3" t="s">
        <v>1439</v>
      </c>
      <c r="BT685" s="3" t="s">
        <v>1440</v>
      </c>
      <c r="BU685" s="3" t="s">
        <v>163</v>
      </c>
      <c r="BV685" s="3" t="s">
        <v>163</v>
      </c>
      <c r="BW685" s="3" t="s">
        <v>1441</v>
      </c>
      <c r="BX685" s="3" t="s">
        <v>163</v>
      </c>
      <c r="BY685" s="3" t="s">
        <v>1429</v>
      </c>
      <c r="CA685" s="3" t="s">
        <v>168</v>
      </c>
      <c r="CB685" s="3" t="s">
        <v>1442</v>
      </c>
      <c r="CC685" s="3" t="s">
        <v>1443</v>
      </c>
      <c r="CD685" s="3" t="s">
        <v>1362</v>
      </c>
      <c r="CE685" s="3" t="s">
        <v>1444</v>
      </c>
      <c r="CF685" s="3" t="s">
        <v>163</v>
      </c>
      <c r="CG685" s="3" t="s">
        <v>1427</v>
      </c>
      <c r="CH685" s="3" t="s">
        <v>1445</v>
      </c>
      <c r="CI685" s="3" t="s">
        <v>1429</v>
      </c>
      <c r="CK685" s="3" t="s">
        <v>168</v>
      </c>
      <c r="CL685" s="3" t="s">
        <v>1222</v>
      </c>
      <c r="CM685" s="3" t="s">
        <v>13507</v>
      </c>
      <c r="CN685" s="3" t="s">
        <v>13508</v>
      </c>
      <c r="CO685" s="3" t="s">
        <v>13509</v>
      </c>
    </row>
    <row r="686" spans="1:176" ht="12.75" customHeight="1" x14ac:dyDescent="0.2">
      <c r="A686" s="132" t="s">
        <v>240</v>
      </c>
      <c r="B686" s="17" t="s">
        <v>12429</v>
      </c>
      <c r="C686" s="132" t="s">
        <v>13782</v>
      </c>
      <c r="D686" s="133" t="s">
        <v>15371</v>
      </c>
      <c r="E686" s="135" t="s">
        <v>13899</v>
      </c>
      <c r="F686" s="12">
        <v>20</v>
      </c>
      <c r="G686" s="12"/>
      <c r="H686" s="17">
        <v>2023</v>
      </c>
      <c r="I686" s="133" t="s">
        <v>809</v>
      </c>
      <c r="J686" s="133" t="s">
        <v>810</v>
      </c>
      <c r="K686" s="124" t="s">
        <v>162</v>
      </c>
      <c r="L686" s="133" t="s">
        <v>15373</v>
      </c>
      <c r="M686" s="135" t="s">
        <v>15372</v>
      </c>
      <c r="N686" s="124" t="s">
        <v>1269</v>
      </c>
      <c r="O686" s="124"/>
      <c r="P686" s="124"/>
      <c r="Q686" s="124"/>
      <c r="R686" s="135" t="s">
        <v>13900</v>
      </c>
      <c r="S686" s="135" t="s">
        <v>163</v>
      </c>
      <c r="T686" s="135"/>
      <c r="U686" s="135"/>
      <c r="V686" s="141" t="s">
        <v>7280</v>
      </c>
      <c r="W686" s="135"/>
      <c r="X686" s="135"/>
      <c r="Y686" s="135"/>
      <c r="Z686" s="135"/>
      <c r="AA686" s="135" t="s">
        <v>163</v>
      </c>
      <c r="AB686" s="135"/>
      <c r="AC686" s="135" t="s">
        <v>194</v>
      </c>
      <c r="AD686" s="135" t="s">
        <v>4748</v>
      </c>
      <c r="AE686" s="135" t="s">
        <v>7281</v>
      </c>
      <c r="AF686" s="135" t="s">
        <v>1289</v>
      </c>
      <c r="AG686" s="135" t="s">
        <v>7282</v>
      </c>
      <c r="AH686" s="135"/>
      <c r="AI686" s="135" t="s">
        <v>7283</v>
      </c>
      <c r="AJ686" s="135" t="s">
        <v>7284</v>
      </c>
      <c r="AK686" s="135" t="s">
        <v>7285</v>
      </c>
      <c r="AL686" s="135" t="s">
        <v>163</v>
      </c>
      <c r="AM686" s="135"/>
      <c r="AN686" s="135"/>
      <c r="AO686" s="135"/>
      <c r="AP686" s="135"/>
      <c r="AQ686" s="135"/>
      <c r="AR686" s="135"/>
      <c r="AS686" s="135"/>
      <c r="AT686" s="135"/>
      <c r="AU686" s="135"/>
      <c r="AV686" s="135"/>
      <c r="AW686" s="135"/>
      <c r="AX686" s="135"/>
      <c r="AY686" s="135"/>
      <c r="AZ686" s="135"/>
      <c r="BA686" s="135"/>
      <c r="BB686" s="135"/>
      <c r="BC686" s="141"/>
      <c r="BD686" s="141"/>
      <c r="BE686" s="141"/>
      <c r="BF686" s="135"/>
      <c r="BG686" s="135"/>
      <c r="BH686" s="135"/>
      <c r="BI686" s="135"/>
      <c r="BJ686" s="135"/>
      <c r="BK686" s="135"/>
      <c r="BL686" s="135"/>
      <c r="BM686" s="135"/>
      <c r="BN686" s="135"/>
      <c r="BO686" s="135"/>
      <c r="BP686" s="135"/>
      <c r="BQ686" s="135"/>
      <c r="BR686" s="135"/>
      <c r="BS686" s="135"/>
      <c r="BT686" s="135"/>
      <c r="BU686" s="135"/>
      <c r="BV686" s="135"/>
      <c r="BW686" s="135"/>
      <c r="BX686" s="135"/>
      <c r="BY686" s="135"/>
      <c r="BZ686" s="135"/>
      <c r="CA686" s="135"/>
      <c r="CB686" s="135"/>
      <c r="CC686" s="135"/>
      <c r="CD686" s="135"/>
      <c r="CE686" s="135"/>
      <c r="CF686" s="135"/>
      <c r="CG686" s="135"/>
      <c r="CH686" s="135"/>
      <c r="CI686" s="135"/>
      <c r="CJ686" s="135"/>
      <c r="CK686" s="135"/>
      <c r="CL686" s="135"/>
      <c r="CM686" s="135"/>
      <c r="CN686" s="135"/>
      <c r="CO686" s="135"/>
      <c r="CP686" s="135"/>
      <c r="CQ686" s="135"/>
      <c r="CR686" s="135"/>
      <c r="CS686" s="135"/>
      <c r="CT686" s="135"/>
      <c r="CU686" s="135"/>
      <c r="CV686" s="135"/>
      <c r="CW686" s="135"/>
      <c r="CX686" s="135"/>
      <c r="CY686" s="135"/>
      <c r="CZ686" s="135"/>
      <c r="DA686" s="135"/>
      <c r="DB686" s="135"/>
      <c r="DC686" s="135"/>
      <c r="DD686" s="135"/>
      <c r="DE686" s="135"/>
      <c r="DF686" s="135"/>
      <c r="DG686" s="135"/>
      <c r="DH686" s="135"/>
      <c r="DI686" s="135"/>
      <c r="DJ686" s="135"/>
      <c r="DK686" s="135"/>
      <c r="DL686" s="135"/>
      <c r="DM686" s="135"/>
      <c r="DN686" s="135"/>
      <c r="DO686" s="135"/>
      <c r="DP686" s="135"/>
      <c r="DQ686" s="135"/>
      <c r="DR686" s="135"/>
      <c r="DS686" s="135"/>
      <c r="DT686" s="135"/>
      <c r="DU686" s="135"/>
      <c r="DV686" s="135"/>
      <c r="DW686" s="135"/>
      <c r="DX686" s="135"/>
      <c r="DY686" s="135"/>
      <c r="DZ686" s="135"/>
      <c r="EA686" s="135"/>
      <c r="EB686" s="135"/>
      <c r="EC686" s="135"/>
      <c r="ED686" s="135"/>
      <c r="EE686" s="135"/>
      <c r="EF686" s="135"/>
      <c r="EG686" s="135"/>
      <c r="EH686" s="135"/>
      <c r="EI686" s="135"/>
      <c r="EJ686" s="135"/>
      <c r="EK686" s="135"/>
      <c r="EL686" s="135"/>
      <c r="EM686" s="135"/>
      <c r="EN686" s="135"/>
      <c r="EO686" s="135"/>
      <c r="EP686" s="135"/>
      <c r="EQ686" s="135"/>
      <c r="ER686" s="135"/>
      <c r="ES686" s="135"/>
      <c r="ET686" s="135"/>
      <c r="EU686" s="135"/>
      <c r="EV686" s="135"/>
      <c r="EW686" s="135"/>
      <c r="EX686" s="135"/>
      <c r="EY686" s="135"/>
      <c r="EZ686" s="135"/>
      <c r="FA686" s="135"/>
      <c r="FB686" s="135"/>
      <c r="FC686" s="135"/>
      <c r="FD686" s="135"/>
      <c r="FE686" s="135"/>
      <c r="FF686" s="135"/>
      <c r="FG686" s="135"/>
      <c r="FH686" s="135"/>
      <c r="FI686" s="135"/>
      <c r="FJ686" s="135"/>
      <c r="FK686" s="135"/>
      <c r="FL686" s="135"/>
    </row>
    <row r="687" spans="1:176" ht="12.75" customHeight="1" x14ac:dyDescent="0.2">
      <c r="A687" s="16" t="s">
        <v>240</v>
      </c>
      <c r="B687" s="17" t="s">
        <v>12429</v>
      </c>
      <c r="C687" s="132" t="s">
        <v>13782</v>
      </c>
      <c r="D687" s="132" t="s">
        <v>14145</v>
      </c>
      <c r="E687" s="132" t="s">
        <v>14145</v>
      </c>
      <c r="F687" s="134">
        <v>20</v>
      </c>
      <c r="G687" s="134"/>
      <c r="H687" s="17">
        <v>2021</v>
      </c>
      <c r="I687" s="16" t="s">
        <v>671</v>
      </c>
      <c r="J687" s="132" t="s">
        <v>179</v>
      </c>
      <c r="K687" s="17" t="s">
        <v>162</v>
      </c>
      <c r="L687" s="132"/>
      <c r="M687" s="133" t="s">
        <v>10937</v>
      </c>
      <c r="N687" s="17" t="s">
        <v>14507</v>
      </c>
      <c r="O687" s="135" t="s">
        <v>694</v>
      </c>
      <c r="P687" s="135"/>
      <c r="Q687" s="135"/>
      <c r="R687" s="136" t="s">
        <v>14533</v>
      </c>
      <c r="S687" s="135"/>
      <c r="T687" s="135"/>
      <c r="U687" s="136" t="s">
        <v>14537</v>
      </c>
      <c r="V687" s="135"/>
      <c r="W687" s="135"/>
      <c r="X687" s="135"/>
      <c r="Y687" s="135"/>
      <c r="Z687" s="135"/>
      <c r="AA687" s="135"/>
      <c r="AB687" s="135"/>
      <c r="AC687" s="18"/>
      <c r="AD687" s="136"/>
      <c r="AE687" s="136"/>
      <c r="AF687" s="136"/>
      <c r="AG687" s="132" t="s">
        <v>14557</v>
      </c>
      <c r="AH687" s="136"/>
      <c r="AI687" s="135" t="s">
        <v>14558</v>
      </c>
      <c r="AJ687" s="135"/>
      <c r="AK687" s="135"/>
      <c r="AL687" s="135"/>
      <c r="AM687" s="135"/>
      <c r="AN687" s="135"/>
      <c r="AO687" s="135"/>
      <c r="AP687" s="135"/>
      <c r="AQ687" s="135"/>
      <c r="AR687" s="135"/>
      <c r="AS687" s="135"/>
      <c r="AT687" s="135"/>
      <c r="AU687" s="135"/>
      <c r="AV687" s="135"/>
      <c r="AX687" s="135"/>
      <c r="AY687" s="135"/>
      <c r="AZ687" s="135"/>
      <c r="BA687" s="135"/>
    </row>
    <row r="688" spans="1:176" ht="12.75" customHeight="1" x14ac:dyDescent="0.2">
      <c r="A688" s="133" t="s">
        <v>205</v>
      </c>
      <c r="B688" s="124"/>
      <c r="C688" s="133"/>
      <c r="D688" s="133" t="s">
        <v>14579</v>
      </c>
      <c r="E688" s="133" t="s">
        <v>14579</v>
      </c>
      <c r="F688" s="124">
        <v>20</v>
      </c>
      <c r="G688" s="134"/>
      <c r="H688" s="124" t="s">
        <v>177</v>
      </c>
      <c r="I688" s="133" t="s">
        <v>1714</v>
      </c>
      <c r="J688" s="133" t="s">
        <v>179</v>
      </c>
      <c r="K688" s="124" t="s">
        <v>162</v>
      </c>
      <c r="L688" s="44" t="s">
        <v>14580</v>
      </c>
      <c r="M688" s="133"/>
      <c r="N688" s="17"/>
      <c r="O688" s="17"/>
      <c r="P688" s="134"/>
      <c r="Q688" s="134"/>
      <c r="R688" s="21"/>
      <c r="S688" s="21"/>
      <c r="T688" s="21"/>
      <c r="U688" s="21"/>
      <c r="V688" s="22"/>
      <c r="W688" s="21"/>
      <c r="X688" s="21"/>
      <c r="Y688" s="21"/>
      <c r="Z688" s="21"/>
      <c r="AA688" s="21"/>
      <c r="AB688" s="21"/>
      <c r="AC688" s="136"/>
      <c r="AD688" s="135"/>
      <c r="AE688" s="135"/>
      <c r="AF688" s="135"/>
      <c r="AG688" s="135"/>
      <c r="AH688" s="135"/>
      <c r="AI688" s="135"/>
      <c r="AJ688" s="136"/>
      <c r="AK688" s="136"/>
      <c r="AL688" s="136"/>
      <c r="AM688" s="134"/>
      <c r="AN688" s="134"/>
      <c r="AO688" s="134"/>
      <c r="AP688" s="134"/>
      <c r="AQ688" s="134"/>
      <c r="AR688" s="134"/>
      <c r="AS688" s="134"/>
      <c r="AT688" s="134"/>
      <c r="AU688" s="134"/>
      <c r="AV688" s="134"/>
      <c r="AW688" s="134"/>
      <c r="AX688" s="136"/>
      <c r="AY688" s="136"/>
      <c r="AZ688" s="58"/>
      <c r="BA688" s="135"/>
      <c r="BB688" s="135"/>
      <c r="BC688" s="135"/>
      <c r="BD688" s="135"/>
      <c r="BE688" s="135"/>
      <c r="BF688" s="135"/>
      <c r="BG688" s="135"/>
      <c r="BH688" s="135"/>
      <c r="BI688" s="135"/>
      <c r="BJ688" s="135"/>
      <c r="BK688" s="135"/>
      <c r="BL688" s="135"/>
      <c r="BM688" s="135"/>
      <c r="BN688" s="135"/>
      <c r="BO688" s="135"/>
      <c r="BP688" s="135"/>
      <c r="BQ688" s="135"/>
      <c r="BR688" s="135"/>
      <c r="BS688" s="135"/>
      <c r="BT688" s="135"/>
      <c r="BU688" s="135"/>
      <c r="BV688" s="135"/>
      <c r="BW688" s="135"/>
      <c r="BX688" s="135"/>
      <c r="BY688" s="135"/>
      <c r="BZ688" s="135"/>
      <c r="CA688" s="135"/>
      <c r="CB688" s="135"/>
      <c r="CC688" s="135"/>
      <c r="CD688" s="135"/>
      <c r="CE688" s="135"/>
      <c r="CF688" s="135"/>
      <c r="CG688" s="135"/>
      <c r="CH688" s="135"/>
      <c r="CI688" s="135"/>
      <c r="CJ688" s="135"/>
      <c r="CK688" s="135"/>
      <c r="CL688" s="135"/>
      <c r="CM688" s="135"/>
      <c r="CN688" s="135"/>
      <c r="CO688" s="135"/>
      <c r="CP688" s="135"/>
      <c r="CQ688" s="135"/>
      <c r="CR688" s="135"/>
      <c r="CS688" s="135"/>
      <c r="CT688" s="135"/>
      <c r="CU688" s="135"/>
      <c r="CV688" s="135"/>
      <c r="CW688" s="135"/>
      <c r="CX688" s="135"/>
      <c r="CY688" s="135"/>
      <c r="CZ688" s="135"/>
      <c r="DA688" s="135"/>
      <c r="DB688" s="135"/>
      <c r="DC688" s="135"/>
      <c r="DD688" s="135"/>
      <c r="DE688" s="135"/>
      <c r="DF688" s="135"/>
      <c r="DG688" s="135"/>
      <c r="DH688" s="135"/>
      <c r="DI688" s="135"/>
      <c r="DJ688" s="135"/>
      <c r="DK688" s="135"/>
      <c r="DL688" s="135"/>
      <c r="DM688" s="135"/>
      <c r="DN688" s="135"/>
      <c r="DO688" s="135"/>
      <c r="DP688" s="135"/>
      <c r="DQ688" s="135"/>
      <c r="DR688" s="135"/>
      <c r="DS688" s="135"/>
      <c r="DT688" s="135"/>
      <c r="DU688" s="135"/>
      <c r="DV688" s="135"/>
      <c r="DW688" s="135"/>
      <c r="DX688" s="135"/>
      <c r="DY688" s="135"/>
      <c r="DZ688" s="135"/>
      <c r="EA688" s="135"/>
      <c r="EB688" s="135"/>
      <c r="EC688" s="135"/>
      <c r="ED688" s="135"/>
      <c r="EE688" s="135"/>
      <c r="EF688" s="135"/>
      <c r="EG688" s="135"/>
      <c r="EH688" s="135"/>
      <c r="EI688" s="135"/>
      <c r="EJ688" s="135"/>
      <c r="EK688" s="135"/>
      <c r="EL688" s="135"/>
      <c r="EM688" s="135"/>
      <c r="EN688" s="135"/>
      <c r="EO688" s="135"/>
      <c r="EP688" s="135"/>
      <c r="EQ688" s="135"/>
      <c r="ER688" s="135"/>
      <c r="ES688" s="135"/>
      <c r="ET688" s="135"/>
      <c r="EU688" s="135"/>
      <c r="EV688" s="135"/>
      <c r="EW688" s="135"/>
      <c r="EX688" s="135"/>
      <c r="EY688" s="135"/>
      <c r="EZ688" s="135"/>
      <c r="FA688" s="135"/>
      <c r="FB688" s="135"/>
      <c r="FC688" s="135"/>
      <c r="FD688" s="135"/>
      <c r="FE688" s="135"/>
      <c r="FF688" s="135"/>
      <c r="FG688" s="135"/>
      <c r="FH688" s="135"/>
      <c r="FI688" s="135"/>
      <c r="FJ688" s="135"/>
      <c r="FK688" s="135"/>
      <c r="FL688" s="135"/>
    </row>
    <row r="689" spans="1:168" ht="12.75" customHeight="1" x14ac:dyDescent="0.2">
      <c r="A689" s="81" t="s">
        <v>240</v>
      </c>
      <c r="B689" s="86" t="s">
        <v>12429</v>
      </c>
      <c r="C689" s="81" t="s">
        <v>13782</v>
      </c>
      <c r="D689" s="81" t="s">
        <v>1949</v>
      </c>
      <c r="E689" s="81" t="s">
        <v>13787</v>
      </c>
      <c r="F689" s="93">
        <v>20</v>
      </c>
      <c r="G689" s="12"/>
      <c r="H689" s="124">
        <v>2021</v>
      </c>
      <c r="I689" s="81" t="s">
        <v>979</v>
      </c>
      <c r="J689" s="75" t="s">
        <v>179</v>
      </c>
      <c r="K689" s="89" t="s">
        <v>180</v>
      </c>
      <c r="L689" s="81" t="s">
        <v>13928</v>
      </c>
      <c r="M689" s="87" t="s">
        <v>11167</v>
      </c>
      <c r="N689" s="86" t="s">
        <v>1269</v>
      </c>
      <c r="O689" s="85"/>
      <c r="P689" s="76"/>
      <c r="Q689" s="76"/>
      <c r="R689" s="90" t="s">
        <v>10212</v>
      </c>
      <c r="S689" s="90"/>
      <c r="T689" s="90"/>
      <c r="U689" s="90"/>
      <c r="V689" s="91"/>
      <c r="W689" s="90" t="s">
        <v>11168</v>
      </c>
      <c r="X689" s="90" t="s">
        <v>11169</v>
      </c>
      <c r="Y689" s="90" t="s">
        <v>11170</v>
      </c>
      <c r="Z689" s="90" t="s">
        <v>11171</v>
      </c>
      <c r="AA689" s="90"/>
      <c r="AB689" s="90">
        <v>8000</v>
      </c>
      <c r="AC689" s="130" t="s">
        <v>168</v>
      </c>
      <c r="AD689" s="130" t="s">
        <v>856</v>
      </c>
      <c r="AE689" s="130" t="s">
        <v>1952</v>
      </c>
      <c r="AF689" s="130" t="s">
        <v>1953</v>
      </c>
      <c r="AG689" s="130" t="s">
        <v>1954</v>
      </c>
      <c r="AH689" s="130" t="s">
        <v>163</v>
      </c>
      <c r="AI689" s="130" t="s">
        <v>1955</v>
      </c>
      <c r="AJ689" s="130" t="s">
        <v>163</v>
      </c>
      <c r="AK689" s="130" t="s">
        <v>1956</v>
      </c>
      <c r="AL689" s="130" t="s">
        <v>1957</v>
      </c>
      <c r="AM689" s="130" t="s">
        <v>194</v>
      </c>
      <c r="AN689" s="130" t="s">
        <v>1958</v>
      </c>
      <c r="AO689" s="130" t="s">
        <v>1959</v>
      </c>
      <c r="AP689" s="130" t="s">
        <v>1240</v>
      </c>
      <c r="AQ689" s="149" t="s">
        <v>1987</v>
      </c>
      <c r="AR689" s="130"/>
      <c r="AS689" s="130"/>
      <c r="AT689" s="130"/>
      <c r="AU689" s="130"/>
      <c r="AV689" s="130"/>
      <c r="AW689" s="130" t="s">
        <v>168</v>
      </c>
      <c r="AX689" s="130" t="s">
        <v>856</v>
      </c>
      <c r="AY689" s="130" t="s">
        <v>1960</v>
      </c>
      <c r="AZ689" s="130" t="s">
        <v>1961</v>
      </c>
      <c r="BA689" s="130" t="s">
        <v>1962</v>
      </c>
      <c r="BB689" s="130" t="s">
        <v>163</v>
      </c>
      <c r="BC689" s="131" t="s">
        <v>1963</v>
      </c>
      <c r="BD689" s="131" t="s">
        <v>163</v>
      </c>
      <c r="BE689" s="131" t="s">
        <v>1964</v>
      </c>
      <c r="BF689" s="130" t="s">
        <v>1965</v>
      </c>
      <c r="BG689" s="130" t="s">
        <v>168</v>
      </c>
      <c r="BH689" s="130" t="s">
        <v>1966</v>
      </c>
      <c r="BI689" s="130" t="s">
        <v>1967</v>
      </c>
      <c r="BJ689" s="130" t="s">
        <v>1045</v>
      </c>
      <c r="BK689" s="130" t="s">
        <v>1968</v>
      </c>
      <c r="BL689" s="130" t="s">
        <v>1969</v>
      </c>
      <c r="BM689" s="130" t="s">
        <v>1970</v>
      </c>
      <c r="BN689" s="130" t="s">
        <v>1971</v>
      </c>
      <c r="BO689" s="130" t="s">
        <v>1972</v>
      </c>
      <c r="BP689" s="130"/>
      <c r="BQ689" s="130" t="s">
        <v>1916</v>
      </c>
      <c r="BR689" s="130" t="s">
        <v>1973</v>
      </c>
      <c r="BS689" s="130" t="s">
        <v>1974</v>
      </c>
      <c r="BT689" s="130" t="s">
        <v>1975</v>
      </c>
      <c r="BU689" s="130" t="s">
        <v>1976</v>
      </c>
      <c r="BV689" s="130" t="s">
        <v>1977</v>
      </c>
      <c r="BW689" s="130" t="s">
        <v>1978</v>
      </c>
      <c r="BX689" s="130" t="s">
        <v>163</v>
      </c>
      <c r="BY689" s="130" t="s">
        <v>1979</v>
      </c>
      <c r="BZ689" s="130" t="s">
        <v>1956</v>
      </c>
      <c r="CA689" s="130" t="s">
        <v>168</v>
      </c>
      <c r="CB689" s="130" t="s">
        <v>1980</v>
      </c>
      <c r="CC689" s="130" t="s">
        <v>1981</v>
      </c>
      <c r="CD689" s="130" t="s">
        <v>843</v>
      </c>
      <c r="CE689" s="130" t="s">
        <v>1982</v>
      </c>
      <c r="CF689" s="130" t="s">
        <v>163</v>
      </c>
      <c r="CG689" s="130" t="s">
        <v>1963</v>
      </c>
      <c r="CH689" s="130" t="s">
        <v>163</v>
      </c>
      <c r="CI689" s="130" t="s">
        <v>1964</v>
      </c>
      <c r="CJ689" s="130" t="s">
        <v>1983</v>
      </c>
      <c r="CK689" s="130" t="s">
        <v>168</v>
      </c>
      <c r="CL689" s="130" t="s">
        <v>1984</v>
      </c>
      <c r="CM689" s="130" t="s">
        <v>1985</v>
      </c>
      <c r="CN689" s="130" t="s">
        <v>1986</v>
      </c>
      <c r="CO689" s="130" t="s">
        <v>1987</v>
      </c>
      <c r="CP689" s="130" t="s">
        <v>163</v>
      </c>
      <c r="CQ689" s="130" t="s">
        <v>1988</v>
      </c>
      <c r="CR689" s="130" t="s">
        <v>163</v>
      </c>
      <c r="CS689" s="130" t="s">
        <v>1989</v>
      </c>
      <c r="CT689" s="130" t="s">
        <v>1990</v>
      </c>
      <c r="CU689" s="130" t="s">
        <v>168</v>
      </c>
      <c r="CV689" s="130" t="s">
        <v>1778</v>
      </c>
      <c r="CW689" s="130" t="s">
        <v>1991</v>
      </c>
      <c r="CX689" s="130" t="s">
        <v>1992</v>
      </c>
      <c r="CY689" s="130" t="s">
        <v>1993</v>
      </c>
      <c r="CZ689" s="130" t="s">
        <v>163</v>
      </c>
      <c r="DA689" s="130" t="s">
        <v>1994</v>
      </c>
      <c r="DB689" s="130" t="s">
        <v>163</v>
      </c>
      <c r="DC689" s="130" t="s">
        <v>1971</v>
      </c>
      <c r="DD689" s="130" t="s">
        <v>1995</v>
      </c>
      <c r="DE689" s="130" t="s">
        <v>168</v>
      </c>
      <c r="DF689" s="130" t="s">
        <v>1996</v>
      </c>
      <c r="DG689" s="130" t="s">
        <v>1997</v>
      </c>
      <c r="DH689" s="130" t="s">
        <v>1998</v>
      </c>
      <c r="DI689" s="130" t="s">
        <v>1999</v>
      </c>
      <c r="DJ689" s="130" t="s">
        <v>163</v>
      </c>
      <c r="DK689" s="130" t="s">
        <v>2000</v>
      </c>
      <c r="DL689" s="130" t="s">
        <v>163</v>
      </c>
      <c r="DM689" s="130" t="s">
        <v>1979</v>
      </c>
      <c r="DN689" s="130" t="s">
        <v>2001</v>
      </c>
      <c r="DO689" s="130" t="s">
        <v>168</v>
      </c>
      <c r="DP689" s="130" t="s">
        <v>2002</v>
      </c>
      <c r="DQ689" s="130" t="s">
        <v>2003</v>
      </c>
      <c r="DR689" s="130" t="s">
        <v>2004</v>
      </c>
      <c r="DS689" s="130" t="s">
        <v>1982</v>
      </c>
      <c r="DT689" s="130" t="s">
        <v>163</v>
      </c>
      <c r="DU689" s="130" t="s">
        <v>1988</v>
      </c>
      <c r="DV689" s="130" t="s">
        <v>163</v>
      </c>
      <c r="DW689" s="130" t="s">
        <v>2005</v>
      </c>
      <c r="DX689" s="130" t="s">
        <v>2006</v>
      </c>
      <c r="DY689" s="130" t="s">
        <v>168</v>
      </c>
      <c r="DZ689" s="130" t="s">
        <v>2007</v>
      </c>
      <c r="EA689" s="130" t="s">
        <v>2008</v>
      </c>
      <c r="EB689" s="130" t="s">
        <v>2009</v>
      </c>
      <c r="EC689" s="130" t="s">
        <v>2010</v>
      </c>
      <c r="ED689" s="130" t="s">
        <v>163</v>
      </c>
      <c r="EE689" s="130" t="s">
        <v>2011</v>
      </c>
      <c r="EF689" s="130" t="s">
        <v>163</v>
      </c>
      <c r="EG689" s="130" t="s">
        <v>163</v>
      </c>
      <c r="EH689" s="130" t="s">
        <v>2012</v>
      </c>
      <c r="EI689" s="130"/>
      <c r="EJ689" s="130"/>
      <c r="EK689" s="130"/>
      <c r="EL689" s="130"/>
      <c r="EM689" s="130" t="s">
        <v>2013</v>
      </c>
      <c r="EN689" s="130"/>
      <c r="EO689" s="130"/>
      <c r="EP689" s="130"/>
      <c r="EQ689" s="130"/>
      <c r="ER689" s="130"/>
      <c r="ES689" s="130"/>
      <c r="ET689" s="130"/>
      <c r="EU689" s="130"/>
      <c r="EV689" s="130"/>
      <c r="EW689" s="130"/>
      <c r="EX689" s="130"/>
      <c r="EY689" s="130"/>
      <c r="EZ689" s="130"/>
      <c r="FA689" s="130"/>
      <c r="FB689" s="130"/>
      <c r="FC689" s="130"/>
      <c r="FD689" s="130"/>
      <c r="FE689" s="130"/>
      <c r="FF689" s="130"/>
      <c r="FG689" s="130"/>
      <c r="FH689" s="130"/>
      <c r="FI689" s="130"/>
      <c r="FJ689" s="130"/>
      <c r="FK689" s="130"/>
      <c r="FL689" s="130"/>
    </row>
    <row r="690" spans="1:168" ht="12.75" customHeight="1" x14ac:dyDescent="0.2">
      <c r="A690" s="16" t="s">
        <v>240</v>
      </c>
      <c r="B690" s="17" t="s">
        <v>12429</v>
      </c>
      <c r="C690" s="132" t="s">
        <v>13782</v>
      </c>
      <c r="D690" s="132" t="s">
        <v>13812</v>
      </c>
      <c r="E690" s="132" t="s">
        <v>13812</v>
      </c>
      <c r="F690" s="134">
        <v>20</v>
      </c>
      <c r="G690" s="134"/>
      <c r="H690" s="124">
        <v>2021</v>
      </c>
      <c r="I690" s="132" t="s">
        <v>13811</v>
      </c>
      <c r="J690" s="132" t="s">
        <v>179</v>
      </c>
      <c r="K690" s="17" t="s">
        <v>162</v>
      </c>
      <c r="L690" s="132"/>
      <c r="M690" s="133"/>
      <c r="N690" s="17" t="s">
        <v>1269</v>
      </c>
      <c r="O690" s="17"/>
      <c r="P690" s="134"/>
      <c r="Q690" s="134"/>
      <c r="R690" s="136"/>
      <c r="S690" s="136"/>
      <c r="T690" s="136"/>
      <c r="U690" s="136"/>
      <c r="V690" s="138"/>
      <c r="W690" s="136"/>
      <c r="X690" s="136"/>
      <c r="Y690" s="136"/>
      <c r="Z690" s="136"/>
      <c r="AA690" s="136"/>
      <c r="AB690" s="136"/>
      <c r="AC690" s="136"/>
      <c r="AD690" s="136"/>
      <c r="AE690" s="136"/>
      <c r="AF690" s="137"/>
      <c r="AG690" s="137"/>
      <c r="AH690" s="137"/>
      <c r="AI690" s="139"/>
      <c r="AJ690" s="136"/>
      <c r="AK690" s="136"/>
      <c r="AL690" s="136"/>
      <c r="AM690" s="134"/>
      <c r="AN690" s="134"/>
      <c r="AO690" s="134"/>
      <c r="AP690" s="134"/>
      <c r="AQ690" s="134"/>
      <c r="AR690" s="134"/>
      <c r="AS690" s="134"/>
      <c r="AT690" s="134"/>
      <c r="AU690" s="134"/>
      <c r="AV690" s="134"/>
      <c r="AW690" s="134"/>
      <c r="AX690" s="135"/>
      <c r="AY690" s="135"/>
      <c r="AZ690" s="135"/>
    </row>
    <row r="691" spans="1:168" ht="12.75" customHeight="1" x14ac:dyDescent="0.2">
      <c r="A691" s="132" t="s">
        <v>240</v>
      </c>
      <c r="B691" s="17" t="s">
        <v>12429</v>
      </c>
      <c r="C691" s="132" t="s">
        <v>13782</v>
      </c>
      <c r="D691" s="132" t="s">
        <v>13929</v>
      </c>
      <c r="E691" s="132" t="s">
        <v>13929</v>
      </c>
      <c r="F691" s="134">
        <v>20</v>
      </c>
      <c r="G691" s="134"/>
      <c r="H691" s="124">
        <v>2021</v>
      </c>
      <c r="I691" s="132" t="s">
        <v>326</v>
      </c>
      <c r="J691" s="132" t="s">
        <v>179</v>
      </c>
      <c r="K691" s="17" t="s">
        <v>162</v>
      </c>
      <c r="L691" s="135"/>
      <c r="M691" s="138"/>
      <c r="N691" s="17" t="s">
        <v>676</v>
      </c>
      <c r="O691" s="17"/>
      <c r="P691" s="134"/>
      <c r="Q691" s="134"/>
      <c r="R691" s="135"/>
      <c r="S691" s="135"/>
      <c r="T691" s="135"/>
      <c r="U691" s="135"/>
      <c r="V691" s="135"/>
      <c r="W691" s="135"/>
      <c r="X691" s="136"/>
      <c r="Y691" s="136"/>
      <c r="Z691" s="136"/>
      <c r="AA691" s="136"/>
      <c r="AB691" s="136"/>
      <c r="AC691" s="135"/>
      <c r="AD691" s="135"/>
      <c r="AE691" s="135"/>
      <c r="AF691" s="135"/>
      <c r="AG691" s="135"/>
      <c r="AH691" s="135"/>
      <c r="AI691" s="15"/>
      <c r="AJ691" s="135"/>
      <c r="AK691" s="135"/>
      <c r="AL691" s="136"/>
      <c r="AM691" s="134"/>
      <c r="AN691" s="134"/>
      <c r="AO691" s="134"/>
      <c r="AP691" s="134"/>
      <c r="AQ691" s="134"/>
      <c r="AR691" s="134"/>
      <c r="AS691" s="134"/>
      <c r="AT691" s="134"/>
      <c r="AU691" s="134"/>
      <c r="AV691" s="134"/>
      <c r="AW691" s="135"/>
      <c r="AX691" s="135"/>
      <c r="AY691" s="135"/>
      <c r="AZ691" s="135"/>
      <c r="BA691" s="135"/>
      <c r="BB691" s="135"/>
      <c r="BC691" s="135"/>
      <c r="BD691" s="135"/>
      <c r="BE691" s="135"/>
      <c r="BF691" s="135"/>
      <c r="BG691" s="135"/>
      <c r="BH691" s="135"/>
      <c r="BI691" s="135"/>
      <c r="BJ691" s="135"/>
      <c r="BK691" s="135"/>
      <c r="BL691" s="135"/>
      <c r="BM691" s="135"/>
      <c r="BN691" s="135"/>
      <c r="BO691" s="135"/>
      <c r="BP691" s="135"/>
      <c r="BQ691" s="135"/>
      <c r="BR691" s="135"/>
      <c r="BS691" s="135"/>
      <c r="BT691" s="135"/>
      <c r="BU691" s="135"/>
      <c r="BV691" s="135"/>
      <c r="BW691" s="135"/>
      <c r="BX691" s="135"/>
      <c r="BY691" s="135"/>
      <c r="BZ691" s="135"/>
      <c r="CA691" s="135"/>
      <c r="CB691" s="135"/>
      <c r="CC691" s="135"/>
      <c r="CD691" s="135"/>
      <c r="CE691" s="135"/>
      <c r="CF691" s="135"/>
      <c r="CG691" s="135"/>
      <c r="CH691" s="135"/>
      <c r="CI691" s="135"/>
      <c r="CJ691" s="135"/>
      <c r="CK691" s="135"/>
      <c r="CL691" s="135"/>
      <c r="CM691" s="135"/>
      <c r="CN691" s="135"/>
      <c r="CO691" s="135"/>
      <c r="CP691" s="135"/>
      <c r="CQ691" s="135"/>
      <c r="CR691" s="135"/>
      <c r="CS691" s="135"/>
      <c r="CT691" s="135"/>
      <c r="CU691" s="135"/>
      <c r="CV691" s="135"/>
      <c r="CW691" s="135"/>
      <c r="CX691" s="135"/>
      <c r="CY691" s="135"/>
      <c r="CZ691" s="135"/>
      <c r="DA691" s="135"/>
      <c r="DB691" s="135"/>
      <c r="DC691" s="135"/>
      <c r="DD691" s="135"/>
      <c r="DE691" s="135"/>
      <c r="DF691" s="135"/>
      <c r="DG691" s="135"/>
      <c r="DH691" s="135"/>
      <c r="DI691" s="135"/>
      <c r="DJ691" s="135"/>
      <c r="DK691" s="135"/>
      <c r="DL691" s="135"/>
      <c r="DM691" s="135"/>
      <c r="DN691" s="135"/>
      <c r="DO691" s="135"/>
      <c r="DP691" s="135"/>
      <c r="DQ691" s="135"/>
      <c r="DR691" s="135"/>
      <c r="DS691" s="135"/>
      <c r="DT691" s="135"/>
      <c r="DU691" s="135"/>
      <c r="DV691" s="135"/>
      <c r="DW691" s="135"/>
      <c r="DX691" s="135"/>
      <c r="DY691" s="135"/>
      <c r="DZ691" s="135"/>
      <c r="EA691" s="135"/>
      <c r="EB691" s="135"/>
      <c r="EC691" s="135"/>
      <c r="ED691" s="135"/>
      <c r="EE691" s="135"/>
      <c r="EF691" s="135"/>
      <c r="EG691" s="135"/>
      <c r="EH691" s="135"/>
      <c r="EI691" s="135"/>
      <c r="EJ691" s="135"/>
      <c r="EK691" s="135"/>
      <c r="EL691" s="135"/>
      <c r="EM691" s="135"/>
      <c r="EN691" s="135"/>
      <c r="EO691" s="135"/>
      <c r="EP691" s="135"/>
      <c r="EQ691" s="135"/>
      <c r="ER691" s="135"/>
      <c r="ES691" s="135"/>
      <c r="ET691" s="135"/>
      <c r="EU691" s="135"/>
      <c r="EV691" s="135"/>
      <c r="EW691" s="135"/>
      <c r="EX691" s="135"/>
      <c r="EY691" s="135"/>
      <c r="EZ691" s="135"/>
      <c r="FA691" s="135"/>
      <c r="FB691" s="135"/>
      <c r="FC691" s="135"/>
      <c r="FD691" s="135"/>
      <c r="FE691" s="135"/>
      <c r="FF691" s="135"/>
      <c r="FG691" s="135"/>
      <c r="FH691" s="135"/>
      <c r="FI691" s="135"/>
      <c r="FJ691" s="135"/>
      <c r="FK691" s="135"/>
      <c r="FL691" s="135"/>
    </row>
    <row r="692" spans="1:168" ht="12.75" customHeight="1" x14ac:dyDescent="0.2">
      <c r="A692" s="16" t="s">
        <v>173</v>
      </c>
      <c r="B692" s="17" t="s">
        <v>472</v>
      </c>
      <c r="C692" s="132" t="s">
        <v>13918</v>
      </c>
      <c r="D692" s="135" t="s">
        <v>2202</v>
      </c>
      <c r="E692" s="132" t="s">
        <v>2218</v>
      </c>
      <c r="F692" s="134">
        <v>20</v>
      </c>
      <c r="G692" s="134"/>
      <c r="H692" s="134" t="s">
        <v>177</v>
      </c>
      <c r="I692" s="132" t="s">
        <v>1219</v>
      </c>
      <c r="J692" s="132" t="s">
        <v>161</v>
      </c>
      <c r="K692" s="20" t="s">
        <v>180</v>
      </c>
      <c r="L692" s="132" t="s">
        <v>11189</v>
      </c>
      <c r="M692" s="135" t="s">
        <v>11187</v>
      </c>
      <c r="N692" s="17"/>
      <c r="O692" s="17"/>
      <c r="P692" s="134"/>
      <c r="Q692" s="134"/>
      <c r="R692" s="136" t="s">
        <v>11205</v>
      </c>
      <c r="S692" s="133"/>
      <c r="T692" s="133" t="s">
        <v>11206</v>
      </c>
      <c r="U692" s="133" t="s">
        <v>2218</v>
      </c>
      <c r="V692" s="22"/>
      <c r="W692" s="21"/>
      <c r="X692" s="21"/>
      <c r="Y692" s="21"/>
      <c r="Z692" s="21"/>
      <c r="AA692" s="21"/>
      <c r="AB692" s="21"/>
      <c r="AC692" s="135" t="s">
        <v>168</v>
      </c>
      <c r="AD692" s="3" t="s">
        <v>2206</v>
      </c>
      <c r="AE692" s="3" t="s">
        <v>2207</v>
      </c>
      <c r="AF692" s="3" t="s">
        <v>2208</v>
      </c>
      <c r="AG692" s="135" t="s">
        <v>2209</v>
      </c>
      <c r="AI692" s="135" t="s">
        <v>163</v>
      </c>
      <c r="AJ692" s="135" t="s">
        <v>2210</v>
      </c>
      <c r="AK692" s="135" t="s">
        <v>2211</v>
      </c>
      <c r="AL692" s="135" t="s">
        <v>2212</v>
      </c>
      <c r="AM692" s="134"/>
      <c r="AN692" s="134"/>
      <c r="AO692" s="134"/>
      <c r="AP692" s="134"/>
      <c r="AQ692" s="134"/>
      <c r="AR692" s="134"/>
      <c r="AS692" s="134"/>
      <c r="AT692" s="134"/>
      <c r="AU692" s="134"/>
      <c r="AV692" s="134"/>
      <c r="AW692" s="135" t="s">
        <v>168</v>
      </c>
      <c r="AX692" s="135" t="s">
        <v>1091</v>
      </c>
      <c r="AY692" s="135" t="s">
        <v>3009</v>
      </c>
      <c r="AZ692" s="135" t="s">
        <v>3010</v>
      </c>
      <c r="BA692" s="135" t="s">
        <v>3011</v>
      </c>
      <c r="BB692" s="3" t="s">
        <v>163</v>
      </c>
      <c r="BC692" s="3" t="s">
        <v>3012</v>
      </c>
      <c r="BD692" s="3" t="s">
        <v>163</v>
      </c>
      <c r="BE692" s="3" t="s">
        <v>3013</v>
      </c>
      <c r="BF692" s="3" t="s">
        <v>163</v>
      </c>
      <c r="BG692" s="3" t="s">
        <v>168</v>
      </c>
      <c r="BH692" s="3" t="s">
        <v>3446</v>
      </c>
      <c r="BI692" s="3" t="s">
        <v>8368</v>
      </c>
      <c r="BJ692" s="3" t="s">
        <v>8369</v>
      </c>
      <c r="BK692" s="3" t="s">
        <v>8370</v>
      </c>
      <c r="BL692" s="3" t="s">
        <v>163</v>
      </c>
      <c r="BM692" s="3" t="s">
        <v>8371</v>
      </c>
      <c r="BQ692" s="3" t="s">
        <v>194</v>
      </c>
      <c r="BR692" s="3" t="s">
        <v>2910</v>
      </c>
      <c r="BS692" s="3" t="s">
        <v>8372</v>
      </c>
      <c r="BT692" s="3" t="s">
        <v>402</v>
      </c>
      <c r="BU692" s="3" t="s">
        <v>8373</v>
      </c>
      <c r="BV692" s="3" t="s">
        <v>163</v>
      </c>
      <c r="BW692" s="3" t="s">
        <v>8374</v>
      </c>
      <c r="BX692" s="3" t="s">
        <v>163</v>
      </c>
      <c r="BY692" s="3" t="s">
        <v>3014</v>
      </c>
      <c r="BZ692" s="3" t="s">
        <v>8375</v>
      </c>
      <c r="CA692" s="3" t="s">
        <v>194</v>
      </c>
      <c r="CB692" s="3" t="s">
        <v>8376</v>
      </c>
      <c r="CC692" s="3" t="s">
        <v>8377</v>
      </c>
      <c r="CD692" s="3" t="s">
        <v>8378</v>
      </c>
      <c r="CE692" s="3" t="s">
        <v>8379</v>
      </c>
      <c r="CF692" s="3" t="s">
        <v>163</v>
      </c>
      <c r="CG692" s="3" t="s">
        <v>8380</v>
      </c>
      <c r="CH692" s="3" t="s">
        <v>163</v>
      </c>
      <c r="CI692" s="3" t="s">
        <v>163</v>
      </c>
      <c r="CJ692" s="3" t="s">
        <v>8381</v>
      </c>
      <c r="CK692" s="3" t="s">
        <v>168</v>
      </c>
      <c r="CL692" s="3" t="s">
        <v>8382</v>
      </c>
      <c r="CM692" s="3" t="s">
        <v>8383</v>
      </c>
      <c r="CN692" s="3" t="s">
        <v>8384</v>
      </c>
      <c r="CO692" s="3" t="s">
        <v>8385</v>
      </c>
      <c r="CP692" s="3" t="s">
        <v>163</v>
      </c>
      <c r="CQ692" s="3" t="s">
        <v>8386</v>
      </c>
      <c r="CR692" s="3" t="s">
        <v>163</v>
      </c>
      <c r="CS692" s="3" t="s">
        <v>8387</v>
      </c>
      <c r="CT692" s="3" t="s">
        <v>8388</v>
      </c>
      <c r="CU692" s="3" t="s">
        <v>168</v>
      </c>
      <c r="CV692" s="3" t="s">
        <v>7109</v>
      </c>
      <c r="CW692" s="3" t="s">
        <v>8389</v>
      </c>
      <c r="CX692" s="3" t="s">
        <v>8390</v>
      </c>
      <c r="CY692" s="3" t="s">
        <v>8391</v>
      </c>
      <c r="CZ692" s="3" t="s">
        <v>163</v>
      </c>
      <c r="DA692" s="3" t="s">
        <v>8392</v>
      </c>
      <c r="DB692" s="3" t="s">
        <v>163</v>
      </c>
      <c r="DC692" s="3" t="s">
        <v>8393</v>
      </c>
      <c r="DD692" s="3" t="s">
        <v>8394</v>
      </c>
      <c r="DE692" s="3" t="s">
        <v>168</v>
      </c>
      <c r="DF692" s="3" t="s">
        <v>8395</v>
      </c>
      <c r="DG692" s="3" t="s">
        <v>8396</v>
      </c>
      <c r="DH692" s="3" t="s">
        <v>3778</v>
      </c>
      <c r="DI692" s="3" t="s">
        <v>8397</v>
      </c>
      <c r="DJ692" s="3" t="s">
        <v>163</v>
      </c>
      <c r="DK692" s="3" t="s">
        <v>8398</v>
      </c>
      <c r="DL692" s="3" t="s">
        <v>163</v>
      </c>
      <c r="DM692" s="3" t="s">
        <v>8399</v>
      </c>
      <c r="DN692" s="3" t="s">
        <v>8400</v>
      </c>
      <c r="DO692" s="3" t="s">
        <v>168</v>
      </c>
      <c r="DP692" s="3" t="s">
        <v>8401</v>
      </c>
      <c r="DQ692" s="3" t="s">
        <v>8402</v>
      </c>
      <c r="DR692" s="3" t="s">
        <v>8403</v>
      </c>
      <c r="DS692" s="3" t="s">
        <v>8404</v>
      </c>
      <c r="DT692" s="3" t="s">
        <v>163</v>
      </c>
      <c r="DU692" s="3" t="s">
        <v>8405</v>
      </c>
      <c r="DV692" s="3" t="s">
        <v>163</v>
      </c>
      <c r="DW692" s="3" t="s">
        <v>8406</v>
      </c>
      <c r="DY692" s="3" t="s">
        <v>168</v>
      </c>
      <c r="DZ692" s="3" t="s">
        <v>8407</v>
      </c>
      <c r="EA692" s="3" t="s">
        <v>8408</v>
      </c>
      <c r="EB692" s="3" t="s">
        <v>8409</v>
      </c>
      <c r="EC692" s="3" t="s">
        <v>8410</v>
      </c>
      <c r="ED692" s="3" t="s">
        <v>163</v>
      </c>
      <c r="EE692" s="3" t="s">
        <v>8411</v>
      </c>
      <c r="EI692" s="3" t="s">
        <v>168</v>
      </c>
      <c r="EJ692" s="3" t="s">
        <v>5162</v>
      </c>
      <c r="EK692" s="3" t="s">
        <v>8412</v>
      </c>
      <c r="EL692" s="3" t="s">
        <v>163</v>
      </c>
      <c r="EM692" s="3" t="s">
        <v>8413</v>
      </c>
    </row>
    <row r="693" spans="1:168" ht="12.75" customHeight="1" x14ac:dyDescent="0.2">
      <c r="A693" s="16" t="s">
        <v>173</v>
      </c>
      <c r="B693" s="124" t="s">
        <v>11732</v>
      </c>
      <c r="C693" s="133" t="s">
        <v>11734</v>
      </c>
      <c r="D693" s="16" t="s">
        <v>10939</v>
      </c>
      <c r="E693" s="16" t="s">
        <v>10939</v>
      </c>
      <c r="F693" s="7">
        <v>20</v>
      </c>
      <c r="G693" s="7"/>
      <c r="H693" s="7" t="s">
        <v>177</v>
      </c>
      <c r="I693" s="16" t="s">
        <v>671</v>
      </c>
      <c r="J693" s="16" t="s">
        <v>179</v>
      </c>
      <c r="K693" s="17" t="s">
        <v>162</v>
      </c>
      <c r="L693" s="16" t="s">
        <v>10940</v>
      </c>
      <c r="M693" s="18"/>
      <c r="N693" s="17"/>
      <c r="O693" s="17"/>
      <c r="P693" s="7"/>
      <c r="Q693" s="7"/>
      <c r="R693" s="21" t="s">
        <v>10941</v>
      </c>
      <c r="S693" s="21"/>
      <c r="T693" s="21"/>
      <c r="U693" s="21"/>
      <c r="V693" s="22"/>
      <c r="W693" s="21"/>
      <c r="X693" s="21"/>
      <c r="Y693" s="21"/>
      <c r="Z693" s="21"/>
      <c r="AA693" s="21"/>
      <c r="AB693" s="21"/>
      <c r="AC693" s="18"/>
      <c r="AI693" s="136"/>
      <c r="AJ693" s="18"/>
      <c r="AK693" s="18"/>
      <c r="AL693" s="18"/>
      <c r="AM693" s="7"/>
      <c r="AN693" s="7"/>
      <c r="AO693" s="7"/>
      <c r="AP693" s="7"/>
      <c r="AQ693" s="7"/>
      <c r="AR693" s="7"/>
      <c r="AS693" s="7"/>
      <c r="AT693" s="7"/>
      <c r="AU693" s="7"/>
      <c r="AV693" s="7"/>
      <c r="AW693" s="7"/>
      <c r="AX693" s="18"/>
      <c r="AY693" s="18"/>
      <c r="AZ693" s="136"/>
      <c r="BA693" s="136"/>
    </row>
    <row r="694" spans="1:168" ht="12.75" customHeight="1" x14ac:dyDescent="0.2">
      <c r="A694" s="16" t="s">
        <v>173</v>
      </c>
      <c r="B694" s="124" t="s">
        <v>215</v>
      </c>
      <c r="C694" s="133"/>
      <c r="D694" s="133" t="s">
        <v>658</v>
      </c>
      <c r="E694" s="133" t="s">
        <v>9670</v>
      </c>
      <c r="F694" s="36">
        <v>20</v>
      </c>
      <c r="G694" s="36"/>
      <c r="H694" s="7" t="s">
        <v>177</v>
      </c>
      <c r="I694" s="16" t="s">
        <v>253</v>
      </c>
      <c r="J694" s="133" t="s">
        <v>179</v>
      </c>
      <c r="K694" s="7" t="s">
        <v>162</v>
      </c>
      <c r="L694" s="133" t="s">
        <v>659</v>
      </c>
      <c r="M694" s="133"/>
      <c r="N694" s="17"/>
      <c r="O694" s="17"/>
      <c r="P694" s="7"/>
      <c r="Q694" s="7"/>
      <c r="R694" s="21" t="s">
        <v>660</v>
      </c>
      <c r="S694" s="21"/>
      <c r="T694" s="21"/>
      <c r="U694" s="21"/>
      <c r="V694" s="22"/>
      <c r="W694" s="21"/>
      <c r="X694" s="21"/>
      <c r="Y694" s="21"/>
      <c r="Z694" s="21"/>
      <c r="AA694" s="21"/>
      <c r="AB694" s="21"/>
      <c r="AC694" s="18" t="s">
        <v>168</v>
      </c>
      <c r="AD694" s="3" t="s">
        <v>661</v>
      </c>
      <c r="AE694" s="3" t="s">
        <v>599</v>
      </c>
      <c r="AG694" s="3" t="s">
        <v>662</v>
      </c>
      <c r="AI694" s="135"/>
      <c r="AJ694" s="18"/>
      <c r="AK694" s="18"/>
      <c r="AL694" s="18"/>
      <c r="AM694" s="7"/>
      <c r="AN694" s="7"/>
      <c r="AO694" s="7"/>
      <c r="AP694" s="7"/>
      <c r="AQ694" s="7"/>
      <c r="AR694" s="7"/>
      <c r="AS694" s="7"/>
      <c r="AT694" s="7"/>
      <c r="AU694" s="7"/>
      <c r="AV694" s="7"/>
      <c r="AW694" s="135" t="s">
        <v>168</v>
      </c>
      <c r="AX694" s="18" t="s">
        <v>661</v>
      </c>
      <c r="AY694" s="18" t="s">
        <v>599</v>
      </c>
      <c r="AZ694" s="133"/>
      <c r="BA694" s="135" t="s">
        <v>662</v>
      </c>
    </row>
    <row r="695" spans="1:168" ht="12.75" customHeight="1" x14ac:dyDescent="0.2">
      <c r="A695" s="16" t="s">
        <v>173</v>
      </c>
      <c r="B695" s="124" t="s">
        <v>215</v>
      </c>
      <c r="C695" s="133"/>
      <c r="D695" s="135" t="s">
        <v>11804</v>
      </c>
      <c r="E695" s="133" t="s">
        <v>5176</v>
      </c>
      <c r="F695" s="36">
        <v>20</v>
      </c>
      <c r="G695" s="36"/>
      <c r="H695" s="7" t="s">
        <v>177</v>
      </c>
      <c r="I695" s="16" t="s">
        <v>7238</v>
      </c>
      <c r="J695" s="133" t="s">
        <v>179</v>
      </c>
      <c r="K695" s="7" t="s">
        <v>162</v>
      </c>
      <c r="L695" s="133" t="s">
        <v>8700</v>
      </c>
      <c r="M695" s="133" t="s">
        <v>8690</v>
      </c>
      <c r="N695" s="17"/>
      <c r="O695" s="17"/>
      <c r="P695" s="7"/>
      <c r="Q695" s="7"/>
      <c r="R695" s="136" t="s">
        <v>8701</v>
      </c>
      <c r="S695" s="136"/>
      <c r="T695" s="136"/>
      <c r="U695" s="136"/>
      <c r="V695" s="138"/>
      <c r="W695" s="136"/>
      <c r="X695" s="136"/>
      <c r="Y695" s="136"/>
      <c r="Z695" s="136"/>
      <c r="AA695" s="136"/>
      <c r="AB695" s="136"/>
      <c r="AC695" s="135" t="s">
        <v>168</v>
      </c>
      <c r="AG695" s="3" t="s">
        <v>8696</v>
      </c>
      <c r="AI695" s="135"/>
      <c r="AJ695" s="135" t="s">
        <v>10147</v>
      </c>
      <c r="AK695" s="135"/>
      <c r="AL695" s="135" t="s">
        <v>10149</v>
      </c>
      <c r="AM695" s="135"/>
      <c r="AN695" s="135"/>
      <c r="AO695" s="135"/>
      <c r="AP695" s="135"/>
      <c r="AQ695" s="135"/>
      <c r="AR695" s="135"/>
      <c r="AS695" s="135"/>
      <c r="AT695" s="135"/>
      <c r="AU695" s="135"/>
      <c r="AV695" s="135"/>
      <c r="AW695" s="3" t="s">
        <v>168</v>
      </c>
      <c r="AX695" s="135" t="s">
        <v>10146</v>
      </c>
      <c r="AY695" s="135" t="s">
        <v>8695</v>
      </c>
      <c r="AZ695" s="135" t="s">
        <v>6547</v>
      </c>
      <c r="BA695" s="135" t="s">
        <v>8694</v>
      </c>
      <c r="BH695" s="3" t="s">
        <v>8697</v>
      </c>
      <c r="BI695" s="3" t="s">
        <v>8698</v>
      </c>
      <c r="BJ695" s="3" t="s">
        <v>8699</v>
      </c>
    </row>
    <row r="696" spans="1:168" ht="12.75" customHeight="1" x14ac:dyDescent="0.2">
      <c r="A696" s="16" t="s">
        <v>173</v>
      </c>
      <c r="B696" s="17" t="s">
        <v>215</v>
      </c>
      <c r="C696" s="16"/>
      <c r="D696" s="16" t="s">
        <v>3344</v>
      </c>
      <c r="E696" s="16" t="s">
        <v>3344</v>
      </c>
      <c r="F696" s="7">
        <v>20</v>
      </c>
      <c r="G696" s="7"/>
      <c r="H696" s="7" t="s">
        <v>177</v>
      </c>
      <c r="I696" s="16" t="s">
        <v>244</v>
      </c>
      <c r="J696" s="16" t="s">
        <v>245</v>
      </c>
      <c r="K696" s="7" t="s">
        <v>162</v>
      </c>
      <c r="L696" s="16" t="s">
        <v>3345</v>
      </c>
      <c r="M696" s="18"/>
      <c r="N696" s="17"/>
      <c r="O696" s="17"/>
      <c r="P696" s="7"/>
      <c r="Q696" s="7"/>
      <c r="R696" s="132" t="s">
        <v>3345</v>
      </c>
      <c r="S696" s="132"/>
      <c r="T696" s="132"/>
      <c r="U696" s="132"/>
      <c r="V696" s="138"/>
      <c r="W696" s="132"/>
      <c r="X696" s="132"/>
      <c r="Y696" s="132"/>
      <c r="Z696" s="132"/>
      <c r="AA696" s="132"/>
      <c r="AB696" s="132"/>
      <c r="AC696" s="18"/>
      <c r="AI696" s="132"/>
      <c r="AJ696" s="18"/>
      <c r="AK696" s="18"/>
      <c r="AL696" s="18"/>
      <c r="AM696" s="7"/>
      <c r="AN696" s="7"/>
      <c r="AO696" s="7"/>
      <c r="AP696" s="7"/>
      <c r="AQ696" s="7"/>
      <c r="AR696" s="7"/>
      <c r="AS696" s="7"/>
      <c r="AT696" s="7"/>
      <c r="AU696" s="7"/>
      <c r="AV696" s="7"/>
      <c r="AW696" s="134"/>
      <c r="AX696" s="18"/>
      <c r="AY696" s="18"/>
      <c r="AZ696" s="133"/>
      <c r="BA696" s="132"/>
    </row>
    <row r="697" spans="1:168" ht="12.75" customHeight="1" x14ac:dyDescent="0.2">
      <c r="A697" s="16" t="s">
        <v>173</v>
      </c>
      <c r="B697" s="127" t="s">
        <v>215</v>
      </c>
      <c r="C697" s="128"/>
      <c r="D697" s="135" t="s">
        <v>13384</v>
      </c>
      <c r="E697" s="135" t="s">
        <v>13384</v>
      </c>
      <c r="F697" s="7">
        <v>20</v>
      </c>
      <c r="G697" s="135"/>
      <c r="H697" s="7" t="s">
        <v>177</v>
      </c>
      <c r="I697" s="135" t="s">
        <v>13385</v>
      </c>
      <c r="J697" s="135" t="s">
        <v>203</v>
      </c>
      <c r="K697" s="124" t="s">
        <v>162</v>
      </c>
      <c r="L697" s="135" t="s">
        <v>13386</v>
      </c>
      <c r="M697" s="135" t="s">
        <v>13387</v>
      </c>
      <c r="N697" s="135"/>
      <c r="O697" s="135"/>
      <c r="P697" s="135"/>
      <c r="Q697" s="135"/>
      <c r="R697" s="135" t="s">
        <v>13388</v>
      </c>
      <c r="S697" s="135"/>
      <c r="T697" s="135"/>
      <c r="U697" s="135"/>
      <c r="V697" s="135"/>
      <c r="W697" s="135"/>
      <c r="X697" s="135"/>
      <c r="Y697" s="135"/>
      <c r="Z697" s="135"/>
      <c r="AA697" s="135"/>
      <c r="AB697" s="135"/>
      <c r="AC697" s="135"/>
      <c r="AG697" s="3" t="s">
        <v>13389</v>
      </c>
      <c r="AI697" s="135"/>
      <c r="AJ697" s="135"/>
      <c r="AK697" s="135"/>
      <c r="AL697" s="135"/>
      <c r="AM697" s="135"/>
      <c r="AN697" s="135"/>
      <c r="AO697" s="135"/>
      <c r="AP697" s="135"/>
      <c r="AQ697" s="135"/>
      <c r="AR697" s="135"/>
      <c r="AS697" s="135"/>
      <c r="AT697" s="135"/>
      <c r="AU697" s="135"/>
      <c r="AV697" s="135"/>
      <c r="AW697" s="135"/>
      <c r="AX697" s="135"/>
      <c r="AY697" s="135"/>
      <c r="AZ697" s="135"/>
      <c r="BA697" s="135"/>
    </row>
    <row r="698" spans="1:168" ht="12.75" customHeight="1" x14ac:dyDescent="0.2">
      <c r="A698" s="132" t="s">
        <v>240</v>
      </c>
      <c r="B698" s="17" t="s">
        <v>12429</v>
      </c>
      <c r="C698" s="132" t="s">
        <v>13782</v>
      </c>
      <c r="D698" s="132" t="s">
        <v>13813</v>
      </c>
      <c r="E698" s="132" t="s">
        <v>13813</v>
      </c>
      <c r="F698" s="134">
        <v>20</v>
      </c>
      <c r="G698" s="134"/>
      <c r="H698" s="124">
        <v>2021</v>
      </c>
      <c r="I698" s="132" t="s">
        <v>13814</v>
      </c>
      <c r="J698" s="132" t="s">
        <v>179</v>
      </c>
      <c r="K698" s="17" t="s">
        <v>162</v>
      </c>
      <c r="L698" s="132"/>
      <c r="M698" s="133"/>
      <c r="N698" s="17" t="s">
        <v>1269</v>
      </c>
      <c r="O698" s="17"/>
      <c r="P698" s="134"/>
      <c r="Q698" s="134"/>
      <c r="R698" s="136"/>
      <c r="S698" s="136"/>
      <c r="T698" s="136"/>
      <c r="U698" s="136"/>
      <c r="V698" s="138"/>
      <c r="W698" s="136"/>
      <c r="X698" s="136"/>
      <c r="Y698" s="136"/>
      <c r="Z698" s="136"/>
      <c r="AA698" s="136"/>
      <c r="AB698" s="136"/>
      <c r="AC698" s="136"/>
      <c r="AD698" s="136"/>
      <c r="AE698" s="136"/>
      <c r="AF698" s="137"/>
      <c r="AG698" s="137"/>
      <c r="AH698" s="137"/>
      <c r="AI698" s="139"/>
      <c r="AJ698" s="136"/>
      <c r="AK698" s="136"/>
      <c r="AL698" s="136"/>
      <c r="AM698" s="134"/>
      <c r="AN698" s="134"/>
      <c r="AO698" s="134"/>
      <c r="AP698" s="134"/>
      <c r="AQ698" s="134"/>
      <c r="AR698" s="134"/>
      <c r="AS698" s="134"/>
      <c r="AT698" s="134"/>
      <c r="AU698" s="134"/>
      <c r="AV698" s="134"/>
      <c r="AW698" s="134"/>
      <c r="BC698" s="135"/>
      <c r="BD698" s="135"/>
      <c r="BE698" s="135"/>
    </row>
    <row r="699" spans="1:168" ht="12.75" customHeight="1" x14ac:dyDescent="0.2">
      <c r="A699" s="16" t="s">
        <v>173</v>
      </c>
      <c r="B699" s="17" t="s">
        <v>215</v>
      </c>
      <c r="C699" s="132"/>
      <c r="D699" s="135" t="s">
        <v>9840</v>
      </c>
      <c r="E699" s="132" t="s">
        <v>9861</v>
      </c>
      <c r="F699" s="134">
        <v>20</v>
      </c>
      <c r="G699" s="134"/>
      <c r="H699" s="134" t="s">
        <v>177</v>
      </c>
      <c r="I699" s="132" t="s">
        <v>711</v>
      </c>
      <c r="J699" s="132" t="s">
        <v>179</v>
      </c>
      <c r="K699" s="134" t="s">
        <v>162</v>
      </c>
      <c r="L699" s="132" t="s">
        <v>9864</v>
      </c>
      <c r="M699" s="135" t="s">
        <v>9842</v>
      </c>
      <c r="N699" s="17"/>
      <c r="O699" s="17"/>
      <c r="P699" s="134"/>
      <c r="Q699" s="134"/>
      <c r="R699" s="21" t="s">
        <v>9863</v>
      </c>
      <c r="S699" s="136"/>
      <c r="T699" s="136"/>
      <c r="U699" s="136"/>
      <c r="V699" s="141" t="s">
        <v>9846</v>
      </c>
      <c r="W699" s="136"/>
      <c r="X699" s="136"/>
      <c r="Y699" s="136"/>
      <c r="Z699" s="136"/>
      <c r="AA699" s="136"/>
      <c r="AB699" s="136"/>
      <c r="AC699" s="135" t="s">
        <v>168</v>
      </c>
      <c r="AG699" s="3" t="s">
        <v>9865</v>
      </c>
      <c r="AJ699" s="135" t="s">
        <v>9858</v>
      </c>
      <c r="AK699" s="135" t="s">
        <v>9859</v>
      </c>
      <c r="AL699" s="135" t="s">
        <v>9860</v>
      </c>
      <c r="AM699" s="134"/>
      <c r="AN699" s="134"/>
      <c r="AO699" s="134"/>
      <c r="AP699" s="134"/>
      <c r="AQ699" s="134"/>
      <c r="AR699" s="134"/>
      <c r="AS699" s="134"/>
      <c r="AT699" s="134"/>
      <c r="AU699" s="134"/>
      <c r="AV699" s="134"/>
      <c r="AW699" s="3" t="s">
        <v>168</v>
      </c>
      <c r="AX699" s="135" t="s">
        <v>9854</v>
      </c>
      <c r="AY699" s="135" t="s">
        <v>9855</v>
      </c>
      <c r="AZ699" s="135" t="s">
        <v>9856</v>
      </c>
      <c r="BA699" s="135" t="s">
        <v>9857</v>
      </c>
      <c r="BB699" s="3" t="s">
        <v>163</v>
      </c>
      <c r="BC699" s="3" t="s">
        <v>9850</v>
      </c>
      <c r="BD699" s="3" t="s">
        <v>9851</v>
      </c>
      <c r="BE699" s="3" t="s">
        <v>9852</v>
      </c>
      <c r="BF699" s="3" t="s">
        <v>9853</v>
      </c>
      <c r="BH699" s="135"/>
      <c r="BI699" s="135"/>
      <c r="BJ699" s="135"/>
      <c r="BK699" s="135"/>
    </row>
    <row r="700" spans="1:168" ht="12.75" customHeight="1" x14ac:dyDescent="0.2">
      <c r="A700" s="16" t="s">
        <v>240</v>
      </c>
      <c r="B700" s="17" t="s">
        <v>1197</v>
      </c>
      <c r="C700" s="41" t="s">
        <v>12467</v>
      </c>
      <c r="D700" s="132" t="s">
        <v>7225</v>
      </c>
      <c r="E700" s="132" t="s">
        <v>7225</v>
      </c>
      <c r="F700" s="134">
        <v>20</v>
      </c>
      <c r="G700" s="134"/>
      <c r="H700" s="53">
        <v>2022</v>
      </c>
      <c r="I700" s="132"/>
      <c r="J700" s="132"/>
      <c r="K700" s="20" t="s">
        <v>162</v>
      </c>
      <c r="L700" s="132"/>
      <c r="M700" s="135"/>
      <c r="N700" s="17" t="s">
        <v>676</v>
      </c>
      <c r="O700" s="17"/>
      <c r="P700" s="134"/>
      <c r="Q700" s="134"/>
      <c r="R700" s="135"/>
      <c r="S700" s="136"/>
      <c r="T700" s="136"/>
      <c r="U700" s="136"/>
      <c r="V700" s="138"/>
      <c r="W700" s="136"/>
      <c r="X700" s="136"/>
      <c r="Y700" s="136"/>
      <c r="Z700" s="136"/>
      <c r="AA700" s="136"/>
      <c r="AB700" s="136"/>
      <c r="AC700" s="135" t="s">
        <v>168</v>
      </c>
      <c r="AD700" s="136" t="s">
        <v>13778</v>
      </c>
      <c r="AE700" s="135" t="s">
        <v>13779</v>
      </c>
      <c r="AF700" s="135" t="s">
        <v>13777</v>
      </c>
      <c r="AG700" s="135" t="s">
        <v>13780</v>
      </c>
      <c r="AH700" s="135"/>
      <c r="AI700" s="135"/>
      <c r="AJ700" s="135"/>
      <c r="AK700" s="135"/>
      <c r="AL700" s="135"/>
      <c r="AM700" s="134"/>
      <c r="AN700" s="134"/>
      <c r="AO700" s="134"/>
      <c r="AP700" s="134"/>
      <c r="AQ700" s="134"/>
      <c r="AR700" s="134"/>
      <c r="AS700" s="134"/>
      <c r="AT700" s="134"/>
      <c r="AU700" s="134"/>
      <c r="AV700" s="134"/>
      <c r="AW700" s="134"/>
    </row>
    <row r="701" spans="1:168" ht="12.75" customHeight="1" x14ac:dyDescent="0.2">
      <c r="A701" s="16" t="s">
        <v>173</v>
      </c>
      <c r="B701" s="17" t="s">
        <v>12429</v>
      </c>
      <c r="C701" s="132" t="s">
        <v>13783</v>
      </c>
      <c r="D701" s="132" t="s">
        <v>13785</v>
      </c>
      <c r="E701" s="132" t="s">
        <v>13785</v>
      </c>
      <c r="F701" s="85">
        <v>20</v>
      </c>
      <c r="G701" s="85"/>
      <c r="H701" s="134" t="s">
        <v>177</v>
      </c>
      <c r="I701" s="132" t="s">
        <v>979</v>
      </c>
      <c r="J701" s="132" t="s">
        <v>179</v>
      </c>
      <c r="K701" s="17" t="s">
        <v>162</v>
      </c>
      <c r="L701" s="132" t="s">
        <v>327</v>
      </c>
      <c r="M701" s="135"/>
      <c r="N701" s="17"/>
      <c r="O701" s="17"/>
      <c r="P701" s="134"/>
      <c r="Q701" s="134"/>
      <c r="R701" s="136"/>
      <c r="S701" s="136"/>
      <c r="T701" s="136"/>
      <c r="U701" s="136"/>
      <c r="V701" s="138"/>
      <c r="W701" s="136"/>
      <c r="X701" s="136"/>
      <c r="Y701" s="136"/>
      <c r="Z701" s="136"/>
      <c r="AA701" s="136"/>
      <c r="AB701" s="136"/>
      <c r="AC701" s="133"/>
      <c r="AD701" s="136"/>
      <c r="AE701" s="136"/>
      <c r="AF701" s="137"/>
      <c r="AI701" s="136"/>
      <c r="AJ701" s="136"/>
      <c r="AK701" s="136"/>
      <c r="AL701" s="136"/>
      <c r="AM701" s="134"/>
      <c r="AN701" s="134"/>
      <c r="AO701" s="134"/>
      <c r="AP701" s="134"/>
      <c r="AQ701" s="134"/>
      <c r="AR701" s="134"/>
      <c r="AS701" s="134"/>
      <c r="AT701" s="134"/>
      <c r="AU701" s="134"/>
      <c r="AV701" s="134"/>
      <c r="AW701" s="134"/>
      <c r="AX701" s="135"/>
      <c r="AY701" s="135"/>
      <c r="AZ701" s="135"/>
      <c r="BA701" s="135"/>
    </row>
    <row r="702" spans="1:168" ht="12.75" customHeight="1" x14ac:dyDescent="0.2">
      <c r="A702" s="16" t="s">
        <v>173</v>
      </c>
      <c r="B702" s="17" t="s">
        <v>12429</v>
      </c>
      <c r="C702" s="132" t="s">
        <v>13783</v>
      </c>
      <c r="D702" s="16" t="s">
        <v>13786</v>
      </c>
      <c r="E702" s="132" t="s">
        <v>13785</v>
      </c>
      <c r="F702" s="85">
        <v>20</v>
      </c>
      <c r="G702" s="85"/>
      <c r="H702" s="134" t="s">
        <v>177</v>
      </c>
      <c r="I702" s="16" t="s">
        <v>979</v>
      </c>
      <c r="J702" s="16" t="s">
        <v>179</v>
      </c>
      <c r="K702" s="17" t="s">
        <v>162</v>
      </c>
      <c r="L702" s="132" t="s">
        <v>327</v>
      </c>
      <c r="M702" s="135"/>
      <c r="N702" s="17"/>
      <c r="O702" s="17"/>
      <c r="P702" s="7"/>
      <c r="Q702" s="7"/>
      <c r="R702" s="136"/>
      <c r="S702" s="136"/>
      <c r="T702" s="136"/>
      <c r="U702" s="136"/>
      <c r="V702" s="138"/>
      <c r="W702" s="136"/>
      <c r="X702" s="136"/>
      <c r="Y702" s="136"/>
      <c r="Z702" s="136"/>
      <c r="AA702" s="136"/>
      <c r="AB702" s="136"/>
      <c r="AC702" s="133"/>
      <c r="AD702" s="136"/>
      <c r="AE702" s="136"/>
      <c r="AF702" s="137"/>
      <c r="AG702" s="135"/>
      <c r="AI702" s="136"/>
      <c r="AJ702" s="136"/>
      <c r="AK702" s="136"/>
      <c r="AL702" s="136"/>
      <c r="AM702" s="134"/>
      <c r="AN702" s="7"/>
      <c r="AO702" s="7"/>
      <c r="AP702" s="134"/>
      <c r="AQ702" s="134"/>
      <c r="AR702" s="134"/>
      <c r="AS702" s="134"/>
      <c r="AT702" s="134"/>
      <c r="AU702" s="134"/>
      <c r="AV702" s="134"/>
      <c r="AW702" s="134"/>
    </row>
    <row r="703" spans="1:168" ht="12.75" customHeight="1" x14ac:dyDescent="0.2">
      <c r="A703" s="132" t="s">
        <v>173</v>
      </c>
      <c r="B703" s="17" t="s">
        <v>472</v>
      </c>
      <c r="C703" s="132" t="s">
        <v>13918</v>
      </c>
      <c r="D703" s="132" t="s">
        <v>670</v>
      </c>
      <c r="E703" s="132" t="s">
        <v>670</v>
      </c>
      <c r="F703" s="134">
        <v>20</v>
      </c>
      <c r="G703" s="134"/>
      <c r="H703" s="134" t="s">
        <v>177</v>
      </c>
      <c r="I703" s="132" t="s">
        <v>671</v>
      </c>
      <c r="J703" s="132" t="s">
        <v>179</v>
      </c>
      <c r="K703" s="134" t="s">
        <v>162</v>
      </c>
      <c r="L703" s="132"/>
      <c r="M703" s="133"/>
      <c r="N703" s="17"/>
      <c r="O703" s="17"/>
      <c r="P703" s="134"/>
      <c r="Q703" s="134"/>
      <c r="R703" s="21"/>
      <c r="S703" s="21"/>
      <c r="T703" s="21"/>
      <c r="U703" s="21"/>
      <c r="V703" s="22"/>
      <c r="W703" s="21"/>
      <c r="X703" s="21"/>
      <c r="Y703" s="21"/>
      <c r="Z703" s="21"/>
      <c r="AA703" s="21"/>
      <c r="AB703" s="21"/>
      <c r="AC703" s="136" t="s">
        <v>168</v>
      </c>
      <c r="AD703" s="135" t="s">
        <v>672</v>
      </c>
      <c r="AE703" s="135" t="s">
        <v>673</v>
      </c>
      <c r="AF703" s="135"/>
      <c r="AG703" s="135"/>
      <c r="AH703" s="135"/>
      <c r="AI703" s="139"/>
      <c r="AJ703" s="136">
        <v>8613548711115</v>
      </c>
      <c r="AK703" s="136"/>
      <c r="AL703" s="136"/>
      <c r="AM703" s="134"/>
      <c r="AN703" s="134"/>
      <c r="AO703" s="134"/>
      <c r="AP703" s="134"/>
      <c r="AQ703" s="134"/>
      <c r="AR703" s="134"/>
      <c r="AS703" s="134"/>
      <c r="AT703" s="134"/>
      <c r="AU703" s="134"/>
      <c r="AV703" s="134"/>
      <c r="AW703" s="135" t="s">
        <v>168</v>
      </c>
      <c r="AX703" s="136" t="s">
        <v>672</v>
      </c>
      <c r="AY703" s="136" t="s">
        <v>673</v>
      </c>
      <c r="AZ703" s="133"/>
      <c r="BA703" s="139"/>
      <c r="BC703" s="135"/>
      <c r="BF703" s="135"/>
      <c r="BG703" s="135"/>
      <c r="BH703" s="135"/>
      <c r="BI703" s="135"/>
      <c r="BJ703" s="135"/>
      <c r="BP703" s="135"/>
    </row>
    <row r="704" spans="1:168" ht="12.75" customHeight="1" x14ac:dyDescent="0.2">
      <c r="A704" s="132" t="s">
        <v>240</v>
      </c>
      <c r="B704" s="17" t="s">
        <v>472</v>
      </c>
      <c r="C704" s="132" t="s">
        <v>13918</v>
      </c>
      <c r="D704" s="133" t="s">
        <v>10589</v>
      </c>
      <c r="E704" s="133" t="s">
        <v>10589</v>
      </c>
      <c r="F704" s="12">
        <v>20</v>
      </c>
      <c r="G704" s="12"/>
      <c r="H704" s="134" t="s">
        <v>243</v>
      </c>
      <c r="I704" s="133" t="s">
        <v>1714</v>
      </c>
      <c r="J704" s="8" t="s">
        <v>179</v>
      </c>
      <c r="K704" s="134" t="s">
        <v>162</v>
      </c>
      <c r="L704" s="54" t="s">
        <v>10590</v>
      </c>
      <c r="M704" s="54"/>
      <c r="N704" s="17" t="s">
        <v>676</v>
      </c>
      <c r="O704" s="12"/>
      <c r="P704" s="124"/>
      <c r="Q704" s="124"/>
      <c r="R704" s="136"/>
      <c r="S704" s="136"/>
      <c r="T704" s="136"/>
      <c r="U704" s="136"/>
      <c r="V704" s="138"/>
      <c r="W704" s="136"/>
      <c r="X704" s="136"/>
      <c r="Y704" s="136"/>
      <c r="Z704" s="136"/>
      <c r="AA704" s="136"/>
      <c r="AB704" s="136"/>
      <c r="AC704" s="54"/>
      <c r="AI704" s="136"/>
      <c r="AJ704" s="54"/>
      <c r="AK704" s="54"/>
      <c r="AL704" s="54"/>
      <c r="AM704" s="124"/>
      <c r="AN704" s="124"/>
      <c r="AO704" s="124"/>
      <c r="AP704" s="124"/>
      <c r="AQ704" s="124"/>
      <c r="AR704" s="124"/>
      <c r="AS704" s="124"/>
      <c r="AT704" s="124"/>
      <c r="AU704" s="124"/>
      <c r="AV704" s="124"/>
      <c r="AW704" s="124"/>
      <c r="AX704" s="54"/>
      <c r="AY704" s="54"/>
      <c r="AZ704" s="136"/>
      <c r="BA704" s="136"/>
      <c r="BD704" s="135"/>
      <c r="BE704" s="135"/>
      <c r="CO704" s="135"/>
      <c r="CQ704" s="135"/>
    </row>
    <row r="705" spans="1:170" ht="12.75" customHeight="1" x14ac:dyDescent="0.2">
      <c r="A705" s="16" t="s">
        <v>173</v>
      </c>
      <c r="B705" s="17" t="s">
        <v>472</v>
      </c>
      <c r="C705" s="132" t="s">
        <v>13918</v>
      </c>
      <c r="D705" s="132" t="s">
        <v>13474</v>
      </c>
      <c r="E705" s="132" t="s">
        <v>13474</v>
      </c>
      <c r="F705" s="134">
        <v>20</v>
      </c>
      <c r="G705" s="134"/>
      <c r="H705" s="7" t="s">
        <v>177</v>
      </c>
      <c r="I705" s="132" t="s">
        <v>2475</v>
      </c>
      <c r="J705" s="132" t="s">
        <v>179</v>
      </c>
      <c r="K705" s="134" t="s">
        <v>162</v>
      </c>
      <c r="L705" s="132" t="s">
        <v>13739</v>
      </c>
      <c r="M705" s="136"/>
      <c r="N705" s="17"/>
      <c r="O705" s="17"/>
      <c r="P705" s="134"/>
      <c r="Q705" s="134"/>
      <c r="R705" s="132"/>
      <c r="S705" s="132"/>
      <c r="T705" s="132"/>
      <c r="U705" s="132" t="s">
        <v>4082</v>
      </c>
      <c r="V705" s="138"/>
      <c r="W705" s="132"/>
      <c r="X705" s="132"/>
      <c r="Y705" s="132"/>
      <c r="Z705" s="132"/>
      <c r="AA705" s="132"/>
      <c r="AB705" s="132"/>
      <c r="AC705" s="136"/>
      <c r="AD705" s="135"/>
      <c r="AE705" s="135"/>
      <c r="AF705" s="135"/>
      <c r="AG705" s="3" t="s">
        <v>13741</v>
      </c>
      <c r="AI705" s="139" t="s">
        <v>13740</v>
      </c>
      <c r="AJ705" s="136"/>
      <c r="AK705" s="136"/>
      <c r="AL705" s="136"/>
      <c r="AM705" s="134"/>
      <c r="AN705" s="134"/>
      <c r="AO705" s="134"/>
      <c r="AP705" s="134"/>
      <c r="AQ705" s="134"/>
      <c r="AR705" s="134"/>
      <c r="AS705" s="134"/>
      <c r="AT705" s="134"/>
      <c r="AU705" s="134"/>
      <c r="AV705" s="134"/>
      <c r="AW705" s="134"/>
      <c r="AX705" s="136"/>
      <c r="AY705" s="136"/>
      <c r="AZ705" s="132"/>
      <c r="BA705" s="132"/>
    </row>
    <row r="706" spans="1:170" ht="12.75" customHeight="1" x14ac:dyDescent="0.2">
      <c r="A706" s="16" t="s">
        <v>240</v>
      </c>
      <c r="B706" s="124" t="s">
        <v>11732</v>
      </c>
      <c r="C706" s="133" t="s">
        <v>11734</v>
      </c>
      <c r="D706" s="132" t="s">
        <v>9465</v>
      </c>
      <c r="E706" s="132" t="s">
        <v>9465</v>
      </c>
      <c r="F706" s="12">
        <v>20</v>
      </c>
      <c r="G706" s="12"/>
      <c r="H706" s="124" t="s">
        <v>243</v>
      </c>
      <c r="I706" s="135" t="s">
        <v>722</v>
      </c>
      <c r="J706" s="133" t="s">
        <v>179</v>
      </c>
      <c r="K706" s="124" t="s">
        <v>162</v>
      </c>
      <c r="L706" s="132" t="s">
        <v>9466</v>
      </c>
      <c r="M706" s="135"/>
      <c r="N706" s="124" t="s">
        <v>247</v>
      </c>
      <c r="O706" s="124"/>
      <c r="P706" s="124"/>
      <c r="Q706" s="124"/>
      <c r="R706" s="133"/>
      <c r="S706" s="133"/>
      <c r="T706" s="133"/>
      <c r="U706" s="133"/>
      <c r="V706" s="24"/>
      <c r="W706" s="133"/>
      <c r="X706" s="133"/>
      <c r="Y706" s="133"/>
      <c r="Z706" s="133"/>
      <c r="AA706" s="133"/>
      <c r="AB706" s="133"/>
      <c r="AC706" s="133"/>
      <c r="AD706" s="135"/>
      <c r="AE706" s="135"/>
      <c r="AF706" s="135"/>
      <c r="AI706" s="133"/>
      <c r="AJ706" s="133"/>
      <c r="AK706" s="133"/>
      <c r="AL706" s="133"/>
      <c r="AM706" s="124"/>
      <c r="AN706" s="124"/>
      <c r="AO706" s="124"/>
      <c r="AP706" s="124"/>
      <c r="AQ706" s="124"/>
      <c r="AR706" s="124"/>
      <c r="AS706" s="124"/>
      <c r="AT706" s="124"/>
      <c r="AU706" s="124"/>
      <c r="AV706" s="124"/>
      <c r="AW706" s="124"/>
      <c r="AX706" s="133"/>
      <c r="AY706" s="133"/>
      <c r="AZ706" s="133"/>
      <c r="BA706" s="133"/>
    </row>
    <row r="707" spans="1:170" ht="12.75" customHeight="1" x14ac:dyDescent="0.2">
      <c r="A707" s="16" t="s">
        <v>173</v>
      </c>
      <c r="B707" s="17" t="s">
        <v>472</v>
      </c>
      <c r="C707" s="16" t="s">
        <v>13918</v>
      </c>
      <c r="D707" s="16" t="s">
        <v>4340</v>
      </c>
      <c r="E707" s="16" t="s">
        <v>4340</v>
      </c>
      <c r="F707" s="7">
        <v>20</v>
      </c>
      <c r="G707" s="7"/>
      <c r="H707" s="7" t="s">
        <v>177</v>
      </c>
      <c r="I707" s="16" t="s">
        <v>1714</v>
      </c>
      <c r="J707" s="16" t="s">
        <v>179</v>
      </c>
      <c r="K707" s="7" t="s">
        <v>162</v>
      </c>
      <c r="L707" s="16"/>
      <c r="M707" s="136"/>
      <c r="N707" s="17"/>
      <c r="O707" s="17"/>
      <c r="P707" s="7"/>
      <c r="Q707" s="7"/>
      <c r="R707" s="21" t="s">
        <v>4341</v>
      </c>
      <c r="S707" s="21"/>
      <c r="T707" s="21"/>
      <c r="U707" s="21"/>
      <c r="V707" s="22"/>
      <c r="W707" s="21"/>
      <c r="X707" s="21"/>
      <c r="Y707" s="21"/>
      <c r="Z707" s="21"/>
      <c r="AA707" s="21"/>
      <c r="AB707" s="21"/>
      <c r="AC707" s="18" t="s">
        <v>168</v>
      </c>
      <c r="AD707" s="3" t="s">
        <v>4342</v>
      </c>
      <c r="AE707" s="3" t="s">
        <v>4343</v>
      </c>
      <c r="AI707" s="139"/>
      <c r="AJ707" s="18">
        <v>862376633358</v>
      </c>
      <c r="AK707" s="18"/>
      <c r="AL707" s="18"/>
      <c r="AM707" s="7"/>
      <c r="AN707" s="7"/>
      <c r="AO707" s="7"/>
      <c r="AP707" s="7"/>
      <c r="AQ707" s="7"/>
      <c r="AR707" s="7"/>
      <c r="AS707" s="7"/>
      <c r="AT707" s="7"/>
      <c r="AU707" s="7"/>
      <c r="AV707" s="7"/>
      <c r="AX707" s="18"/>
      <c r="AY707" s="18"/>
      <c r="AZ707" s="139"/>
      <c r="BA707" s="139"/>
    </row>
    <row r="708" spans="1:170" ht="12.75" customHeight="1" x14ac:dyDescent="0.2">
      <c r="A708" s="16" t="s">
        <v>240</v>
      </c>
      <c r="B708" s="17" t="s">
        <v>12429</v>
      </c>
      <c r="C708" s="132" t="s">
        <v>14521</v>
      </c>
      <c r="D708" s="132" t="s">
        <v>14145</v>
      </c>
      <c r="E708" s="132" t="s">
        <v>13750</v>
      </c>
      <c r="F708" s="134">
        <v>20</v>
      </c>
      <c r="G708" s="134"/>
      <c r="H708" s="17">
        <v>2021</v>
      </c>
      <c r="I708" s="16" t="s">
        <v>979</v>
      </c>
      <c r="J708" s="132" t="s">
        <v>179</v>
      </c>
      <c r="K708" s="17" t="s">
        <v>162</v>
      </c>
      <c r="L708" s="132"/>
      <c r="M708" s="133" t="s">
        <v>10937</v>
      </c>
      <c r="N708" s="17" t="s">
        <v>14507</v>
      </c>
      <c r="O708" s="135" t="s">
        <v>694</v>
      </c>
      <c r="P708" s="135"/>
      <c r="Q708" s="135"/>
      <c r="R708" s="136" t="s">
        <v>14532</v>
      </c>
      <c r="S708" s="135"/>
      <c r="T708" s="135"/>
      <c r="U708" s="136" t="s">
        <v>14536</v>
      </c>
      <c r="V708" s="135"/>
      <c r="W708" s="135"/>
      <c r="X708" s="135"/>
      <c r="Y708" s="135"/>
      <c r="Z708" s="135"/>
      <c r="AA708" s="135"/>
      <c r="AB708" s="135"/>
      <c r="AC708" s="136"/>
      <c r="AD708" s="136"/>
      <c r="AE708" s="136"/>
      <c r="AF708" s="136"/>
      <c r="AG708" s="132" t="s">
        <v>14555</v>
      </c>
      <c r="AH708" s="136"/>
      <c r="AI708" s="139" t="s">
        <v>14556</v>
      </c>
      <c r="AJ708" s="135"/>
      <c r="AK708" s="135"/>
      <c r="AL708" s="135"/>
      <c r="AM708" s="135"/>
      <c r="AN708" s="135"/>
      <c r="AO708" s="135"/>
      <c r="AP708" s="135"/>
      <c r="AQ708" s="135"/>
      <c r="AR708" s="135"/>
      <c r="AS708" s="135"/>
      <c r="AT708" s="135"/>
      <c r="AU708" s="135"/>
      <c r="AV708" s="135"/>
      <c r="AW708" s="135"/>
      <c r="AX708" s="135"/>
      <c r="AY708" s="135"/>
      <c r="AZ708" s="135"/>
      <c r="BA708" s="135"/>
    </row>
    <row r="709" spans="1:170" ht="12.75" customHeight="1" x14ac:dyDescent="0.2">
      <c r="A709" s="16" t="s">
        <v>173</v>
      </c>
      <c r="B709" s="17" t="s">
        <v>472</v>
      </c>
      <c r="C709" s="132" t="s">
        <v>13918</v>
      </c>
      <c r="D709" s="132" t="s">
        <v>4426</v>
      </c>
      <c r="E709" s="132" t="s">
        <v>4426</v>
      </c>
      <c r="F709" s="134">
        <v>20</v>
      </c>
      <c r="G709" s="134"/>
      <c r="H709" s="134" t="s">
        <v>177</v>
      </c>
      <c r="I709" s="132" t="s">
        <v>671</v>
      </c>
      <c r="J709" s="132" t="s">
        <v>179</v>
      </c>
      <c r="K709" s="134" t="s">
        <v>162</v>
      </c>
      <c r="L709" s="132"/>
      <c r="M709" s="136"/>
      <c r="N709" s="17"/>
      <c r="O709" s="17"/>
      <c r="P709" s="134"/>
      <c r="Q709" s="134"/>
      <c r="R709" s="21" t="s">
        <v>4414</v>
      </c>
      <c r="S709" s="21"/>
      <c r="T709" s="21"/>
      <c r="U709" s="21"/>
      <c r="V709" s="22"/>
      <c r="W709" s="21"/>
      <c r="X709" s="21"/>
      <c r="Y709" s="21"/>
      <c r="Z709" s="21"/>
      <c r="AA709" s="21"/>
      <c r="AB709" s="21"/>
      <c r="AC709" s="136" t="s">
        <v>168</v>
      </c>
      <c r="AD709" s="3" t="s">
        <v>4427</v>
      </c>
      <c r="AE709" s="135" t="s">
        <v>4428</v>
      </c>
      <c r="AI709" s="139"/>
      <c r="AJ709" s="136">
        <v>8618874300823</v>
      </c>
      <c r="AK709" s="136"/>
      <c r="AL709" s="136"/>
      <c r="AM709" s="134"/>
      <c r="AN709" s="134"/>
      <c r="AO709" s="134"/>
      <c r="AP709" s="134"/>
      <c r="AQ709" s="134"/>
      <c r="AR709" s="134"/>
      <c r="AS709" s="134"/>
      <c r="AT709" s="134"/>
      <c r="AU709" s="134"/>
      <c r="AV709" s="134"/>
      <c r="AW709" s="135" t="s">
        <v>168</v>
      </c>
      <c r="AX709" s="136" t="s">
        <v>4427</v>
      </c>
      <c r="AY709" s="136" t="s">
        <v>4428</v>
      </c>
      <c r="AZ709" s="139"/>
      <c r="BA709" s="139"/>
      <c r="BC709" s="135"/>
      <c r="BH709" s="135"/>
      <c r="BI709" s="135"/>
      <c r="BJ709" s="135"/>
      <c r="BK709" s="135"/>
    </row>
    <row r="710" spans="1:170" ht="12.75" customHeight="1" x14ac:dyDescent="0.2">
      <c r="A710" s="16" t="s">
        <v>173</v>
      </c>
      <c r="B710" s="17" t="s">
        <v>472</v>
      </c>
      <c r="C710" s="16" t="s">
        <v>13918</v>
      </c>
      <c r="D710" s="132" t="s">
        <v>4446</v>
      </c>
      <c r="E710" s="132" t="s">
        <v>4446</v>
      </c>
      <c r="F710" s="134">
        <v>20</v>
      </c>
      <c r="G710" s="134"/>
      <c r="H710" s="7" t="s">
        <v>177</v>
      </c>
      <c r="I710" s="132" t="s">
        <v>671</v>
      </c>
      <c r="J710" s="132" t="s">
        <v>179</v>
      </c>
      <c r="K710" s="7" t="s">
        <v>162</v>
      </c>
      <c r="L710" s="132" t="s">
        <v>2719</v>
      </c>
      <c r="M710" s="136"/>
      <c r="N710" s="17"/>
      <c r="O710" s="17"/>
      <c r="P710" s="134"/>
      <c r="Q710" s="134"/>
      <c r="R710" s="18" t="s">
        <v>4447</v>
      </c>
      <c r="S710" s="18"/>
      <c r="T710" s="18"/>
      <c r="U710" s="18"/>
      <c r="V710" s="19"/>
      <c r="W710" s="18"/>
      <c r="X710" s="18"/>
      <c r="Y710" s="18"/>
      <c r="Z710" s="18"/>
      <c r="AA710" s="18"/>
      <c r="AB710" s="18"/>
      <c r="AC710" s="136"/>
      <c r="AI710" s="139"/>
      <c r="AJ710" s="136"/>
      <c r="AK710" s="136"/>
      <c r="AL710" s="136"/>
      <c r="AM710" s="134"/>
      <c r="AN710" s="134"/>
      <c r="AO710" s="134"/>
      <c r="AP710" s="134"/>
      <c r="AQ710" s="134"/>
      <c r="AR710" s="134"/>
      <c r="AS710" s="134"/>
      <c r="AT710" s="134"/>
      <c r="AU710" s="134"/>
      <c r="AV710" s="134"/>
      <c r="AW710" s="134"/>
      <c r="AX710" s="136"/>
      <c r="AY710" s="136"/>
      <c r="AZ710" s="139"/>
      <c r="BA710" s="139"/>
    </row>
    <row r="711" spans="1:170" ht="12.75" customHeight="1" x14ac:dyDescent="0.2">
      <c r="A711" s="16" t="s">
        <v>173</v>
      </c>
      <c r="B711" s="17" t="s">
        <v>472</v>
      </c>
      <c r="C711" s="16" t="s">
        <v>13918</v>
      </c>
      <c r="D711" s="16" t="s">
        <v>10211</v>
      </c>
      <c r="E711" s="16" t="s">
        <v>10211</v>
      </c>
      <c r="F711" s="7">
        <v>20</v>
      </c>
      <c r="G711" s="7"/>
      <c r="H711" s="7" t="s">
        <v>177</v>
      </c>
      <c r="I711" s="16" t="s">
        <v>2475</v>
      </c>
      <c r="J711" s="16" t="s">
        <v>179</v>
      </c>
      <c r="K711" s="7" t="s">
        <v>162</v>
      </c>
      <c r="L711" s="16"/>
      <c r="M711" s="18"/>
      <c r="N711" s="17"/>
      <c r="O711" s="17"/>
      <c r="P711" s="7"/>
      <c r="Q711" s="7"/>
      <c r="R711" s="136"/>
      <c r="S711" s="136"/>
      <c r="T711" s="136"/>
      <c r="U711" s="136"/>
      <c r="V711" s="138"/>
      <c r="W711" s="136"/>
      <c r="X711" s="136"/>
      <c r="Y711" s="136"/>
      <c r="Z711" s="136"/>
      <c r="AA711" s="136"/>
      <c r="AB711" s="136"/>
      <c r="AC711" s="18" t="s">
        <v>168</v>
      </c>
      <c r="AD711" s="3" t="s">
        <v>4427</v>
      </c>
      <c r="AE711" s="3" t="s">
        <v>10209</v>
      </c>
      <c r="AG711" s="3" t="s">
        <v>10210</v>
      </c>
      <c r="AI711" s="135"/>
      <c r="AJ711" s="18"/>
      <c r="AK711" s="18"/>
      <c r="AL711" s="18"/>
      <c r="AM711" s="7"/>
      <c r="AN711" s="7"/>
      <c r="AO711" s="7"/>
      <c r="AP711" s="7"/>
      <c r="AQ711" s="7"/>
      <c r="AR711" s="7"/>
      <c r="AS711" s="7"/>
      <c r="AT711" s="7"/>
      <c r="AU711" s="7"/>
      <c r="AV711" s="7"/>
      <c r="AW711" s="135"/>
      <c r="AX711" s="18"/>
      <c r="AY711" s="18"/>
      <c r="AZ711" s="133"/>
      <c r="BA711" s="135"/>
    </row>
    <row r="712" spans="1:170" ht="12.75" customHeight="1" x14ac:dyDescent="0.2">
      <c r="A712" s="16" t="s">
        <v>173</v>
      </c>
      <c r="B712" s="17" t="s">
        <v>472</v>
      </c>
      <c r="C712" s="132" t="s">
        <v>13918</v>
      </c>
      <c r="D712" s="16" t="s">
        <v>10848</v>
      </c>
      <c r="E712" s="16" t="s">
        <v>10848</v>
      </c>
      <c r="F712" s="134">
        <v>20</v>
      </c>
      <c r="G712" s="134"/>
      <c r="H712" s="134" t="s">
        <v>177</v>
      </c>
      <c r="I712" s="132" t="s">
        <v>1509</v>
      </c>
      <c r="J712" s="132" t="s">
        <v>179</v>
      </c>
      <c r="K712" s="134" t="s">
        <v>162</v>
      </c>
      <c r="L712" s="16"/>
      <c r="M712" s="136"/>
      <c r="N712" s="17"/>
      <c r="O712" s="17"/>
      <c r="P712" s="134"/>
      <c r="Q712" s="134"/>
      <c r="R712" s="21" t="s">
        <v>10849</v>
      </c>
      <c r="S712" s="21"/>
      <c r="T712" s="21"/>
      <c r="U712" s="21"/>
      <c r="V712" s="22"/>
      <c r="W712" s="21"/>
      <c r="X712" s="21"/>
      <c r="Y712" s="21"/>
      <c r="Z712" s="21"/>
      <c r="AA712" s="21"/>
      <c r="AB712" s="21"/>
      <c r="AC712" s="136"/>
      <c r="AI712" s="135"/>
      <c r="AJ712" s="136"/>
      <c r="AK712" s="136"/>
      <c r="AL712" s="136"/>
      <c r="AM712" s="134"/>
      <c r="AN712" s="134"/>
      <c r="AO712" s="134"/>
      <c r="AP712" s="134"/>
      <c r="AQ712" s="134"/>
      <c r="AR712" s="134"/>
      <c r="AS712" s="134"/>
      <c r="AT712" s="134"/>
      <c r="AU712" s="134"/>
      <c r="AV712" s="134"/>
      <c r="AW712" s="134"/>
      <c r="AX712" s="136"/>
      <c r="AY712" s="136"/>
      <c r="AZ712" s="58"/>
      <c r="BA712" s="135" t="s">
        <v>10850</v>
      </c>
    </row>
    <row r="713" spans="1:170" ht="12.75" customHeight="1" x14ac:dyDescent="0.2">
      <c r="A713" s="16" t="s">
        <v>173</v>
      </c>
      <c r="B713" s="17" t="s">
        <v>12429</v>
      </c>
      <c r="C713" s="16" t="s">
        <v>13783</v>
      </c>
      <c r="D713" s="16" t="s">
        <v>13798</v>
      </c>
      <c r="E713" s="16" t="s">
        <v>13798</v>
      </c>
      <c r="F713" s="85">
        <v>20</v>
      </c>
      <c r="G713" s="85"/>
      <c r="H713" s="7" t="s">
        <v>177</v>
      </c>
      <c r="I713" s="16" t="s">
        <v>979</v>
      </c>
      <c r="J713" s="16" t="s">
        <v>179</v>
      </c>
      <c r="K713" s="17" t="s">
        <v>162</v>
      </c>
      <c r="L713" s="16" t="s">
        <v>327</v>
      </c>
      <c r="M713" s="18"/>
      <c r="N713" s="17"/>
      <c r="O713" s="17"/>
      <c r="P713" s="7"/>
      <c r="Q713" s="7"/>
      <c r="R713" s="136"/>
      <c r="S713" s="136"/>
      <c r="T713" s="136"/>
      <c r="U713" s="136" t="s">
        <v>12720</v>
      </c>
      <c r="V713" s="138"/>
      <c r="W713" s="136"/>
      <c r="X713" s="136"/>
      <c r="Y713" s="136"/>
      <c r="Z713" s="136"/>
      <c r="AA713" s="136"/>
      <c r="AB713" s="136"/>
      <c r="AC713" s="18"/>
      <c r="AD713" s="136"/>
      <c r="AE713" s="136"/>
      <c r="AF713" s="137"/>
      <c r="AI713" s="136"/>
      <c r="AJ713" s="18"/>
      <c r="AK713" s="18"/>
      <c r="AL713" s="18"/>
      <c r="AM713" s="7"/>
      <c r="AN713" s="7"/>
      <c r="AO713" s="7"/>
      <c r="AP713" s="7"/>
      <c r="AQ713" s="7"/>
      <c r="AR713" s="7"/>
      <c r="AS713" s="7"/>
      <c r="AT713" s="7"/>
      <c r="AU713" s="7"/>
      <c r="AV713" s="7"/>
      <c r="AW713" s="134"/>
      <c r="AX713" s="135"/>
      <c r="AY713" s="135"/>
      <c r="AZ713" s="135"/>
      <c r="BA713" s="135"/>
    </row>
    <row r="714" spans="1:170" ht="12.75" customHeight="1" x14ac:dyDescent="0.2">
      <c r="A714" s="16" t="s">
        <v>173</v>
      </c>
      <c r="B714" s="17" t="s">
        <v>211</v>
      </c>
      <c r="C714" s="16"/>
      <c r="D714" s="16" t="s">
        <v>4998</v>
      </c>
      <c r="E714" s="16" t="s">
        <v>4998</v>
      </c>
      <c r="F714" s="7">
        <v>20</v>
      </c>
      <c r="G714" s="7"/>
      <c r="H714" s="134" t="s">
        <v>177</v>
      </c>
      <c r="I714" s="16" t="s">
        <v>595</v>
      </c>
      <c r="J714" s="16" t="s">
        <v>179</v>
      </c>
      <c r="K714" s="134" t="s">
        <v>162</v>
      </c>
      <c r="L714" s="16"/>
      <c r="M714" s="135"/>
      <c r="N714" s="17"/>
      <c r="O714" s="17"/>
      <c r="P714" s="134"/>
      <c r="Q714" s="134"/>
      <c r="R714" s="132" t="s">
        <v>4980</v>
      </c>
      <c r="S714" s="132"/>
      <c r="T714" s="132"/>
      <c r="U714" s="132"/>
      <c r="V714" s="138"/>
      <c r="W714" s="132"/>
      <c r="X714" s="132"/>
      <c r="Y714" s="132"/>
      <c r="Z714" s="132"/>
      <c r="AA714" s="132"/>
      <c r="AB714" s="132"/>
      <c r="AC714" s="135"/>
      <c r="AD714" s="135"/>
      <c r="AE714" s="135"/>
      <c r="AF714" s="135"/>
      <c r="AG714" s="135"/>
      <c r="AH714" s="135"/>
      <c r="AI714" s="135"/>
      <c r="AM714" s="134"/>
      <c r="AN714" s="134"/>
      <c r="AO714" s="134"/>
      <c r="AP714" s="134"/>
      <c r="AQ714" s="134"/>
      <c r="AR714" s="134"/>
      <c r="AS714" s="134"/>
      <c r="AT714" s="134"/>
      <c r="AU714" s="134"/>
      <c r="AV714" s="134"/>
      <c r="AW714" s="3" t="s">
        <v>168</v>
      </c>
      <c r="AX714" s="3" t="s">
        <v>4981</v>
      </c>
      <c r="AY714" s="3" t="s">
        <v>4982</v>
      </c>
      <c r="AZ714" s="133"/>
      <c r="BA714" s="3" t="s">
        <v>4983</v>
      </c>
    </row>
    <row r="715" spans="1:170" ht="12.75" customHeight="1" x14ac:dyDescent="0.2">
      <c r="A715" s="16" t="s">
        <v>173</v>
      </c>
      <c r="B715" s="124" t="s">
        <v>211</v>
      </c>
      <c r="C715" s="133"/>
      <c r="D715" s="133" t="s">
        <v>10797</v>
      </c>
      <c r="E715" s="135" t="s">
        <v>10798</v>
      </c>
      <c r="F715" s="36">
        <v>20</v>
      </c>
      <c r="G715" s="36"/>
      <c r="H715" s="134" t="s">
        <v>177</v>
      </c>
      <c r="I715" s="133" t="s">
        <v>9469</v>
      </c>
      <c r="J715" s="133" t="s">
        <v>179</v>
      </c>
      <c r="K715" s="20" t="s">
        <v>180</v>
      </c>
      <c r="L715" s="135" t="s">
        <v>13154</v>
      </c>
      <c r="M715" s="136"/>
      <c r="N715" s="17"/>
      <c r="O715" s="17"/>
      <c r="P715" s="7"/>
      <c r="Q715" s="7"/>
      <c r="R715" s="135" t="s">
        <v>10799</v>
      </c>
      <c r="S715" s="135" t="s">
        <v>10800</v>
      </c>
      <c r="T715" s="135" t="s">
        <v>163</v>
      </c>
      <c r="U715" s="135" t="s">
        <v>10801</v>
      </c>
      <c r="V715" s="141" t="s">
        <v>163</v>
      </c>
      <c r="W715" s="135"/>
      <c r="X715" s="135"/>
      <c r="Y715" s="135"/>
      <c r="Z715" s="135"/>
      <c r="AA715" s="135" t="s">
        <v>163</v>
      </c>
      <c r="AB715" s="135"/>
      <c r="AC715" s="135" t="s">
        <v>168</v>
      </c>
      <c r="AD715" s="135" t="s">
        <v>4963</v>
      </c>
      <c r="AE715" s="135" t="s">
        <v>10802</v>
      </c>
      <c r="AF715" s="135" t="s">
        <v>163</v>
      </c>
      <c r="AG715" s="3" t="s">
        <v>10803</v>
      </c>
      <c r="AH715" s="3" t="s">
        <v>163</v>
      </c>
      <c r="AI715" s="135" t="s">
        <v>10804</v>
      </c>
      <c r="AJ715" s="141"/>
      <c r="AK715" s="141"/>
      <c r="AL715" s="135"/>
      <c r="AM715" s="135" t="s">
        <v>168</v>
      </c>
      <c r="AN715" s="135" t="s">
        <v>4329</v>
      </c>
      <c r="AO715" s="135" t="s">
        <v>10805</v>
      </c>
      <c r="AP715" s="135" t="s">
        <v>2485</v>
      </c>
      <c r="AQ715" s="135" t="s">
        <v>10806</v>
      </c>
      <c r="AR715" s="135" t="s">
        <v>163</v>
      </c>
      <c r="AS715" s="135" t="s">
        <v>10807</v>
      </c>
      <c r="AT715" s="135" t="s">
        <v>163</v>
      </c>
      <c r="AU715" s="135" t="s">
        <v>163</v>
      </c>
      <c r="AV715" s="135" t="s">
        <v>10808</v>
      </c>
      <c r="AW715" s="135" t="s">
        <v>1916</v>
      </c>
      <c r="AX715" s="3" t="s">
        <v>982</v>
      </c>
      <c r="AY715" s="3" t="s">
        <v>10809</v>
      </c>
      <c r="AZ715" s="3" t="s">
        <v>7715</v>
      </c>
      <c r="BA715" s="3" t="s">
        <v>10810</v>
      </c>
      <c r="BB715" s="3" t="s">
        <v>163</v>
      </c>
      <c r="BC715" s="3" t="s">
        <v>10811</v>
      </c>
      <c r="BG715" s="3" t="s">
        <v>168</v>
      </c>
      <c r="BH715" s="3" t="s">
        <v>5016</v>
      </c>
      <c r="BI715" s="3" t="s">
        <v>10812</v>
      </c>
      <c r="BJ715" s="3" t="s">
        <v>10813</v>
      </c>
      <c r="BK715" s="3" t="s">
        <v>10814</v>
      </c>
      <c r="BL715" s="3" t="s">
        <v>163</v>
      </c>
      <c r="BM715" s="3" t="s">
        <v>10815</v>
      </c>
      <c r="BQ715" s="3" t="s">
        <v>1916</v>
      </c>
      <c r="BR715" s="3" t="s">
        <v>1152</v>
      </c>
      <c r="BS715" s="3" t="s">
        <v>1690</v>
      </c>
      <c r="BT715" s="3" t="s">
        <v>10816</v>
      </c>
      <c r="BU715" s="3" t="s">
        <v>10817</v>
      </c>
      <c r="BV715" s="3" t="s">
        <v>163</v>
      </c>
      <c r="BW715" s="3" t="s">
        <v>10811</v>
      </c>
      <c r="CA715" s="3" t="s">
        <v>168</v>
      </c>
      <c r="CB715" s="3" t="s">
        <v>10818</v>
      </c>
      <c r="CC715" s="3" t="s">
        <v>1783</v>
      </c>
      <c r="CD715" s="3" t="s">
        <v>10819</v>
      </c>
      <c r="CE715" s="3" t="s">
        <v>10820</v>
      </c>
      <c r="CF715" s="3" t="s">
        <v>163</v>
      </c>
      <c r="CG715" s="3" t="s">
        <v>10807</v>
      </c>
      <c r="CH715" s="3" t="s">
        <v>163</v>
      </c>
      <c r="CI715" s="3" t="s">
        <v>163</v>
      </c>
      <c r="CJ715" s="3" t="s">
        <v>10821</v>
      </c>
      <c r="CK715" s="3" t="s">
        <v>168</v>
      </c>
      <c r="CL715" s="3" t="s">
        <v>10822</v>
      </c>
      <c r="CM715" s="3" t="s">
        <v>744</v>
      </c>
      <c r="CN715" s="3" t="s">
        <v>1894</v>
      </c>
      <c r="CO715" s="3" t="s">
        <v>10823</v>
      </c>
      <c r="CP715" s="3" t="s">
        <v>163</v>
      </c>
      <c r="CQ715" s="3" t="s">
        <v>10824</v>
      </c>
      <c r="CR715" s="3" t="s">
        <v>163</v>
      </c>
      <c r="CS715" s="3" t="s">
        <v>10825</v>
      </c>
    </row>
    <row r="716" spans="1:170" ht="12.75" customHeight="1" x14ac:dyDescent="0.2">
      <c r="A716" s="132" t="s">
        <v>173</v>
      </c>
      <c r="B716" s="17" t="s">
        <v>211</v>
      </c>
      <c r="C716" s="133"/>
      <c r="D716" s="133" t="s">
        <v>10271</v>
      </c>
      <c r="E716" s="133" t="s">
        <v>10271</v>
      </c>
      <c r="F716" s="36">
        <v>20</v>
      </c>
      <c r="G716" s="36"/>
      <c r="H716" s="134" t="s">
        <v>177</v>
      </c>
      <c r="I716" s="132" t="s">
        <v>595</v>
      </c>
      <c r="J716" s="133" t="s">
        <v>179</v>
      </c>
      <c r="K716" s="134" t="s">
        <v>162</v>
      </c>
      <c r="L716" s="132"/>
      <c r="M716" s="136"/>
      <c r="N716" s="17"/>
      <c r="O716" s="17"/>
      <c r="P716" s="134"/>
      <c r="Q716" s="134"/>
      <c r="R716" s="21" t="s">
        <v>10273</v>
      </c>
      <c r="S716" s="21"/>
      <c r="T716" s="21"/>
      <c r="U716" s="21"/>
      <c r="V716" s="22"/>
      <c r="W716" s="21"/>
      <c r="X716" s="21"/>
      <c r="Y716" s="21"/>
      <c r="Z716" s="21"/>
      <c r="AA716" s="21"/>
      <c r="AB716" s="21"/>
      <c r="AC716" s="136"/>
      <c r="AD716" s="135"/>
      <c r="AE716" s="135"/>
      <c r="AF716" s="135"/>
      <c r="AG716" s="135"/>
      <c r="AH716" s="135"/>
      <c r="AI716" s="135"/>
      <c r="AJ716" s="136"/>
      <c r="AK716" s="136"/>
      <c r="AL716" s="136"/>
      <c r="AM716" s="134"/>
      <c r="AN716" s="134"/>
      <c r="AO716" s="134"/>
      <c r="AP716" s="134"/>
      <c r="AQ716" s="134"/>
      <c r="AR716" s="134"/>
      <c r="AS716" s="134"/>
      <c r="AT716" s="134"/>
      <c r="AU716" s="134"/>
      <c r="AV716" s="134"/>
      <c r="AW716" s="135" t="s">
        <v>168</v>
      </c>
      <c r="AX716" s="136" t="s">
        <v>9160</v>
      </c>
      <c r="AY716" s="136" t="s">
        <v>9161</v>
      </c>
      <c r="AZ716" s="133" t="s">
        <v>250</v>
      </c>
      <c r="BA716" s="135" t="s">
        <v>9162</v>
      </c>
      <c r="BC716" s="135"/>
      <c r="BD716" s="135"/>
      <c r="BE716" s="135"/>
      <c r="BU716" s="82" t="s">
        <v>12130</v>
      </c>
      <c r="DS716" s="135"/>
      <c r="EW716" s="135"/>
      <c r="EY716" s="135"/>
    </row>
    <row r="717" spans="1:170" ht="12.75" customHeight="1" x14ac:dyDescent="0.2">
      <c r="A717" s="135" t="s">
        <v>173</v>
      </c>
      <c r="B717" s="127" t="s">
        <v>12429</v>
      </c>
      <c r="C717" s="128" t="s">
        <v>13782</v>
      </c>
      <c r="D717" s="135" t="s">
        <v>14719</v>
      </c>
      <c r="E717" s="135" t="s">
        <v>14719</v>
      </c>
      <c r="F717" s="120">
        <v>20</v>
      </c>
      <c r="G717" s="130"/>
      <c r="H717" s="7" t="s">
        <v>177</v>
      </c>
      <c r="I717" s="135" t="s">
        <v>9079</v>
      </c>
      <c r="J717" s="135" t="s">
        <v>179</v>
      </c>
      <c r="K717" s="127" t="s">
        <v>162</v>
      </c>
      <c r="L717" s="135"/>
      <c r="M717" s="135" t="s">
        <v>14721</v>
      </c>
      <c r="N717" s="135"/>
      <c r="O717" s="135"/>
      <c r="P717" s="135"/>
      <c r="Q717" s="135"/>
      <c r="R717" s="135" t="s">
        <v>14722</v>
      </c>
      <c r="S717" s="135"/>
      <c r="T717" s="135"/>
      <c r="U717" s="135" t="s">
        <v>8212</v>
      </c>
      <c r="V717" s="135" t="s">
        <v>14723</v>
      </c>
      <c r="W717" s="135"/>
      <c r="X717" s="135"/>
      <c r="Y717" s="135"/>
      <c r="Z717" s="135"/>
      <c r="AA717" s="135"/>
      <c r="AB717" s="135"/>
      <c r="AC717" s="135"/>
      <c r="AG717" s="3" t="s">
        <v>14724</v>
      </c>
      <c r="AI717" s="135"/>
      <c r="AJ717" s="135"/>
      <c r="AK717" s="135"/>
      <c r="AL717" s="135"/>
      <c r="AM717" s="135"/>
      <c r="AN717" s="135"/>
      <c r="AO717" s="135"/>
      <c r="AP717" s="135"/>
      <c r="AQ717" s="135"/>
      <c r="AR717" s="135"/>
      <c r="AS717" s="135"/>
      <c r="AT717" s="135"/>
      <c r="AU717" s="135"/>
      <c r="AV717" s="135"/>
      <c r="AW717" s="135"/>
      <c r="AX717" s="135"/>
      <c r="AY717" s="135"/>
      <c r="AZ717" s="135"/>
      <c r="BA717" s="135"/>
    </row>
    <row r="718" spans="1:170" ht="12.75" customHeight="1" x14ac:dyDescent="0.2">
      <c r="A718" s="16" t="s">
        <v>173</v>
      </c>
      <c r="B718" s="17" t="s">
        <v>1197</v>
      </c>
      <c r="C718" s="41" t="s">
        <v>12467</v>
      </c>
      <c r="D718" s="132" t="s">
        <v>1381</v>
      </c>
      <c r="E718" s="132" t="s">
        <v>3864</v>
      </c>
      <c r="F718" s="134">
        <v>20</v>
      </c>
      <c r="G718" s="134"/>
      <c r="H718" s="134" t="s">
        <v>177</v>
      </c>
      <c r="I718" s="16" t="s">
        <v>160</v>
      </c>
      <c r="J718" s="132" t="s">
        <v>161</v>
      </c>
      <c r="K718" s="17" t="s">
        <v>162</v>
      </c>
      <c r="L718" s="132" t="s">
        <v>3865</v>
      </c>
      <c r="M718" s="8" t="s">
        <v>1384</v>
      </c>
      <c r="N718" s="17"/>
      <c r="O718" s="17"/>
      <c r="P718" s="134"/>
      <c r="Q718" s="134"/>
      <c r="R718" s="132"/>
      <c r="S718" s="132"/>
      <c r="T718" s="132"/>
      <c r="U718" s="132"/>
      <c r="V718" s="138"/>
      <c r="W718" s="132"/>
      <c r="X718" s="132"/>
      <c r="Y718" s="132"/>
      <c r="Z718" s="132"/>
      <c r="AA718" s="132"/>
      <c r="AB718" s="132"/>
      <c r="AC718" s="135" t="s">
        <v>168</v>
      </c>
      <c r="AD718" s="136" t="s">
        <v>1386</v>
      </c>
      <c r="AE718" s="136" t="s">
        <v>1387</v>
      </c>
      <c r="AF718" s="133" t="s">
        <v>250</v>
      </c>
      <c r="AG718" s="136" t="s">
        <v>1388</v>
      </c>
      <c r="AH718" s="136"/>
      <c r="AI718" s="136" t="s">
        <v>1389</v>
      </c>
      <c r="AJ718" s="136"/>
      <c r="AK718" s="136"/>
      <c r="AL718" s="136"/>
      <c r="AM718" s="135" t="s">
        <v>194</v>
      </c>
      <c r="AN718" s="135" t="s">
        <v>3838</v>
      </c>
      <c r="AO718" s="135" t="s">
        <v>3839</v>
      </c>
      <c r="AP718" s="135" t="s">
        <v>3840</v>
      </c>
      <c r="AQ718" s="135" t="s">
        <v>3841</v>
      </c>
      <c r="AR718" s="135"/>
      <c r="AS718" s="135" t="s">
        <v>163</v>
      </c>
      <c r="AT718" s="135" t="s">
        <v>3842</v>
      </c>
      <c r="AU718" s="135" t="s">
        <v>3843</v>
      </c>
      <c r="AV718" s="135" t="s">
        <v>3844</v>
      </c>
      <c r="AW718" s="3" t="s">
        <v>1390</v>
      </c>
      <c r="AX718" s="135" t="s">
        <v>1391</v>
      </c>
      <c r="AY718" s="135" t="s">
        <v>1392</v>
      </c>
      <c r="AZ718" s="135" t="s">
        <v>1393</v>
      </c>
      <c r="BG718" s="3" t="s">
        <v>168</v>
      </c>
      <c r="BH718" s="3" t="s">
        <v>3875</v>
      </c>
      <c r="BI718" s="3" t="s">
        <v>1387</v>
      </c>
      <c r="BJ718" s="3" t="s">
        <v>250</v>
      </c>
      <c r="BK718" s="3" t="s">
        <v>14067</v>
      </c>
    </row>
    <row r="719" spans="1:170" ht="12.75" customHeight="1" x14ac:dyDescent="0.25">
      <c r="A719" s="16" t="s">
        <v>173</v>
      </c>
      <c r="B719" s="17" t="s">
        <v>886</v>
      </c>
      <c r="C719" s="132"/>
      <c r="D719" s="132" t="s">
        <v>6128</v>
      </c>
      <c r="E719" s="132" t="s">
        <v>6128</v>
      </c>
      <c r="F719" s="134">
        <v>20</v>
      </c>
      <c r="G719" s="134"/>
      <c r="H719" s="7" t="s">
        <v>177</v>
      </c>
      <c r="I719" s="16" t="s">
        <v>244</v>
      </c>
      <c r="J719" s="132" t="s">
        <v>245</v>
      </c>
      <c r="K719" s="20" t="s">
        <v>162</v>
      </c>
      <c r="L719" s="132"/>
      <c r="M719" s="136"/>
      <c r="N719" s="17"/>
      <c r="O719" s="17"/>
      <c r="P719" s="7"/>
      <c r="Q719" s="7"/>
      <c r="R719" s="21" t="s">
        <v>6129</v>
      </c>
      <c r="S719" s="21"/>
      <c r="T719" s="21"/>
      <c r="U719" s="21"/>
      <c r="V719" s="22"/>
      <c r="W719" s="21"/>
      <c r="X719" s="21"/>
      <c r="Y719" s="21"/>
      <c r="Z719" s="21"/>
      <c r="AA719" s="21"/>
      <c r="AB719" s="21"/>
      <c r="AC719" s="136"/>
      <c r="AF719" s="135"/>
      <c r="AH719" s="135"/>
      <c r="AI719" s="135"/>
      <c r="AJ719" s="136"/>
      <c r="AK719" s="136"/>
      <c r="AL719" s="136"/>
      <c r="AM719" s="134"/>
      <c r="AN719" s="134"/>
      <c r="AO719" s="134"/>
      <c r="AP719" s="134"/>
      <c r="AQ719" s="134"/>
      <c r="AR719" s="7"/>
      <c r="AS719" s="7"/>
      <c r="AT719" s="7"/>
      <c r="AU719" s="7"/>
      <c r="AV719" s="7"/>
      <c r="AW719" s="134"/>
      <c r="AX719" s="136"/>
      <c r="AY719" s="136"/>
      <c r="AZ719" s="58"/>
      <c r="BA719" s="135" t="s">
        <v>6130</v>
      </c>
      <c r="FM719" s="129"/>
      <c r="FN719" s="129"/>
    </row>
    <row r="720" spans="1:170" ht="12.75" customHeight="1" x14ac:dyDescent="0.2">
      <c r="A720" s="132" t="s">
        <v>240</v>
      </c>
      <c r="B720" s="17" t="s">
        <v>211</v>
      </c>
      <c r="C720" s="132"/>
      <c r="D720" s="132" t="s">
        <v>12860</v>
      </c>
      <c r="E720" s="132" t="s">
        <v>12860</v>
      </c>
      <c r="F720" s="134">
        <v>20</v>
      </c>
      <c r="G720" s="134"/>
      <c r="H720" s="53">
        <v>2022</v>
      </c>
      <c r="I720" s="132" t="s">
        <v>3273</v>
      </c>
      <c r="J720" s="132" t="s">
        <v>493</v>
      </c>
      <c r="K720" s="134" t="s">
        <v>162</v>
      </c>
      <c r="L720" s="133" t="s">
        <v>12864</v>
      </c>
      <c r="M720" s="17"/>
      <c r="N720" s="17" t="s">
        <v>676</v>
      </c>
      <c r="O720" s="134"/>
      <c r="P720" s="134"/>
      <c r="Q720" s="136"/>
      <c r="R720" s="136"/>
      <c r="S720" s="136"/>
      <c r="T720" s="136">
        <v>50</v>
      </c>
      <c r="U720" s="138" t="s">
        <v>14179</v>
      </c>
      <c r="V720" s="136"/>
      <c r="W720" s="136"/>
      <c r="X720" s="136"/>
      <c r="Y720" s="136"/>
      <c r="Z720" s="136"/>
      <c r="AA720" s="136"/>
      <c r="AB720" s="135"/>
      <c r="AC720" s="135" t="s">
        <v>168</v>
      </c>
      <c r="AD720" s="3" t="s">
        <v>12862</v>
      </c>
      <c r="AE720" s="133" t="s">
        <v>12861</v>
      </c>
      <c r="AF720" s="135" t="s">
        <v>581</v>
      </c>
      <c r="AG720" s="3" t="s">
        <v>12863</v>
      </c>
      <c r="AJ720" s="135"/>
      <c r="AK720" s="135"/>
      <c r="AL720" s="134"/>
      <c r="AM720" s="134"/>
      <c r="AN720" s="134"/>
      <c r="AO720" s="134"/>
      <c r="AP720" s="134"/>
      <c r="AQ720" s="134"/>
      <c r="AR720" s="134"/>
      <c r="AS720" s="134"/>
      <c r="AT720" s="134"/>
      <c r="AU720" s="134"/>
      <c r="AV720" s="134"/>
      <c r="AW720" s="135"/>
      <c r="AX720" s="135"/>
      <c r="AY720" s="135"/>
      <c r="AZ720" s="135"/>
      <c r="BA720" s="135"/>
    </row>
    <row r="721" spans="1:176" s="1" customFormat="1" ht="12.75" customHeight="1" x14ac:dyDescent="0.2">
      <c r="A721" s="132" t="s">
        <v>240</v>
      </c>
      <c r="B721" s="124" t="s">
        <v>211</v>
      </c>
      <c r="C721" s="133"/>
      <c r="D721" s="135" t="s">
        <v>6535</v>
      </c>
      <c r="E721" s="133" t="s">
        <v>7823</v>
      </c>
      <c r="F721" s="12">
        <v>20</v>
      </c>
      <c r="G721" s="12"/>
      <c r="H721" s="124" t="s">
        <v>243</v>
      </c>
      <c r="I721" s="133" t="s">
        <v>301</v>
      </c>
      <c r="J721" s="133" t="s">
        <v>179</v>
      </c>
      <c r="K721" s="124" t="s">
        <v>180</v>
      </c>
      <c r="L721" s="133" t="s">
        <v>7824</v>
      </c>
      <c r="M721" s="136"/>
      <c r="N721" s="124" t="s">
        <v>247</v>
      </c>
      <c r="O721" s="124"/>
      <c r="P721" s="124"/>
      <c r="Q721" s="124"/>
      <c r="R721" s="133"/>
      <c r="S721" s="133"/>
      <c r="T721" s="133"/>
      <c r="U721" s="133"/>
      <c r="V721" s="24"/>
      <c r="W721" s="133"/>
      <c r="X721" s="133"/>
      <c r="Y721" s="133"/>
      <c r="Z721" s="133"/>
      <c r="AA721" s="135" t="s">
        <v>163</v>
      </c>
      <c r="AB721" s="133">
        <v>7500</v>
      </c>
      <c r="AC721" s="135" t="s">
        <v>168</v>
      </c>
      <c r="AD721" s="135" t="s">
        <v>6539</v>
      </c>
      <c r="AE721" s="135" t="s">
        <v>6540</v>
      </c>
      <c r="AF721" s="135" t="s">
        <v>6541</v>
      </c>
      <c r="AG721" s="3" t="s">
        <v>6542</v>
      </c>
      <c r="AH721" s="3" t="s">
        <v>6543</v>
      </c>
      <c r="AI721" s="135" t="s">
        <v>6544</v>
      </c>
      <c r="AJ721" s="135" t="s">
        <v>163</v>
      </c>
      <c r="AK721" s="135"/>
      <c r="AL721" s="135" t="s">
        <v>6545</v>
      </c>
      <c r="AM721" s="135" t="s">
        <v>168</v>
      </c>
      <c r="AN721" s="135" t="s">
        <v>6548</v>
      </c>
      <c r="AO721" s="135" t="s">
        <v>6549</v>
      </c>
      <c r="AP721" s="135" t="s">
        <v>6550</v>
      </c>
      <c r="AQ721" s="135" t="s">
        <v>6551</v>
      </c>
      <c r="AR721" s="135"/>
      <c r="AS721" s="135"/>
      <c r="AT721" s="135"/>
      <c r="AU721" s="135"/>
      <c r="AV721" s="135"/>
      <c r="AW721" s="135" t="s">
        <v>168</v>
      </c>
      <c r="AX721" s="135" t="s">
        <v>6552</v>
      </c>
      <c r="AY721" s="135" t="s">
        <v>6553</v>
      </c>
      <c r="AZ721" s="135" t="s">
        <v>6554</v>
      </c>
      <c r="BA721" s="135" t="s">
        <v>6555</v>
      </c>
      <c r="BB721" s="3" t="s">
        <v>163</v>
      </c>
      <c r="BC721" s="3" t="s">
        <v>6556</v>
      </c>
      <c r="BD721" s="3" t="s">
        <v>163</v>
      </c>
      <c r="BE721" s="3" t="s">
        <v>6557</v>
      </c>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135"/>
      <c r="FN721" s="135"/>
      <c r="FO721" s="135"/>
      <c r="FP721" s="135"/>
      <c r="FQ721" s="135"/>
      <c r="FR721" s="135"/>
      <c r="FS721" s="135"/>
      <c r="FT721" s="135"/>
    </row>
    <row r="722" spans="1:176" ht="12.75" customHeight="1" x14ac:dyDescent="0.2">
      <c r="A722" s="16" t="s">
        <v>240</v>
      </c>
      <c r="B722" s="124" t="s">
        <v>211</v>
      </c>
      <c r="C722" s="133"/>
      <c r="D722" s="133" t="s">
        <v>7661</v>
      </c>
      <c r="E722" s="133" t="s">
        <v>7661</v>
      </c>
      <c r="F722" s="36">
        <f>120*250/1000-10</f>
        <v>20</v>
      </c>
      <c r="G722" s="36"/>
      <c r="H722" s="124">
        <v>2021</v>
      </c>
      <c r="I722" s="132" t="s">
        <v>253</v>
      </c>
      <c r="J722" s="133" t="s">
        <v>179</v>
      </c>
      <c r="K722" s="124" t="s">
        <v>162</v>
      </c>
      <c r="L722" s="133" t="s">
        <v>7662</v>
      </c>
      <c r="M722" s="51"/>
      <c r="N722" s="124" t="s">
        <v>676</v>
      </c>
      <c r="O722" s="134" t="s">
        <v>694</v>
      </c>
      <c r="P722" s="124"/>
      <c r="Q722" s="124"/>
      <c r="R722" s="136" t="s">
        <v>7663</v>
      </c>
      <c r="S722" s="136"/>
      <c r="T722" s="136"/>
      <c r="U722" s="136"/>
      <c r="V722" s="138"/>
      <c r="W722" s="136"/>
      <c r="X722" s="136"/>
      <c r="Y722" s="136"/>
      <c r="Z722" s="136"/>
      <c r="AA722" s="136"/>
      <c r="AB722" s="136"/>
      <c r="AC722" s="51"/>
      <c r="AI722" s="136"/>
      <c r="AJ722" s="51"/>
      <c r="AK722" s="51"/>
      <c r="AL722" s="51"/>
      <c r="AM722" s="124"/>
      <c r="AN722" s="124"/>
      <c r="AO722" s="124"/>
      <c r="AP722" s="124"/>
      <c r="AQ722" s="124"/>
      <c r="AR722" s="124"/>
      <c r="AS722" s="124"/>
      <c r="AT722" s="124"/>
      <c r="AU722" s="124"/>
      <c r="AV722" s="124"/>
      <c r="AW722" s="124"/>
      <c r="AX722" s="51"/>
      <c r="AY722" s="51"/>
      <c r="AZ722" s="136"/>
      <c r="BA722" s="136"/>
    </row>
    <row r="723" spans="1:176" ht="12.75" customHeight="1" x14ac:dyDescent="0.25">
      <c r="A723" s="132" t="s">
        <v>240</v>
      </c>
      <c r="B723" s="17" t="s">
        <v>886</v>
      </c>
      <c r="C723" s="132"/>
      <c r="D723" s="133" t="s">
        <v>5852</v>
      </c>
      <c r="E723" s="133" t="s">
        <v>5852</v>
      </c>
      <c r="F723" s="124">
        <v>20</v>
      </c>
      <c r="G723" s="124"/>
      <c r="H723" s="124" t="s">
        <v>243</v>
      </c>
      <c r="I723" s="133" t="s">
        <v>244</v>
      </c>
      <c r="J723" s="133" t="s">
        <v>245</v>
      </c>
      <c r="K723" s="124" t="s">
        <v>162</v>
      </c>
      <c r="L723" s="133" t="s">
        <v>5870</v>
      </c>
      <c r="M723" s="136" t="s">
        <v>11281</v>
      </c>
      <c r="N723" s="124" t="s">
        <v>676</v>
      </c>
      <c r="O723" s="124"/>
      <c r="P723" s="124"/>
      <c r="Q723" s="124"/>
      <c r="R723" s="133"/>
      <c r="S723" s="133"/>
      <c r="T723" s="133"/>
      <c r="U723" s="133"/>
      <c r="V723" s="24"/>
      <c r="W723" s="133"/>
      <c r="X723" s="133"/>
      <c r="Y723" s="133"/>
      <c r="Z723" s="133"/>
      <c r="AA723" s="135" t="s">
        <v>163</v>
      </c>
      <c r="AB723" s="133"/>
      <c r="AC723" s="135" t="s">
        <v>194</v>
      </c>
      <c r="AD723" s="135" t="s">
        <v>5857</v>
      </c>
      <c r="AE723" s="135" t="s">
        <v>5858</v>
      </c>
      <c r="AF723" s="135" t="s">
        <v>5859</v>
      </c>
      <c r="AG723" s="135" t="s">
        <v>5860</v>
      </c>
      <c r="AH723" s="135"/>
      <c r="AI723" s="135" t="s">
        <v>5861</v>
      </c>
      <c r="AJ723" s="135" t="s">
        <v>5862</v>
      </c>
      <c r="AK723" s="135" t="s">
        <v>5864</v>
      </c>
      <c r="AL723" s="133"/>
      <c r="AM723" s="124"/>
      <c r="AN723" s="124"/>
      <c r="AO723" s="124"/>
      <c r="AP723" s="124"/>
      <c r="AQ723" s="124"/>
      <c r="AR723" s="124"/>
      <c r="AS723" s="124"/>
      <c r="AT723" s="124"/>
      <c r="AU723" s="124"/>
      <c r="AV723" s="124"/>
      <c r="AW723" s="135" t="s">
        <v>168</v>
      </c>
      <c r="AX723" s="133" t="s">
        <v>5865</v>
      </c>
      <c r="AY723" s="133" t="s">
        <v>5866</v>
      </c>
      <c r="AZ723" s="133" t="s">
        <v>250</v>
      </c>
      <c r="BA723" s="133" t="s">
        <v>5867</v>
      </c>
      <c r="BB723" s="135"/>
      <c r="BC723" s="135"/>
      <c r="BD723" s="135"/>
      <c r="BE723" s="135"/>
      <c r="BF723" s="135"/>
      <c r="BG723" s="135"/>
      <c r="BH723" s="133" t="s">
        <v>2109</v>
      </c>
      <c r="BI723" s="133" t="s">
        <v>367</v>
      </c>
      <c r="BJ723" s="133" t="s">
        <v>611</v>
      </c>
      <c r="BK723" s="133" t="s">
        <v>5868</v>
      </c>
      <c r="BL723" s="135"/>
      <c r="BM723" s="135"/>
      <c r="BN723" s="135"/>
      <c r="BO723" s="135"/>
      <c r="BP723" s="135"/>
      <c r="BQ723" s="135"/>
      <c r="BR723" s="135"/>
      <c r="BS723" s="135"/>
      <c r="BT723" s="135"/>
      <c r="BU723" s="135"/>
      <c r="BV723" s="135"/>
      <c r="BW723" s="135"/>
      <c r="BX723" s="135"/>
      <c r="BY723" s="135"/>
      <c r="BZ723" s="135"/>
      <c r="CA723" s="135"/>
      <c r="CB723" s="135"/>
      <c r="CC723" s="135"/>
      <c r="CD723" s="135"/>
      <c r="CE723" s="135"/>
      <c r="CF723" s="135"/>
      <c r="CG723" s="135"/>
      <c r="CH723" s="135"/>
      <c r="CI723" s="135"/>
      <c r="CJ723" s="135"/>
      <c r="CK723" s="135"/>
      <c r="CL723" s="135"/>
      <c r="CM723" s="135"/>
      <c r="CN723" s="135"/>
      <c r="CO723" s="135"/>
      <c r="CP723" s="135"/>
      <c r="CQ723" s="135"/>
      <c r="CR723" s="135"/>
      <c r="CS723" s="135"/>
      <c r="CT723" s="135"/>
      <c r="CU723" s="135"/>
      <c r="CV723" s="135"/>
      <c r="CW723" s="135"/>
      <c r="CX723" s="135"/>
      <c r="CY723" s="135"/>
      <c r="CZ723" s="135"/>
      <c r="DA723" s="135"/>
      <c r="DB723" s="135"/>
      <c r="DC723" s="135"/>
      <c r="DD723" s="135"/>
      <c r="DE723" s="135"/>
      <c r="DF723" s="135"/>
      <c r="DG723" s="135"/>
      <c r="DH723" s="135"/>
      <c r="DI723" s="135"/>
      <c r="DJ723" s="135"/>
      <c r="DK723" s="135"/>
      <c r="DL723" s="135"/>
      <c r="DM723" s="135"/>
      <c r="DN723" s="135"/>
      <c r="DO723" s="135"/>
      <c r="DP723" s="135"/>
      <c r="DQ723" s="135"/>
      <c r="DR723" s="135"/>
      <c r="DS723" s="135"/>
      <c r="DT723" s="135"/>
      <c r="DU723" s="135"/>
      <c r="DV723" s="135"/>
      <c r="DW723" s="135"/>
      <c r="DX723" s="135"/>
      <c r="DY723" s="135"/>
      <c r="DZ723" s="135"/>
      <c r="EA723" s="135"/>
      <c r="EB723" s="135"/>
      <c r="EC723" s="135"/>
      <c r="ED723" s="135"/>
      <c r="EE723" s="135"/>
      <c r="EF723" s="135"/>
      <c r="EG723" s="135"/>
      <c r="EH723" s="135"/>
      <c r="EI723" s="135"/>
      <c r="EJ723" s="135"/>
      <c r="EK723" s="135"/>
      <c r="EL723" s="135"/>
      <c r="EM723" s="135"/>
      <c r="EN723" s="135"/>
      <c r="EO723" s="135"/>
      <c r="EP723" s="135"/>
      <c r="EQ723" s="135"/>
      <c r="ER723" s="135"/>
      <c r="ES723" s="135"/>
      <c r="ET723" s="135"/>
      <c r="EU723" s="135"/>
      <c r="EV723" s="135"/>
      <c r="EW723" s="135"/>
      <c r="EX723" s="135"/>
      <c r="EY723" s="135"/>
      <c r="EZ723" s="135"/>
      <c r="FA723" s="135"/>
      <c r="FB723" s="135"/>
      <c r="FC723" s="135"/>
      <c r="FD723" s="135"/>
      <c r="FE723" s="135"/>
      <c r="FF723" s="135"/>
      <c r="FG723" s="135"/>
      <c r="FH723" s="135"/>
      <c r="FI723" s="135"/>
      <c r="FJ723" s="135"/>
      <c r="FK723" s="135"/>
      <c r="FL723" s="135"/>
      <c r="FM723" s="129"/>
      <c r="FN723" s="129"/>
    </row>
    <row r="724" spans="1:176" ht="12.75" customHeight="1" x14ac:dyDescent="0.2">
      <c r="A724" s="16" t="s">
        <v>240</v>
      </c>
      <c r="B724" s="17" t="s">
        <v>211</v>
      </c>
      <c r="C724" s="133"/>
      <c r="D724" s="8" t="s">
        <v>10271</v>
      </c>
      <c r="E724" s="8" t="s">
        <v>10271</v>
      </c>
      <c r="F724" s="134">
        <v>20</v>
      </c>
      <c r="G724" s="134"/>
      <c r="H724" s="124">
        <v>2021</v>
      </c>
      <c r="I724" s="132" t="s">
        <v>595</v>
      </c>
      <c r="J724" s="132" t="s">
        <v>179</v>
      </c>
      <c r="K724" s="124" t="s">
        <v>162</v>
      </c>
      <c r="L724" s="132" t="s">
        <v>10272</v>
      </c>
      <c r="M724" s="136"/>
      <c r="N724" s="124" t="s">
        <v>676</v>
      </c>
      <c r="O724" s="124" t="s">
        <v>694</v>
      </c>
      <c r="P724" s="124"/>
      <c r="Q724" s="124"/>
      <c r="R724" s="21" t="s">
        <v>10273</v>
      </c>
      <c r="S724" s="133"/>
      <c r="T724" s="133"/>
      <c r="U724" s="133"/>
      <c r="V724" s="24"/>
      <c r="W724" s="133"/>
      <c r="X724" s="133"/>
      <c r="Y724" s="133"/>
      <c r="Z724" s="133"/>
      <c r="AA724" s="133"/>
      <c r="AB724" s="133"/>
      <c r="AC724" s="136"/>
      <c r="AF724" s="135"/>
      <c r="AI724" s="135"/>
      <c r="AJ724" s="136"/>
      <c r="AK724" s="136"/>
      <c r="AL724" s="136"/>
      <c r="AM724" s="124"/>
      <c r="AN724" s="124"/>
      <c r="AO724" s="124"/>
      <c r="AP724" s="124"/>
      <c r="AQ724" s="124"/>
      <c r="AR724" s="124"/>
      <c r="AS724" s="124"/>
      <c r="AT724" s="124"/>
      <c r="AU724" s="124"/>
      <c r="AV724" s="124"/>
      <c r="AW724" s="135" t="s">
        <v>168</v>
      </c>
      <c r="AX724" s="136" t="s">
        <v>9160</v>
      </c>
      <c r="AY724" s="136" t="s">
        <v>9161</v>
      </c>
      <c r="AZ724" s="133" t="s">
        <v>250</v>
      </c>
      <c r="BA724" s="135" t="s">
        <v>9162</v>
      </c>
      <c r="BU724" s="135"/>
    </row>
    <row r="725" spans="1:176" ht="12.75" customHeight="1" x14ac:dyDescent="0.2">
      <c r="A725" s="135" t="s">
        <v>173</v>
      </c>
      <c r="B725" s="127" t="s">
        <v>215</v>
      </c>
      <c r="C725" s="128"/>
      <c r="D725" s="135" t="s">
        <v>12608</v>
      </c>
      <c r="E725" s="135" t="s">
        <v>594</v>
      </c>
      <c r="F725" s="49">
        <v>18.5</v>
      </c>
      <c r="G725" s="135"/>
      <c r="H725" s="134" t="s">
        <v>177</v>
      </c>
      <c r="I725" s="135" t="s">
        <v>200</v>
      </c>
      <c r="J725" s="135" t="s">
        <v>179</v>
      </c>
      <c r="K725" s="127" t="s">
        <v>162</v>
      </c>
      <c r="L725" s="135"/>
      <c r="M725" s="135" t="s">
        <v>12609</v>
      </c>
      <c r="N725" s="135"/>
      <c r="O725" s="135" t="s">
        <v>812</v>
      </c>
      <c r="P725" s="135"/>
      <c r="Q725" s="135"/>
      <c r="R725" s="135"/>
      <c r="S725" s="135"/>
      <c r="T725" s="135"/>
      <c r="U725" s="135" t="s">
        <v>12610</v>
      </c>
      <c r="V725" s="135"/>
      <c r="W725" s="135"/>
      <c r="X725" s="135"/>
      <c r="Y725" s="135"/>
      <c r="Z725" s="135"/>
      <c r="AA725" s="135"/>
      <c r="AB725" s="135"/>
      <c r="AC725" s="135"/>
      <c r="AD725" s="135"/>
      <c r="AE725" s="135"/>
      <c r="AF725" s="135"/>
      <c r="AG725" s="135"/>
      <c r="AJ725" s="135"/>
      <c r="AK725" s="135"/>
      <c r="AL725" s="135"/>
      <c r="AM725" s="135"/>
      <c r="AN725" s="135"/>
      <c r="AO725" s="135"/>
      <c r="AP725" s="135"/>
      <c r="AQ725" s="135"/>
      <c r="AR725" s="135"/>
      <c r="AS725" s="135"/>
      <c r="AT725" s="135"/>
      <c r="AU725" s="135"/>
      <c r="AV725" s="135"/>
      <c r="AW725" s="135"/>
      <c r="AX725" s="135"/>
      <c r="AY725" s="135"/>
      <c r="AZ725" s="135"/>
      <c r="BH725" s="135"/>
      <c r="BI725" s="135"/>
      <c r="BJ725" s="135"/>
      <c r="BK725" s="135"/>
    </row>
    <row r="726" spans="1:176" ht="12.75" customHeight="1" x14ac:dyDescent="0.2">
      <c r="A726" s="132" t="s">
        <v>173</v>
      </c>
      <c r="B726" s="124" t="s">
        <v>211</v>
      </c>
      <c r="C726" s="132"/>
      <c r="D726" s="133" t="s">
        <v>7179</v>
      </c>
      <c r="E726" s="133" t="s">
        <v>7180</v>
      </c>
      <c r="F726" s="134">
        <v>18.5</v>
      </c>
      <c r="G726" s="134"/>
      <c r="H726" s="7" t="s">
        <v>177</v>
      </c>
      <c r="I726" s="132" t="s">
        <v>253</v>
      </c>
      <c r="J726" s="133" t="s">
        <v>179</v>
      </c>
      <c r="K726" s="127" t="s">
        <v>162</v>
      </c>
      <c r="L726" s="133" t="s">
        <v>7197</v>
      </c>
      <c r="M726" s="133" t="s">
        <v>7182</v>
      </c>
      <c r="N726" s="17"/>
      <c r="O726" s="17"/>
      <c r="P726" s="134"/>
      <c r="Q726" s="134"/>
      <c r="R726" s="136" t="s">
        <v>7198</v>
      </c>
      <c r="S726" s="136"/>
      <c r="T726" s="136"/>
      <c r="U726" s="136"/>
      <c r="V726" s="138"/>
      <c r="W726" s="136"/>
      <c r="X726" s="136"/>
      <c r="Y726" s="136"/>
      <c r="Z726" s="136"/>
      <c r="AA726" s="136"/>
      <c r="AB726" s="136"/>
      <c r="AC726" s="3" t="s">
        <v>168</v>
      </c>
      <c r="AD726" s="3" t="s">
        <v>7183</v>
      </c>
      <c r="AE726" s="3" t="s">
        <v>7184</v>
      </c>
      <c r="AF726" s="133" t="s">
        <v>368</v>
      </c>
      <c r="AG726" s="3" t="s">
        <v>7185</v>
      </c>
      <c r="AH726" s="3" t="s">
        <v>163</v>
      </c>
      <c r="AI726" s="3" t="s">
        <v>7195</v>
      </c>
      <c r="AJ726" s="3" t="s">
        <v>163</v>
      </c>
      <c r="AK726" s="3" t="s">
        <v>7189</v>
      </c>
      <c r="AL726" s="3" t="s">
        <v>7196</v>
      </c>
      <c r="AN726" s="3" t="s">
        <v>7190</v>
      </c>
      <c r="AO726" s="3" t="s">
        <v>7191</v>
      </c>
      <c r="AQ726" s="3" t="s">
        <v>7192</v>
      </c>
      <c r="AR726" s="134"/>
      <c r="AS726" s="134"/>
      <c r="AT726" s="134"/>
      <c r="AU726" s="134"/>
      <c r="AV726" s="134"/>
    </row>
    <row r="727" spans="1:176" ht="12.75" customHeight="1" x14ac:dyDescent="0.2">
      <c r="A727" s="16" t="s">
        <v>240</v>
      </c>
      <c r="B727" s="124" t="s">
        <v>215</v>
      </c>
      <c r="C727" s="133"/>
      <c r="D727" s="133" t="s">
        <v>6018</v>
      </c>
      <c r="E727" s="133" t="s">
        <v>6018</v>
      </c>
      <c r="F727" s="12">
        <v>18</v>
      </c>
      <c r="G727" s="12"/>
      <c r="H727" s="124">
        <v>2021</v>
      </c>
      <c r="I727" s="133" t="s">
        <v>200</v>
      </c>
      <c r="J727" s="133" t="s">
        <v>179</v>
      </c>
      <c r="K727" s="124" t="s">
        <v>162</v>
      </c>
      <c r="L727" s="133" t="s">
        <v>6019</v>
      </c>
      <c r="M727" s="136"/>
      <c r="N727" s="124" t="s">
        <v>676</v>
      </c>
      <c r="O727" s="124" t="s">
        <v>694</v>
      </c>
      <c r="P727" s="124"/>
      <c r="Q727" s="124"/>
      <c r="R727" s="133"/>
      <c r="S727" s="133"/>
      <c r="T727" s="133"/>
      <c r="U727" s="133"/>
      <c r="V727" s="24"/>
      <c r="W727" s="133"/>
      <c r="X727" s="133"/>
      <c r="Y727" s="133"/>
      <c r="Z727" s="133"/>
      <c r="AA727" s="133"/>
      <c r="AB727" s="133"/>
      <c r="AC727" s="136"/>
      <c r="AD727" s="135"/>
      <c r="AE727" s="135"/>
      <c r="AF727" s="135"/>
      <c r="AG727" s="135"/>
      <c r="AH727" s="135"/>
      <c r="AI727" s="58"/>
      <c r="AJ727" s="18"/>
      <c r="AK727" s="18"/>
      <c r="AL727" s="18"/>
      <c r="AM727" s="124"/>
      <c r="AN727" s="124"/>
      <c r="AO727" s="124"/>
      <c r="AP727" s="124"/>
      <c r="AQ727" s="124"/>
      <c r="AR727" s="124"/>
      <c r="AS727" s="124"/>
      <c r="AT727" s="124"/>
      <c r="AU727" s="124"/>
      <c r="AV727" s="124"/>
      <c r="AW727" s="124"/>
      <c r="AX727" s="136"/>
      <c r="AY727" s="136"/>
      <c r="AZ727" s="58"/>
      <c r="BA727" s="58"/>
    </row>
    <row r="728" spans="1:176" ht="12.75" customHeight="1" x14ac:dyDescent="0.2">
      <c r="A728" s="16" t="s">
        <v>173</v>
      </c>
      <c r="B728" s="17" t="s">
        <v>1084</v>
      </c>
      <c r="C728" s="132" t="s">
        <v>11117</v>
      </c>
      <c r="D728" s="132" t="s">
        <v>4515</v>
      </c>
      <c r="E728" s="132" t="s">
        <v>4515</v>
      </c>
      <c r="F728" s="134">
        <v>18</v>
      </c>
      <c r="G728" s="134"/>
      <c r="H728" s="7" t="s">
        <v>177</v>
      </c>
      <c r="I728" s="16" t="s">
        <v>528</v>
      </c>
      <c r="J728" s="132" t="s">
        <v>179</v>
      </c>
      <c r="K728" s="20" t="s">
        <v>162</v>
      </c>
      <c r="L728" s="132"/>
      <c r="M728" s="135"/>
      <c r="N728" s="17"/>
      <c r="O728" s="17"/>
      <c r="P728" s="7"/>
      <c r="Q728" s="7"/>
      <c r="R728" s="21" t="s">
        <v>4516</v>
      </c>
      <c r="S728" s="21"/>
      <c r="T728" s="21"/>
      <c r="U728" s="21"/>
      <c r="V728" s="22"/>
      <c r="W728" s="21"/>
      <c r="X728" s="21"/>
      <c r="Y728" s="21"/>
      <c r="Z728" s="21"/>
      <c r="AA728" s="21"/>
      <c r="AB728" s="133">
        <v>1416</v>
      </c>
      <c r="AC728" s="135"/>
      <c r="AF728" s="135"/>
      <c r="AG728" s="82"/>
      <c r="AI728" s="135"/>
      <c r="AJ728" s="135"/>
      <c r="AK728" s="135"/>
      <c r="AL728" s="135"/>
      <c r="AM728" s="135"/>
      <c r="AN728" s="135"/>
      <c r="AO728" s="135"/>
      <c r="AP728" s="135"/>
      <c r="AQ728" s="135"/>
      <c r="AR728" s="135"/>
      <c r="AS728" s="135"/>
      <c r="AT728" s="7"/>
      <c r="AU728" s="7"/>
      <c r="AV728" s="7"/>
      <c r="AW728" s="135"/>
      <c r="AX728" s="135"/>
      <c r="AY728" s="135"/>
      <c r="AZ728" s="135"/>
      <c r="BA728" s="135"/>
      <c r="FM728" s="135"/>
      <c r="FN728" s="135"/>
    </row>
    <row r="729" spans="1:176" ht="12.75" customHeight="1" x14ac:dyDescent="0.2">
      <c r="A729" s="16" t="s">
        <v>173</v>
      </c>
      <c r="B729" s="124" t="s">
        <v>215</v>
      </c>
      <c r="C729" s="8"/>
      <c r="D729" s="133" t="s">
        <v>593</v>
      </c>
      <c r="E729" s="133" t="s">
        <v>594</v>
      </c>
      <c r="F729" s="36">
        <v>18</v>
      </c>
      <c r="G729" s="36"/>
      <c r="H729" s="134" t="s">
        <v>177</v>
      </c>
      <c r="I729" s="16" t="s">
        <v>595</v>
      </c>
      <c r="J729" s="8" t="s">
        <v>179</v>
      </c>
      <c r="K729" s="134" t="s">
        <v>162</v>
      </c>
      <c r="L729" s="135"/>
      <c r="M729" s="132" t="s">
        <v>596</v>
      </c>
      <c r="N729" s="17"/>
      <c r="O729" s="17"/>
      <c r="P729" s="134"/>
      <c r="Q729" s="134"/>
      <c r="R729" s="132" t="s">
        <v>597</v>
      </c>
      <c r="S729" s="132"/>
      <c r="T729" s="132"/>
      <c r="U729" s="132"/>
      <c r="V729" s="138"/>
      <c r="W729" s="132"/>
      <c r="X729" s="132"/>
      <c r="Y729" s="132"/>
      <c r="Z729" s="132"/>
      <c r="AA729" s="132"/>
      <c r="AB729" s="132"/>
      <c r="AC729" s="133" t="s">
        <v>168</v>
      </c>
      <c r="AD729" s="133" t="s">
        <v>1723</v>
      </c>
      <c r="AE729" s="133" t="s">
        <v>4354</v>
      </c>
      <c r="AF729" s="133" t="s">
        <v>1289</v>
      </c>
      <c r="AG729" s="133" t="s">
        <v>4355</v>
      </c>
      <c r="AH729" s="3" t="s">
        <v>602</v>
      </c>
      <c r="AI729" s="135" t="s">
        <v>4364</v>
      </c>
      <c r="AJ729" s="135" t="s">
        <v>163</v>
      </c>
      <c r="AK729" s="135" t="s">
        <v>4365</v>
      </c>
      <c r="AL729" s="135" t="s">
        <v>163</v>
      </c>
      <c r="AM729" s="135" t="s">
        <v>168</v>
      </c>
      <c r="AN729" s="133" t="s">
        <v>4356</v>
      </c>
      <c r="AO729" s="133" t="s">
        <v>4357</v>
      </c>
      <c r="AP729" s="133"/>
      <c r="AQ729" s="133" t="s">
        <v>4358</v>
      </c>
      <c r="AR729" s="14"/>
      <c r="AS729" s="14"/>
      <c r="AT729" s="14"/>
      <c r="AU729" s="14"/>
      <c r="AV729" s="14"/>
      <c r="AW729" s="135" t="s">
        <v>168</v>
      </c>
      <c r="AX729" s="136" t="s">
        <v>598</v>
      </c>
      <c r="AY729" s="136" t="s">
        <v>599</v>
      </c>
      <c r="AZ729" s="133" t="s">
        <v>600</v>
      </c>
      <c r="BA729" s="135" t="s">
        <v>601</v>
      </c>
      <c r="BH729" s="3" t="s">
        <v>4372</v>
      </c>
      <c r="BI729" s="3" t="s">
        <v>4373</v>
      </c>
      <c r="BK729" s="3" t="s">
        <v>4374</v>
      </c>
    </row>
    <row r="730" spans="1:176" ht="12.75" customHeight="1" x14ac:dyDescent="0.2">
      <c r="A730" s="16" t="s">
        <v>173</v>
      </c>
      <c r="B730" s="124" t="s">
        <v>215</v>
      </c>
      <c r="C730" s="132"/>
      <c r="D730" s="8" t="s">
        <v>4875</v>
      </c>
      <c r="E730" s="8" t="s">
        <v>9163</v>
      </c>
      <c r="F730" s="134">
        <v>18</v>
      </c>
      <c r="G730" s="134"/>
      <c r="H730" s="7" t="s">
        <v>177</v>
      </c>
      <c r="I730" s="16" t="s">
        <v>253</v>
      </c>
      <c r="J730" s="8" t="s">
        <v>179</v>
      </c>
      <c r="K730" s="7" t="s">
        <v>162</v>
      </c>
      <c r="L730" s="8" t="s">
        <v>4877</v>
      </c>
      <c r="M730" s="137"/>
      <c r="N730" s="17"/>
      <c r="O730" s="17"/>
      <c r="P730" s="7"/>
      <c r="Q730" s="7"/>
      <c r="R730" s="136" t="s">
        <v>4879</v>
      </c>
      <c r="S730" s="136"/>
      <c r="T730" s="136"/>
      <c r="U730" s="136"/>
      <c r="V730" s="138"/>
      <c r="W730" s="136"/>
      <c r="X730" s="136"/>
      <c r="Y730" s="136"/>
      <c r="Z730" s="136"/>
      <c r="AA730" s="136"/>
      <c r="AB730" s="136"/>
      <c r="AC730" s="137"/>
      <c r="AI730" s="137"/>
      <c r="AJ730" s="137"/>
      <c r="AK730" s="137"/>
      <c r="AL730" s="137"/>
      <c r="AM730" s="7"/>
      <c r="AN730" s="7"/>
      <c r="AO730" s="7"/>
      <c r="AP730" s="7"/>
      <c r="AQ730" s="7"/>
      <c r="AR730" s="7"/>
      <c r="AS730" s="7"/>
      <c r="AT730" s="7"/>
      <c r="AU730" s="7"/>
      <c r="AV730" s="7"/>
      <c r="AW730" s="134"/>
      <c r="AX730" s="137"/>
      <c r="AY730" s="137"/>
      <c r="AZ730" s="137"/>
      <c r="BA730" s="137"/>
    </row>
    <row r="731" spans="1:176" ht="12.75" customHeight="1" x14ac:dyDescent="0.2">
      <c r="A731" s="132" t="s">
        <v>173</v>
      </c>
      <c r="B731" s="124" t="s">
        <v>215</v>
      </c>
      <c r="C731" s="133"/>
      <c r="D731" s="133" t="s">
        <v>9159</v>
      </c>
      <c r="E731" s="133" t="s">
        <v>3947</v>
      </c>
      <c r="F731" s="36">
        <v>18</v>
      </c>
      <c r="G731" s="36"/>
      <c r="H731" s="7" t="s">
        <v>177</v>
      </c>
      <c r="I731" s="132" t="s">
        <v>595</v>
      </c>
      <c r="J731" s="133" t="s">
        <v>179</v>
      </c>
      <c r="K731" s="134" t="s">
        <v>162</v>
      </c>
      <c r="L731" s="132" t="s">
        <v>1721</v>
      </c>
      <c r="M731" s="136"/>
      <c r="N731" s="17"/>
      <c r="O731" s="17"/>
      <c r="P731" s="134"/>
      <c r="Q731" s="134"/>
      <c r="R731" s="21" t="s">
        <v>3823</v>
      </c>
      <c r="S731" s="21"/>
      <c r="T731" s="21"/>
      <c r="U731" s="21"/>
      <c r="V731" s="22"/>
      <c r="W731" s="21"/>
      <c r="X731" s="21"/>
      <c r="Y731" s="21"/>
      <c r="Z731" s="21"/>
      <c r="AA731" s="21"/>
      <c r="AB731" s="21"/>
      <c r="AC731" s="136"/>
      <c r="AJ731" s="136"/>
      <c r="AK731" s="136"/>
      <c r="AL731" s="136"/>
      <c r="AM731" s="134"/>
      <c r="AN731" s="134"/>
      <c r="AO731" s="134"/>
      <c r="AP731" s="134"/>
      <c r="AQ731" s="134"/>
      <c r="AR731" s="134"/>
      <c r="AS731" s="134"/>
      <c r="AT731" s="134"/>
      <c r="AU731" s="134"/>
      <c r="AV731" s="134"/>
      <c r="AW731" s="3" t="s">
        <v>168</v>
      </c>
      <c r="AX731" s="136" t="s">
        <v>9160</v>
      </c>
      <c r="AY731" s="136" t="s">
        <v>9161</v>
      </c>
      <c r="AZ731" s="133" t="s">
        <v>250</v>
      </c>
      <c r="BA731" s="3" t="s">
        <v>9162</v>
      </c>
      <c r="BC731" s="135"/>
      <c r="BD731" s="135"/>
      <c r="BE731" s="135"/>
    </row>
    <row r="732" spans="1:176" ht="12.75" customHeight="1" x14ac:dyDescent="0.2">
      <c r="A732" s="16" t="s">
        <v>173</v>
      </c>
      <c r="B732" s="124" t="s">
        <v>215</v>
      </c>
      <c r="C732" s="133"/>
      <c r="D732" s="135" t="s">
        <v>7336</v>
      </c>
      <c r="E732" s="135" t="s">
        <v>7336</v>
      </c>
      <c r="F732" s="36">
        <v>18</v>
      </c>
      <c r="G732" s="36"/>
      <c r="H732" s="134" t="s">
        <v>177</v>
      </c>
      <c r="I732" s="133" t="s">
        <v>2669</v>
      </c>
      <c r="J732" s="133" t="s">
        <v>161</v>
      </c>
      <c r="K732" s="134" t="s">
        <v>162</v>
      </c>
      <c r="L732" s="133"/>
      <c r="M732" s="136"/>
      <c r="N732" s="17"/>
      <c r="O732" s="17"/>
      <c r="P732" s="134"/>
      <c r="Q732" s="134"/>
      <c r="R732" s="21"/>
      <c r="S732" s="21"/>
      <c r="T732" s="21"/>
      <c r="U732" s="21"/>
      <c r="V732" s="22"/>
      <c r="W732" s="21"/>
      <c r="X732" s="21"/>
      <c r="Y732" s="21"/>
      <c r="Z732" s="21"/>
      <c r="AA732" s="21"/>
      <c r="AB732" s="21"/>
      <c r="AC732" s="136"/>
      <c r="AE732" s="135"/>
      <c r="AI732" s="135"/>
      <c r="AJ732" s="136"/>
      <c r="AK732" s="136"/>
      <c r="AL732" s="136"/>
      <c r="AM732" s="134"/>
      <c r="AN732" s="134"/>
      <c r="AO732" s="134"/>
      <c r="AP732" s="134"/>
      <c r="AQ732" s="134"/>
      <c r="AR732" s="134"/>
      <c r="AS732" s="134"/>
      <c r="AT732" s="134"/>
      <c r="AU732" s="134"/>
      <c r="AV732" s="134"/>
      <c r="AW732" s="135" t="s">
        <v>168</v>
      </c>
      <c r="AX732" s="136" t="s">
        <v>7340</v>
      </c>
      <c r="AY732" s="136" t="s">
        <v>7341</v>
      </c>
      <c r="AZ732" s="133" t="s">
        <v>600</v>
      </c>
      <c r="BA732" s="135" t="s">
        <v>7342</v>
      </c>
    </row>
    <row r="733" spans="1:176" ht="12.75" customHeight="1" x14ac:dyDescent="0.2">
      <c r="A733" s="132" t="s">
        <v>173</v>
      </c>
      <c r="B733" s="17" t="s">
        <v>472</v>
      </c>
      <c r="C733" s="132" t="s">
        <v>12461</v>
      </c>
      <c r="D733" s="132" t="s">
        <v>521</v>
      </c>
      <c r="E733" s="132" t="s">
        <v>11033</v>
      </c>
      <c r="F733" s="134">
        <v>18</v>
      </c>
      <c r="G733" s="134"/>
      <c r="H733" s="134" t="s">
        <v>177</v>
      </c>
      <c r="I733" s="132" t="s">
        <v>1407</v>
      </c>
      <c r="J733" s="132" t="s">
        <v>482</v>
      </c>
      <c r="K733" s="20" t="s">
        <v>180</v>
      </c>
      <c r="L733" s="132" t="s">
        <v>11036</v>
      </c>
      <c r="M733" s="136"/>
      <c r="N733" s="17"/>
      <c r="O733" s="17"/>
      <c r="P733" s="134"/>
      <c r="Q733" s="134"/>
      <c r="R733" s="21" t="s">
        <v>11035</v>
      </c>
      <c r="S733" s="21"/>
      <c r="T733" s="21"/>
      <c r="U733" s="21"/>
      <c r="V733" s="22"/>
      <c r="W733" s="21"/>
      <c r="X733" s="21"/>
      <c r="Y733" s="21"/>
      <c r="Z733" s="21"/>
      <c r="AA733" s="21"/>
      <c r="AB733" s="21"/>
      <c r="AC733" s="135" t="s">
        <v>168</v>
      </c>
      <c r="AD733" s="135" t="s">
        <v>7302</v>
      </c>
      <c r="AE733" s="135" t="s">
        <v>7303</v>
      </c>
      <c r="AF733" s="135" t="s">
        <v>7304</v>
      </c>
      <c r="AG733" s="135" t="s">
        <v>7305</v>
      </c>
      <c r="AH733" s="135" t="s">
        <v>163</v>
      </c>
      <c r="AI733" s="135" t="s">
        <v>163</v>
      </c>
      <c r="AJ733" s="135" t="s">
        <v>163</v>
      </c>
      <c r="AK733" s="135" t="s">
        <v>7306</v>
      </c>
      <c r="AL733" s="135" t="s">
        <v>163</v>
      </c>
      <c r="AM733" s="135" t="s">
        <v>168</v>
      </c>
      <c r="AN733" s="135" t="s">
        <v>7307</v>
      </c>
      <c r="AO733" s="135" t="s">
        <v>7308</v>
      </c>
      <c r="AP733" s="135" t="s">
        <v>7309</v>
      </c>
      <c r="AQ733" s="135" t="s">
        <v>7310</v>
      </c>
      <c r="AR733" s="135" t="s">
        <v>163</v>
      </c>
      <c r="AS733" s="135" t="s">
        <v>163</v>
      </c>
      <c r="AT733" s="135" t="s">
        <v>163</v>
      </c>
      <c r="AU733" s="135" t="s">
        <v>163</v>
      </c>
      <c r="AV733" s="135" t="s">
        <v>7311</v>
      </c>
      <c r="AW733" s="135"/>
      <c r="AX733" s="135"/>
      <c r="AY733" s="135"/>
      <c r="AZ733" s="135"/>
      <c r="BA733" s="135"/>
      <c r="BB733" s="135"/>
      <c r="BC733" s="135"/>
      <c r="BD733" s="135"/>
      <c r="BE733" s="135"/>
      <c r="BF733" s="135"/>
      <c r="BG733" s="135"/>
      <c r="BH733" s="135"/>
      <c r="BI733" s="135"/>
      <c r="BJ733" s="135"/>
      <c r="BK733" s="135"/>
      <c r="BL733" s="135"/>
      <c r="BM733" s="135"/>
      <c r="BN733" s="135"/>
      <c r="BO733" s="135"/>
      <c r="BP733" s="135"/>
      <c r="BQ733" s="135"/>
      <c r="BR733" s="135"/>
      <c r="BS733" s="135"/>
      <c r="BT733" s="135"/>
      <c r="BU733" s="135"/>
      <c r="BV733" s="135"/>
      <c r="BW733" s="135"/>
      <c r="BX733" s="135"/>
      <c r="BY733" s="135"/>
      <c r="BZ733" s="135"/>
      <c r="CA733" s="135"/>
      <c r="CB733" s="135"/>
      <c r="CC733" s="135"/>
      <c r="CD733" s="135"/>
      <c r="CE733" s="135"/>
      <c r="CF733" s="135"/>
      <c r="CG733" s="135"/>
      <c r="CH733" s="135"/>
      <c r="CI733" s="135"/>
      <c r="CJ733" s="135"/>
      <c r="CK733" s="135"/>
      <c r="CL733" s="135"/>
      <c r="CM733" s="135"/>
      <c r="CN733" s="135"/>
      <c r="CO733" s="135"/>
      <c r="CP733" s="135"/>
      <c r="CQ733" s="135"/>
      <c r="CR733" s="135"/>
      <c r="CS733" s="135"/>
      <c r="CT733" s="135"/>
      <c r="CU733" s="135"/>
      <c r="CV733" s="135"/>
      <c r="CW733" s="135"/>
      <c r="CX733" s="135"/>
      <c r="CY733" s="135"/>
      <c r="CZ733" s="135"/>
      <c r="DA733" s="135"/>
      <c r="DB733" s="135"/>
      <c r="DC733" s="135"/>
      <c r="DD733" s="135"/>
      <c r="DE733" s="135"/>
      <c r="DF733" s="135"/>
      <c r="DG733" s="135"/>
      <c r="DH733" s="135"/>
      <c r="DI733" s="135"/>
      <c r="DJ733" s="135"/>
      <c r="DK733" s="135"/>
      <c r="DL733" s="135"/>
      <c r="DM733" s="135"/>
      <c r="DN733" s="135"/>
      <c r="DO733" s="135"/>
      <c r="DP733" s="135"/>
      <c r="DQ733" s="135"/>
      <c r="DR733" s="135"/>
      <c r="DS733" s="135"/>
      <c r="DT733" s="135"/>
      <c r="DU733" s="135"/>
      <c r="DV733" s="135"/>
      <c r="DW733" s="135"/>
      <c r="DX733" s="135"/>
      <c r="DY733" s="135"/>
      <c r="DZ733" s="135"/>
      <c r="EA733" s="135"/>
      <c r="EB733" s="135"/>
      <c r="EC733" s="135"/>
      <c r="ED733" s="135"/>
      <c r="EE733" s="135"/>
      <c r="EF733" s="135"/>
      <c r="EG733" s="135"/>
      <c r="EH733" s="135"/>
      <c r="EI733" s="135"/>
      <c r="EJ733" s="135"/>
      <c r="EK733" s="135"/>
      <c r="EL733" s="135"/>
      <c r="EM733" s="135"/>
      <c r="EN733" s="135"/>
      <c r="EO733" s="135"/>
      <c r="EP733" s="135"/>
      <c r="EQ733" s="135"/>
      <c r="ER733" s="135"/>
      <c r="ES733" s="135"/>
      <c r="ET733" s="135"/>
      <c r="EU733" s="135"/>
      <c r="EV733" s="135"/>
      <c r="EW733" s="135"/>
      <c r="EX733" s="135"/>
      <c r="EY733" s="135"/>
      <c r="EZ733" s="135"/>
      <c r="FA733" s="135"/>
      <c r="FB733" s="135"/>
      <c r="FC733" s="135"/>
      <c r="FD733" s="135"/>
      <c r="FE733" s="135"/>
      <c r="FF733" s="135"/>
      <c r="FG733" s="135"/>
      <c r="FH733" s="135"/>
      <c r="FI733" s="135"/>
      <c r="FJ733" s="135"/>
      <c r="FK733" s="135"/>
      <c r="FL733" s="135"/>
    </row>
    <row r="734" spans="1:176" ht="12.75" customHeight="1" x14ac:dyDescent="0.2">
      <c r="A734" s="16" t="s">
        <v>173</v>
      </c>
      <c r="B734" s="124" t="s">
        <v>211</v>
      </c>
      <c r="C734" s="133"/>
      <c r="D734" s="133" t="s">
        <v>3687</v>
      </c>
      <c r="E734" s="133" t="s">
        <v>3687</v>
      </c>
      <c r="F734" s="36">
        <v>18</v>
      </c>
      <c r="G734" s="36"/>
      <c r="H734" s="7" t="s">
        <v>177</v>
      </c>
      <c r="I734" s="16" t="s">
        <v>253</v>
      </c>
      <c r="J734" s="133" t="s">
        <v>179</v>
      </c>
      <c r="K734" s="134" t="s">
        <v>162</v>
      </c>
      <c r="L734" s="133" t="s">
        <v>3688</v>
      </c>
      <c r="M734" s="133"/>
      <c r="N734" s="17"/>
      <c r="O734" s="17"/>
      <c r="P734" s="7"/>
      <c r="Q734" s="7"/>
      <c r="R734" s="21" t="s">
        <v>3694</v>
      </c>
      <c r="S734" s="21"/>
      <c r="T734" s="21"/>
      <c r="U734" s="21"/>
      <c r="V734" s="22"/>
      <c r="W734" s="21"/>
      <c r="X734" s="21"/>
      <c r="Y734" s="21"/>
      <c r="Z734" s="21"/>
      <c r="AA734" s="21"/>
      <c r="AB734" s="21"/>
      <c r="AC734" s="135" t="s">
        <v>168</v>
      </c>
      <c r="AD734" s="133" t="s">
        <v>3689</v>
      </c>
      <c r="AE734" s="133" t="s">
        <v>3690</v>
      </c>
      <c r="AF734" s="133" t="s">
        <v>319</v>
      </c>
      <c r="AG734" s="135" t="s">
        <v>3691</v>
      </c>
      <c r="AI734" s="135"/>
      <c r="AJ734" s="135"/>
      <c r="AK734" s="135"/>
      <c r="AL734" s="135"/>
      <c r="AM734" s="135"/>
      <c r="AN734" s="135"/>
      <c r="AO734" s="134"/>
      <c r="AP734" s="134"/>
      <c r="AQ734" s="134"/>
      <c r="AR734" s="134"/>
      <c r="AS734" s="134"/>
      <c r="AT734" s="7"/>
      <c r="AU734" s="7"/>
      <c r="AV734" s="7"/>
      <c r="AW734" s="135"/>
      <c r="AX734" s="135"/>
      <c r="AY734" s="135"/>
      <c r="AZ734" s="135"/>
      <c r="BA734" s="135"/>
    </row>
    <row r="735" spans="1:176" ht="12.75" customHeight="1" x14ac:dyDescent="0.2">
      <c r="A735" s="16" t="s">
        <v>173</v>
      </c>
      <c r="B735" s="124" t="s">
        <v>211</v>
      </c>
      <c r="C735" s="133"/>
      <c r="D735" s="8" t="s">
        <v>9826</v>
      </c>
      <c r="E735" s="8" t="s">
        <v>9826</v>
      </c>
      <c r="F735" s="85">
        <v>18</v>
      </c>
      <c r="G735" s="36"/>
      <c r="H735" s="7" t="s">
        <v>177</v>
      </c>
      <c r="I735" s="16" t="s">
        <v>261</v>
      </c>
      <c r="J735" s="8" t="s">
        <v>179</v>
      </c>
      <c r="K735" s="134" t="s">
        <v>162</v>
      </c>
      <c r="L735" s="133"/>
      <c r="M735" s="136"/>
      <c r="N735" s="17"/>
      <c r="O735" s="17"/>
      <c r="P735" s="134"/>
      <c r="Q735" s="134"/>
      <c r="R735" s="136" t="s">
        <v>9827</v>
      </c>
      <c r="S735" s="136"/>
      <c r="T735" s="136"/>
      <c r="U735" s="136"/>
      <c r="V735" s="138"/>
      <c r="W735" s="136"/>
      <c r="X735" s="136"/>
      <c r="Y735" s="136"/>
      <c r="Z735" s="136"/>
      <c r="AA735" s="136"/>
      <c r="AB735" s="136"/>
      <c r="AC735" s="136" t="s">
        <v>168</v>
      </c>
      <c r="AD735" s="135" t="s">
        <v>9151</v>
      </c>
      <c r="AE735" s="135" t="s">
        <v>1216</v>
      </c>
      <c r="AF735" s="135" t="s">
        <v>368</v>
      </c>
      <c r="AG735" s="135" t="s">
        <v>9828</v>
      </c>
      <c r="AI735" s="82" t="s">
        <v>12153</v>
      </c>
      <c r="AJ735" s="136"/>
      <c r="AK735" s="136"/>
      <c r="AL735" s="136"/>
      <c r="AM735" s="134"/>
      <c r="AN735" s="134"/>
      <c r="AO735" s="134"/>
      <c r="AP735" s="134"/>
      <c r="AQ735" s="134"/>
      <c r="AR735" s="134"/>
      <c r="AS735" s="134"/>
      <c r="AT735" s="134"/>
      <c r="AU735" s="134"/>
      <c r="AV735" s="134"/>
      <c r="AW735" s="3" t="s">
        <v>168</v>
      </c>
      <c r="AX735" s="136" t="s">
        <v>9151</v>
      </c>
      <c r="AY735" s="136" t="s">
        <v>1216</v>
      </c>
      <c r="AZ735" s="133" t="s">
        <v>368</v>
      </c>
      <c r="BA735" s="3" t="s">
        <v>9828</v>
      </c>
    </row>
    <row r="736" spans="1:176" ht="12.75" customHeight="1" x14ac:dyDescent="0.2">
      <c r="A736" s="135" t="s">
        <v>240</v>
      </c>
      <c r="B736" s="127" t="s">
        <v>215</v>
      </c>
      <c r="C736" s="128"/>
      <c r="D736" s="135" t="s">
        <v>14769</v>
      </c>
      <c r="E736" s="135" t="s">
        <v>14506</v>
      </c>
      <c r="F736" s="49">
        <v>17.82</v>
      </c>
      <c r="G736" s="135"/>
      <c r="H736" s="127">
        <v>2021</v>
      </c>
      <c r="I736" s="135" t="s">
        <v>253</v>
      </c>
      <c r="J736" s="133" t="s">
        <v>179</v>
      </c>
      <c r="K736" s="127" t="s">
        <v>162</v>
      </c>
      <c r="L736" s="135" t="s">
        <v>14774</v>
      </c>
      <c r="M736" s="135"/>
      <c r="N736" s="124" t="s">
        <v>676</v>
      </c>
      <c r="O736" s="135"/>
      <c r="P736" s="135"/>
      <c r="Q736" s="135"/>
      <c r="R736" s="135"/>
      <c r="S736" s="135"/>
      <c r="T736" s="135"/>
      <c r="U736" s="135"/>
      <c r="V736" s="141"/>
      <c r="W736" s="135"/>
      <c r="X736" s="135"/>
      <c r="Y736" s="135"/>
      <c r="Z736" s="135"/>
      <c r="AA736" s="135"/>
      <c r="AB736" s="135"/>
      <c r="AC736" s="135"/>
      <c r="AG736" s="3" t="s">
        <v>14793</v>
      </c>
      <c r="AI736" s="135"/>
      <c r="AJ736" s="135"/>
      <c r="AK736" s="135"/>
      <c r="AL736" s="135"/>
      <c r="AM736" s="135"/>
      <c r="AN736" s="135"/>
      <c r="AO736" s="135"/>
      <c r="AP736" s="135"/>
      <c r="AQ736" s="135"/>
      <c r="AR736" s="135"/>
      <c r="AS736" s="135"/>
      <c r="AT736" s="135"/>
      <c r="AU736" s="135"/>
      <c r="AV736" s="135"/>
      <c r="AW736" s="135"/>
      <c r="AX736" s="135"/>
      <c r="AY736" s="135"/>
      <c r="AZ736" s="135"/>
      <c r="BA736" s="135"/>
      <c r="BD736" s="141"/>
      <c r="BE736" s="141"/>
    </row>
    <row r="737" spans="1:170" ht="12.75" customHeight="1" x14ac:dyDescent="0.2">
      <c r="A737" s="132" t="s">
        <v>173</v>
      </c>
      <c r="B737" s="124" t="s">
        <v>215</v>
      </c>
      <c r="C737" s="133"/>
      <c r="D737" s="133" t="s">
        <v>3947</v>
      </c>
      <c r="E737" s="133" t="s">
        <v>3947</v>
      </c>
      <c r="F737" s="36">
        <v>17.018999999999998</v>
      </c>
      <c r="G737" s="36"/>
      <c r="H737" s="7" t="s">
        <v>177</v>
      </c>
      <c r="I737" s="132" t="s">
        <v>3948</v>
      </c>
      <c r="J737" s="133" t="s">
        <v>179</v>
      </c>
      <c r="K737" s="134" t="s">
        <v>162</v>
      </c>
      <c r="L737" s="133"/>
      <c r="M737" s="136"/>
      <c r="N737" s="17"/>
      <c r="O737" s="17"/>
      <c r="P737" s="134"/>
      <c r="Q737" s="134"/>
      <c r="R737" s="136" t="s">
        <v>3949</v>
      </c>
      <c r="S737" s="136"/>
      <c r="T737" s="136"/>
      <c r="U737" s="136"/>
      <c r="V737" s="138"/>
      <c r="W737" s="136"/>
      <c r="X737" s="136"/>
      <c r="Y737" s="136"/>
      <c r="Z737" s="136"/>
      <c r="AA737" s="136"/>
      <c r="AB737" s="136"/>
      <c r="AC737" s="136"/>
      <c r="AD737" s="135"/>
      <c r="AE737" s="135"/>
      <c r="AF737" s="135"/>
      <c r="AG737" s="135"/>
      <c r="AH737" s="135"/>
      <c r="AI737" s="132"/>
      <c r="AJ737" s="136"/>
      <c r="AK737" s="136"/>
      <c r="AL737" s="136"/>
      <c r="AM737" s="134"/>
      <c r="AN737" s="134"/>
      <c r="AO737" s="134"/>
      <c r="AP737" s="134"/>
      <c r="AQ737" s="134"/>
      <c r="AR737" s="134"/>
      <c r="AS737" s="134"/>
      <c r="AT737" s="134"/>
      <c r="AU737" s="134"/>
      <c r="AV737" s="134"/>
      <c r="AW737" s="135" t="s">
        <v>168</v>
      </c>
      <c r="AX737" s="136" t="s">
        <v>3950</v>
      </c>
      <c r="AY737" s="136" t="s">
        <v>3951</v>
      </c>
      <c r="AZ737" s="133" t="s">
        <v>250</v>
      </c>
      <c r="BA737" s="132"/>
      <c r="BB737" s="135"/>
      <c r="BC737" s="135"/>
      <c r="BD737" s="135"/>
      <c r="BE737" s="135"/>
      <c r="BF737" s="135"/>
      <c r="BG737" s="135"/>
      <c r="BH737" s="135"/>
      <c r="BI737" s="135"/>
      <c r="BJ737" s="135"/>
      <c r="BK737" s="135"/>
      <c r="BL737" s="135"/>
      <c r="BM737" s="135"/>
      <c r="BN737" s="135"/>
      <c r="BO737" s="135"/>
      <c r="BP737" s="135"/>
      <c r="BQ737" s="135"/>
      <c r="BR737" s="135"/>
      <c r="BS737" s="135"/>
      <c r="BT737" s="135"/>
      <c r="BU737" s="135"/>
      <c r="BV737" s="135"/>
      <c r="BW737" s="135"/>
      <c r="BX737" s="135"/>
      <c r="BY737" s="135"/>
      <c r="BZ737" s="135"/>
      <c r="CA737" s="135"/>
      <c r="CB737" s="135"/>
      <c r="CC737" s="135"/>
      <c r="CD737" s="135"/>
      <c r="CE737" s="135"/>
      <c r="CF737" s="135"/>
      <c r="CG737" s="135"/>
      <c r="CH737" s="135"/>
      <c r="CI737" s="135"/>
      <c r="CJ737" s="135"/>
      <c r="CK737" s="135"/>
      <c r="CL737" s="135"/>
      <c r="CM737" s="135"/>
      <c r="CN737" s="135"/>
      <c r="CO737" s="135"/>
      <c r="CP737" s="135"/>
      <c r="CQ737" s="135"/>
      <c r="CR737" s="135"/>
      <c r="CS737" s="135"/>
      <c r="CT737" s="135"/>
      <c r="CU737" s="135"/>
      <c r="CV737" s="135"/>
      <c r="CW737" s="135"/>
      <c r="CX737" s="135"/>
      <c r="CY737" s="135"/>
      <c r="CZ737" s="135"/>
      <c r="DA737" s="135"/>
      <c r="DB737" s="135"/>
      <c r="DC737" s="135"/>
      <c r="DD737" s="135"/>
      <c r="DE737" s="135"/>
      <c r="DF737" s="135"/>
      <c r="DG737" s="135"/>
      <c r="DH737" s="135"/>
      <c r="DI737" s="135"/>
      <c r="DJ737" s="135"/>
      <c r="DK737" s="135"/>
      <c r="DL737" s="135"/>
      <c r="DM737" s="135"/>
      <c r="DN737" s="135"/>
      <c r="DO737" s="135"/>
      <c r="DP737" s="135"/>
      <c r="DQ737" s="135"/>
      <c r="DR737" s="135"/>
      <c r="DS737" s="135"/>
      <c r="DT737" s="135"/>
      <c r="DU737" s="135"/>
      <c r="DV737" s="135"/>
      <c r="DW737" s="135"/>
      <c r="DX737" s="135"/>
      <c r="DY737" s="135"/>
      <c r="DZ737" s="135"/>
      <c r="EA737" s="135"/>
      <c r="EB737" s="135"/>
      <c r="EC737" s="135"/>
      <c r="ED737" s="135"/>
      <c r="EE737" s="135"/>
      <c r="EF737" s="135"/>
      <c r="EG737" s="135"/>
      <c r="EH737" s="135"/>
      <c r="EI737" s="135"/>
      <c r="EJ737" s="135"/>
      <c r="EK737" s="135"/>
      <c r="EL737" s="135"/>
      <c r="EM737" s="135"/>
      <c r="EN737" s="135"/>
      <c r="EO737" s="135"/>
      <c r="EP737" s="135"/>
      <c r="EQ737" s="135"/>
      <c r="ER737" s="135"/>
      <c r="ES737" s="135"/>
      <c r="ET737" s="135"/>
      <c r="EU737" s="135"/>
      <c r="EV737" s="135"/>
      <c r="EW737" s="135"/>
      <c r="EX737" s="135"/>
      <c r="EY737" s="135"/>
      <c r="EZ737" s="135"/>
      <c r="FA737" s="135"/>
      <c r="FB737" s="135"/>
      <c r="FC737" s="135"/>
      <c r="FD737" s="135"/>
      <c r="FE737" s="135"/>
      <c r="FF737" s="135"/>
      <c r="FG737" s="135"/>
      <c r="FH737" s="135"/>
      <c r="FI737" s="135"/>
      <c r="FJ737" s="135"/>
      <c r="FK737" s="135"/>
      <c r="FL737" s="135"/>
    </row>
    <row r="738" spans="1:170" ht="12.75" customHeight="1" x14ac:dyDescent="0.2">
      <c r="A738" s="132" t="s">
        <v>173</v>
      </c>
      <c r="B738" s="124" t="s">
        <v>211</v>
      </c>
      <c r="C738" s="133"/>
      <c r="D738" s="133" t="s">
        <v>9167</v>
      </c>
      <c r="E738" s="133" t="s">
        <v>9167</v>
      </c>
      <c r="F738" s="85">
        <v>17</v>
      </c>
      <c r="G738" s="36"/>
      <c r="H738" s="134" t="s">
        <v>177</v>
      </c>
      <c r="I738" s="132" t="s">
        <v>595</v>
      </c>
      <c r="J738" s="133" t="s">
        <v>179</v>
      </c>
      <c r="K738" s="134" t="s">
        <v>162</v>
      </c>
      <c r="L738" s="133"/>
      <c r="M738" s="136"/>
      <c r="N738" s="17"/>
      <c r="O738" s="17"/>
      <c r="P738" s="134"/>
      <c r="Q738" s="134"/>
      <c r="R738" s="21" t="s">
        <v>9168</v>
      </c>
      <c r="S738" s="21"/>
      <c r="T738" s="21"/>
      <c r="U738" s="21"/>
      <c r="V738" s="22"/>
      <c r="W738" s="21"/>
      <c r="X738" s="21"/>
      <c r="Y738" s="21"/>
      <c r="Z738" s="21"/>
      <c r="AA738" s="21"/>
      <c r="AB738" s="21"/>
      <c r="AC738" s="136"/>
      <c r="AD738" s="135"/>
      <c r="AE738" s="135"/>
      <c r="AF738" s="135"/>
      <c r="AG738" s="135" t="s">
        <v>9170</v>
      </c>
      <c r="AH738" s="135"/>
      <c r="AI738" s="135"/>
      <c r="AJ738" s="136"/>
      <c r="AK738" s="136"/>
      <c r="AL738" s="136"/>
      <c r="AM738" s="134"/>
      <c r="AN738" s="134"/>
      <c r="AO738" s="134"/>
      <c r="AP738" s="134"/>
      <c r="AQ738" s="134"/>
      <c r="AR738" s="134"/>
      <c r="AS738" s="134"/>
      <c r="AT738" s="134"/>
      <c r="AU738" s="134"/>
      <c r="AV738" s="134"/>
      <c r="AW738" s="135" t="s">
        <v>168</v>
      </c>
      <c r="AX738" s="136" t="s">
        <v>9169</v>
      </c>
      <c r="AY738" s="136" t="s">
        <v>2586</v>
      </c>
      <c r="AZ738" s="133" t="s">
        <v>250</v>
      </c>
      <c r="BA738" s="82" t="s">
        <v>12147</v>
      </c>
      <c r="BB738" s="135"/>
      <c r="BC738" s="135"/>
      <c r="BD738" s="135"/>
      <c r="BE738" s="135"/>
      <c r="BF738" s="135"/>
      <c r="BG738" s="135"/>
      <c r="BH738" s="135"/>
      <c r="BI738" s="135"/>
      <c r="BJ738" s="135"/>
      <c r="BK738" s="135"/>
      <c r="BL738" s="135"/>
      <c r="BM738" s="135"/>
      <c r="BN738" s="135"/>
      <c r="BO738" s="135"/>
      <c r="BP738" s="135"/>
      <c r="BQ738" s="135"/>
      <c r="BR738" s="135"/>
      <c r="BS738" s="135"/>
      <c r="BT738" s="135"/>
      <c r="BU738" s="135"/>
      <c r="BV738" s="135"/>
      <c r="BW738" s="135"/>
      <c r="BX738" s="135"/>
      <c r="BY738" s="135"/>
      <c r="BZ738" s="135"/>
      <c r="CA738" s="135"/>
      <c r="CB738" s="135"/>
      <c r="CC738" s="135"/>
      <c r="CD738" s="135"/>
      <c r="CE738" s="135"/>
      <c r="CF738" s="135"/>
      <c r="CG738" s="135"/>
      <c r="CH738" s="135"/>
      <c r="CI738" s="135"/>
      <c r="CJ738" s="135"/>
      <c r="CK738" s="135"/>
      <c r="CL738" s="135"/>
      <c r="CM738" s="135"/>
      <c r="CN738" s="135"/>
      <c r="CO738" s="135"/>
      <c r="CP738" s="135"/>
      <c r="CQ738" s="135"/>
      <c r="CR738" s="135"/>
      <c r="CS738" s="135"/>
      <c r="CT738" s="135"/>
      <c r="CU738" s="135"/>
      <c r="CV738" s="135"/>
      <c r="CW738" s="135"/>
      <c r="CX738" s="135"/>
      <c r="CY738" s="135"/>
      <c r="CZ738" s="135"/>
      <c r="DA738" s="135"/>
      <c r="DB738" s="135"/>
      <c r="DC738" s="135"/>
      <c r="DD738" s="135"/>
      <c r="DE738" s="135"/>
      <c r="DF738" s="135"/>
      <c r="DG738" s="135"/>
      <c r="DH738" s="135"/>
      <c r="DI738" s="135"/>
      <c r="DJ738" s="135"/>
      <c r="DK738" s="135"/>
      <c r="DL738" s="135"/>
      <c r="DM738" s="135"/>
      <c r="DN738" s="135"/>
      <c r="DO738" s="135"/>
      <c r="DP738" s="135"/>
      <c r="DQ738" s="135"/>
      <c r="DR738" s="135"/>
      <c r="DS738" s="135"/>
      <c r="DT738" s="135"/>
      <c r="DU738" s="135"/>
      <c r="DV738" s="135"/>
      <c r="DW738" s="135"/>
      <c r="DX738" s="135"/>
      <c r="DY738" s="135"/>
      <c r="DZ738" s="135"/>
      <c r="EA738" s="135"/>
      <c r="EB738" s="135"/>
      <c r="EC738" s="135"/>
      <c r="ED738" s="135"/>
      <c r="EE738" s="135"/>
      <c r="EF738" s="135"/>
      <c r="EG738" s="135"/>
      <c r="EH738" s="135"/>
      <c r="EI738" s="135"/>
      <c r="EJ738" s="135"/>
      <c r="EK738" s="135"/>
      <c r="EL738" s="135"/>
      <c r="EM738" s="135"/>
      <c r="EN738" s="135"/>
      <c r="EO738" s="135"/>
      <c r="EP738" s="135"/>
      <c r="EQ738" s="135"/>
      <c r="ER738" s="135"/>
      <c r="ES738" s="135"/>
      <c r="ET738" s="135"/>
      <c r="EU738" s="135"/>
      <c r="EV738" s="135"/>
      <c r="EW738" s="135"/>
      <c r="EX738" s="135"/>
      <c r="EY738" s="135"/>
      <c r="EZ738" s="135"/>
      <c r="FA738" s="135"/>
      <c r="FB738" s="135"/>
      <c r="FC738" s="135"/>
      <c r="FD738" s="135"/>
      <c r="FE738" s="135"/>
      <c r="FF738" s="135"/>
      <c r="FG738" s="135"/>
      <c r="FH738" s="135"/>
      <c r="FI738" s="135"/>
      <c r="FJ738" s="135"/>
      <c r="FK738" s="135"/>
      <c r="FL738" s="135"/>
    </row>
    <row r="739" spans="1:170" ht="12.75" customHeight="1" x14ac:dyDescent="0.2">
      <c r="A739" s="16" t="s">
        <v>240</v>
      </c>
      <c r="B739" s="124" t="s">
        <v>215</v>
      </c>
      <c r="C739" s="133"/>
      <c r="D739" s="133" t="s">
        <v>593</v>
      </c>
      <c r="E739" s="133" t="s">
        <v>3825</v>
      </c>
      <c r="F739" s="12">
        <v>16.5</v>
      </c>
      <c r="G739" s="12"/>
      <c r="H739" s="124">
        <v>2021</v>
      </c>
      <c r="I739" s="132" t="s">
        <v>595</v>
      </c>
      <c r="J739" s="133" t="s">
        <v>179</v>
      </c>
      <c r="K739" s="124" t="s">
        <v>162</v>
      </c>
      <c r="L739" s="133" t="s">
        <v>3826</v>
      </c>
      <c r="M739" s="133" t="s">
        <v>3827</v>
      </c>
      <c r="N739" s="124" t="s">
        <v>676</v>
      </c>
      <c r="O739" s="124" t="s">
        <v>694</v>
      </c>
      <c r="P739" s="124"/>
      <c r="Q739" s="124"/>
      <c r="R739" s="132" t="s">
        <v>597</v>
      </c>
      <c r="S739" s="132"/>
      <c r="T739" s="132"/>
      <c r="U739" s="132"/>
      <c r="V739" s="138"/>
      <c r="W739" s="132"/>
      <c r="X739" s="132"/>
      <c r="Y739" s="132"/>
      <c r="Z739" s="132"/>
      <c r="AA739" s="132"/>
      <c r="AB739" s="132"/>
      <c r="AC739" s="135" t="s">
        <v>168</v>
      </c>
      <c r="AD739" s="133" t="s">
        <v>3828</v>
      </c>
      <c r="AE739" s="133" t="s">
        <v>588</v>
      </c>
      <c r="AF739" s="133" t="s">
        <v>368</v>
      </c>
      <c r="AG739" s="3" t="s">
        <v>3829</v>
      </c>
      <c r="AJ739" s="133"/>
      <c r="AK739" s="133"/>
      <c r="AL739" s="133"/>
      <c r="AM739" s="124"/>
      <c r="AN739" s="124"/>
      <c r="AO739" s="124"/>
      <c r="AP739" s="124"/>
      <c r="AQ739" s="124"/>
      <c r="AR739" s="124"/>
      <c r="AS739" s="124"/>
      <c r="AT739" s="124"/>
      <c r="AU739" s="124"/>
      <c r="AV739" s="124"/>
      <c r="AX739" s="135"/>
      <c r="AY739" s="135"/>
      <c r="AZ739" s="135"/>
      <c r="BH739" s="3" t="s">
        <v>4372</v>
      </c>
      <c r="BI739" s="3" t="s">
        <v>4373</v>
      </c>
      <c r="BK739" s="3" t="s">
        <v>4374</v>
      </c>
    </row>
    <row r="740" spans="1:170" ht="12.75" customHeight="1" x14ac:dyDescent="0.2">
      <c r="A740" s="132" t="s">
        <v>173</v>
      </c>
      <c r="B740" s="124" t="s">
        <v>215</v>
      </c>
      <c r="C740" s="133"/>
      <c r="D740" s="133" t="s">
        <v>3821</v>
      </c>
      <c r="E740" s="133" t="s">
        <v>6634</v>
      </c>
      <c r="F740" s="36">
        <v>16.5</v>
      </c>
      <c r="G740" s="36"/>
      <c r="H740" s="134" t="s">
        <v>177</v>
      </c>
      <c r="I740" s="132" t="s">
        <v>595</v>
      </c>
      <c r="J740" s="133" t="s">
        <v>179</v>
      </c>
      <c r="K740" s="134" t="s">
        <v>162</v>
      </c>
      <c r="L740" s="133" t="s">
        <v>3822</v>
      </c>
      <c r="M740" s="136"/>
      <c r="N740" s="17"/>
      <c r="O740" s="17"/>
      <c r="P740" s="134"/>
      <c r="Q740" s="134"/>
      <c r="R740" s="21" t="s">
        <v>3823</v>
      </c>
      <c r="S740" s="21"/>
      <c r="T740" s="21"/>
      <c r="U740" s="21"/>
      <c r="V740" s="22"/>
      <c r="W740" s="21"/>
      <c r="X740" s="21"/>
      <c r="Y740" s="21"/>
      <c r="Z740" s="21"/>
      <c r="AA740" s="21"/>
      <c r="AB740" s="21"/>
      <c r="AC740" s="136"/>
      <c r="AI740" s="132"/>
      <c r="AJ740" s="136"/>
      <c r="AK740" s="136"/>
      <c r="AL740" s="136"/>
      <c r="AM740" s="134"/>
      <c r="AN740" s="134"/>
      <c r="AO740" s="134"/>
      <c r="AP740" s="134"/>
      <c r="AQ740" s="134"/>
      <c r="AR740" s="134"/>
      <c r="AS740" s="134"/>
      <c r="AT740" s="134"/>
      <c r="AU740" s="134"/>
      <c r="AV740" s="134"/>
      <c r="AW740" s="134"/>
      <c r="AX740" s="136"/>
      <c r="AY740" s="136"/>
      <c r="AZ740" s="132"/>
      <c r="BA740" s="132" t="s">
        <v>3824</v>
      </c>
    </row>
    <row r="741" spans="1:170" ht="12.75" customHeight="1" x14ac:dyDescent="0.2">
      <c r="A741" s="16" t="s">
        <v>173</v>
      </c>
      <c r="B741" s="124" t="s">
        <v>215</v>
      </c>
      <c r="C741" s="133"/>
      <c r="D741" s="133" t="s">
        <v>6634</v>
      </c>
      <c r="E741" s="133" t="s">
        <v>10774</v>
      </c>
      <c r="F741" s="36">
        <v>16.5</v>
      </c>
      <c r="G741" s="36"/>
      <c r="H741" s="134" t="s">
        <v>177</v>
      </c>
      <c r="I741" s="132" t="s">
        <v>200</v>
      </c>
      <c r="J741" s="133" t="s">
        <v>179</v>
      </c>
      <c r="K741" s="134" t="s">
        <v>162</v>
      </c>
      <c r="L741" s="133" t="s">
        <v>6635</v>
      </c>
      <c r="M741" s="133" t="s">
        <v>6641</v>
      </c>
      <c r="N741" s="17"/>
      <c r="O741" s="17"/>
      <c r="P741" s="134"/>
      <c r="Q741" s="134"/>
      <c r="R741" s="136" t="s">
        <v>6637</v>
      </c>
      <c r="S741" s="136"/>
      <c r="T741" s="136"/>
      <c r="U741" s="136"/>
      <c r="V741" s="138"/>
      <c r="W741" s="136"/>
      <c r="X741" s="136"/>
      <c r="Y741" s="136"/>
      <c r="Z741" s="136"/>
      <c r="AA741" s="136"/>
      <c r="AB741" s="136"/>
      <c r="AC741" s="136"/>
      <c r="AI741" s="135"/>
      <c r="AJ741" s="136"/>
      <c r="AK741" s="136"/>
      <c r="AL741" s="136"/>
      <c r="AM741" s="134"/>
      <c r="AN741" s="134"/>
      <c r="AO741" s="134"/>
      <c r="AP741" s="134"/>
      <c r="AQ741" s="134"/>
      <c r="AR741" s="134"/>
      <c r="AS741" s="134"/>
      <c r="AT741" s="134"/>
      <c r="AU741" s="134"/>
      <c r="AV741" s="134"/>
      <c r="AW741" s="135" t="s">
        <v>168</v>
      </c>
      <c r="AX741" s="136" t="s">
        <v>6638</v>
      </c>
      <c r="AY741" s="136" t="s">
        <v>6639</v>
      </c>
      <c r="AZ741" s="133" t="s">
        <v>1259</v>
      </c>
      <c r="BA741" s="135" t="s">
        <v>6640</v>
      </c>
      <c r="BH741" s="3" t="s">
        <v>11756</v>
      </c>
    </row>
    <row r="742" spans="1:170" ht="12.75" customHeight="1" x14ac:dyDescent="0.25">
      <c r="A742" s="16" t="s">
        <v>240</v>
      </c>
      <c r="B742" s="17" t="s">
        <v>472</v>
      </c>
      <c r="C742" s="132" t="s">
        <v>13915</v>
      </c>
      <c r="D742" s="135" t="s">
        <v>3139</v>
      </c>
      <c r="E742" s="132" t="s">
        <v>2061</v>
      </c>
      <c r="F742" s="134">
        <v>16.164000000000001</v>
      </c>
      <c r="G742" s="134"/>
      <c r="H742" s="17">
        <v>2021</v>
      </c>
      <c r="I742" s="16" t="s">
        <v>2062</v>
      </c>
      <c r="J742" s="133" t="s">
        <v>203</v>
      </c>
      <c r="K742" s="124" t="s">
        <v>180</v>
      </c>
      <c r="L742" s="132" t="s">
        <v>12476</v>
      </c>
      <c r="M742" s="133" t="s">
        <v>12678</v>
      </c>
      <c r="N742" s="124" t="s">
        <v>1269</v>
      </c>
      <c r="O742" s="124"/>
      <c r="P742" s="124"/>
      <c r="Q742" s="124"/>
      <c r="R742" s="133"/>
      <c r="S742" s="133"/>
      <c r="T742" s="133"/>
      <c r="U742" s="133"/>
      <c r="V742" s="24"/>
      <c r="W742" s="133" t="s">
        <v>11859</v>
      </c>
      <c r="X742" s="133"/>
      <c r="Y742" s="133"/>
      <c r="Z742" s="133"/>
      <c r="AA742" s="135" t="s">
        <v>163</v>
      </c>
      <c r="AB742" s="133"/>
      <c r="AC742" s="135" t="s">
        <v>168</v>
      </c>
      <c r="AD742" s="135" t="s">
        <v>2063</v>
      </c>
      <c r="AE742" s="135" t="s">
        <v>2064</v>
      </c>
      <c r="AF742" s="135" t="s">
        <v>745</v>
      </c>
      <c r="AG742" s="3" t="s">
        <v>3140</v>
      </c>
      <c r="AI742" s="135" t="s">
        <v>13133</v>
      </c>
      <c r="AJ742" s="135" t="s">
        <v>163</v>
      </c>
      <c r="AK742" s="135" t="s">
        <v>3141</v>
      </c>
      <c r="AL742" s="135"/>
      <c r="AM742" s="135" t="s">
        <v>194</v>
      </c>
      <c r="AN742" s="135" t="s">
        <v>13134</v>
      </c>
      <c r="AO742" s="135" t="s">
        <v>13135</v>
      </c>
      <c r="AP742" s="135" t="s">
        <v>13136</v>
      </c>
      <c r="AQ742" s="135" t="s">
        <v>13137</v>
      </c>
      <c r="AR742" s="135"/>
      <c r="AS742" s="141" t="s">
        <v>13138</v>
      </c>
      <c r="AT742" s="135"/>
      <c r="AU742" s="135"/>
      <c r="AV742" s="135"/>
      <c r="AW742" s="135" t="s">
        <v>168</v>
      </c>
      <c r="AX742" s="135" t="s">
        <v>13139</v>
      </c>
      <c r="AY742" s="135" t="s">
        <v>13140</v>
      </c>
      <c r="AZ742" s="135" t="s">
        <v>13141</v>
      </c>
      <c r="BA742" s="135" t="s">
        <v>13142</v>
      </c>
      <c r="BB742" s="3" t="s">
        <v>163</v>
      </c>
      <c r="BC742" s="141" t="s">
        <v>13153</v>
      </c>
      <c r="BD742" s="141" t="s">
        <v>163</v>
      </c>
      <c r="BE742" s="141" t="s">
        <v>163</v>
      </c>
      <c r="BG742" s="3" t="s">
        <v>168</v>
      </c>
      <c r="BH742" s="3" t="s">
        <v>3142</v>
      </c>
      <c r="BI742" s="3" t="s">
        <v>3143</v>
      </c>
      <c r="BJ742" s="3" t="s">
        <v>3144</v>
      </c>
      <c r="BK742" s="3" t="s">
        <v>3145</v>
      </c>
      <c r="BL742" s="3" t="s">
        <v>163</v>
      </c>
      <c r="BM742" s="3" t="s">
        <v>3146</v>
      </c>
      <c r="BQ742" s="3" t="s">
        <v>168</v>
      </c>
      <c r="BR742" s="3" t="s">
        <v>646</v>
      </c>
      <c r="BS742" s="3" t="s">
        <v>13146</v>
      </c>
      <c r="BT742" s="3" t="s">
        <v>2183</v>
      </c>
      <c r="BW742" s="141" t="s">
        <v>13147</v>
      </c>
      <c r="CA742" s="3" t="s">
        <v>168</v>
      </c>
      <c r="CB742" s="3" t="s">
        <v>646</v>
      </c>
      <c r="CC742" s="3" t="s">
        <v>13148</v>
      </c>
      <c r="CD742" s="3" t="s">
        <v>13149</v>
      </c>
      <c r="CG742" s="141" t="s">
        <v>13147</v>
      </c>
      <c r="CK742" s="3" t="s">
        <v>194</v>
      </c>
      <c r="CL742" s="3" t="s">
        <v>2401</v>
      </c>
      <c r="CM742" s="3" t="s">
        <v>13150</v>
      </c>
      <c r="CN742" s="3" t="s">
        <v>1674</v>
      </c>
      <c r="CQ742" s="141" t="s">
        <v>13147</v>
      </c>
      <c r="CV742" s="3" t="s">
        <v>13151</v>
      </c>
      <c r="CW742" s="3" t="s">
        <v>13152</v>
      </c>
      <c r="CX742" s="3" t="s">
        <v>6946</v>
      </c>
      <c r="DA742" s="141" t="s">
        <v>13147</v>
      </c>
      <c r="DE742" s="3" t="s">
        <v>168</v>
      </c>
      <c r="DF742" s="3" t="s">
        <v>13143</v>
      </c>
      <c r="DG742" s="3" t="s">
        <v>13144</v>
      </c>
      <c r="DH742" s="3" t="s">
        <v>13313</v>
      </c>
      <c r="DI742" s="3" t="s">
        <v>13145</v>
      </c>
      <c r="DJ742" s="3" t="s">
        <v>163</v>
      </c>
      <c r="DK742" s="141" t="s">
        <v>13132</v>
      </c>
      <c r="DO742" s="3" t="s">
        <v>168</v>
      </c>
      <c r="DP742" s="3" t="s">
        <v>15519</v>
      </c>
      <c r="DQ742" s="3" t="s">
        <v>15520</v>
      </c>
      <c r="DR742" s="3" t="s">
        <v>15521</v>
      </c>
      <c r="DS742" s="180" t="s">
        <v>15522</v>
      </c>
      <c r="DU742" s="141" t="s">
        <v>13132</v>
      </c>
    </row>
    <row r="743" spans="1:170" ht="12.75" customHeight="1" x14ac:dyDescent="0.2">
      <c r="A743" s="16" t="s">
        <v>173</v>
      </c>
      <c r="B743" s="124" t="s">
        <v>215</v>
      </c>
      <c r="C743" s="133"/>
      <c r="D743" s="133" t="s">
        <v>10774</v>
      </c>
      <c r="E743" s="8" t="s">
        <v>4875</v>
      </c>
      <c r="F743" s="36">
        <v>15.75</v>
      </c>
      <c r="G743" s="36"/>
      <c r="H743" s="7" t="s">
        <v>177</v>
      </c>
      <c r="I743" s="16" t="s">
        <v>3948</v>
      </c>
      <c r="J743" s="8" t="s">
        <v>179</v>
      </c>
      <c r="K743" s="7" t="s">
        <v>162</v>
      </c>
      <c r="L743" s="133" t="s">
        <v>10775</v>
      </c>
      <c r="M743" s="136"/>
      <c r="N743" s="17"/>
      <c r="O743" s="17"/>
      <c r="P743" s="7"/>
      <c r="Q743" s="7"/>
      <c r="R743" s="136" t="s">
        <v>10776</v>
      </c>
      <c r="S743" s="136"/>
      <c r="T743" s="136"/>
      <c r="U743" s="136"/>
      <c r="V743" s="138"/>
      <c r="W743" s="136"/>
      <c r="X743" s="136"/>
      <c r="Y743" s="136"/>
      <c r="Z743" s="136"/>
      <c r="AA743" s="136"/>
      <c r="AB743" s="136"/>
      <c r="AC743" s="136"/>
      <c r="AI743" s="135"/>
      <c r="AJ743" s="136"/>
      <c r="AK743" s="136"/>
      <c r="AL743" s="136"/>
      <c r="AM743" s="7"/>
      <c r="AN743" s="7"/>
      <c r="AO743" s="7"/>
      <c r="AP743" s="7"/>
      <c r="AQ743" s="7"/>
      <c r="AR743" s="7"/>
      <c r="AS743" s="7"/>
      <c r="AT743" s="7"/>
      <c r="AU743" s="7"/>
      <c r="AV743" s="7"/>
      <c r="AW743" s="135" t="s">
        <v>168</v>
      </c>
      <c r="AX743" s="136" t="s">
        <v>10777</v>
      </c>
      <c r="AY743" s="136" t="s">
        <v>10778</v>
      </c>
      <c r="AZ743" s="133" t="s">
        <v>368</v>
      </c>
      <c r="BA743" s="135" t="s">
        <v>10779</v>
      </c>
      <c r="BU743" s="135"/>
    </row>
    <row r="744" spans="1:170" ht="12.75" customHeight="1" x14ac:dyDescent="0.2">
      <c r="A744" s="16" t="s">
        <v>173</v>
      </c>
      <c r="B744" s="124" t="s">
        <v>211</v>
      </c>
      <c r="C744" s="133"/>
      <c r="D744" s="133" t="s">
        <v>10774</v>
      </c>
      <c r="E744" s="133" t="s">
        <v>10774</v>
      </c>
      <c r="F744" s="36">
        <v>15.75</v>
      </c>
      <c r="G744" s="36"/>
      <c r="H744" s="7" t="s">
        <v>177</v>
      </c>
      <c r="I744" s="16" t="s">
        <v>3948</v>
      </c>
      <c r="J744" s="133" t="s">
        <v>179</v>
      </c>
      <c r="K744" s="134" t="s">
        <v>162</v>
      </c>
      <c r="L744" s="133" t="s">
        <v>10775</v>
      </c>
      <c r="M744" s="18"/>
      <c r="N744" s="17"/>
      <c r="O744" s="17"/>
      <c r="P744" s="7"/>
      <c r="Q744" s="7"/>
      <c r="R744" s="18" t="s">
        <v>10776</v>
      </c>
      <c r="S744" s="18"/>
      <c r="T744" s="18"/>
      <c r="U744" s="18"/>
      <c r="V744" s="19"/>
      <c r="W744" s="18"/>
      <c r="X744" s="18"/>
      <c r="Y744" s="18"/>
      <c r="Z744" s="18"/>
      <c r="AA744" s="18"/>
      <c r="AB744" s="18"/>
      <c r="AC744" s="18"/>
      <c r="AD744" s="135"/>
      <c r="AE744" s="135"/>
      <c r="AF744" s="135"/>
      <c r="AI744" s="135"/>
      <c r="AJ744" s="18"/>
      <c r="AK744" s="18"/>
      <c r="AL744" s="18"/>
      <c r="AM744" s="7"/>
      <c r="AN744" s="7"/>
      <c r="AO744" s="7"/>
      <c r="AP744" s="7"/>
      <c r="AQ744" s="7"/>
      <c r="AR744" s="7"/>
      <c r="AS744" s="7"/>
      <c r="AT744" s="7"/>
      <c r="AU744" s="7"/>
      <c r="AV744" s="7"/>
      <c r="AW744" s="135" t="s">
        <v>168</v>
      </c>
      <c r="AX744" s="136" t="s">
        <v>10777</v>
      </c>
      <c r="AY744" s="136" t="s">
        <v>10778</v>
      </c>
      <c r="AZ744" s="133" t="s">
        <v>368</v>
      </c>
      <c r="BA744" s="135" t="s">
        <v>10779</v>
      </c>
    </row>
    <row r="745" spans="1:170" ht="12.75" customHeight="1" x14ac:dyDescent="0.2">
      <c r="A745" s="135" t="s">
        <v>240</v>
      </c>
      <c r="B745" s="135" t="s">
        <v>15545</v>
      </c>
      <c r="C745" s="135"/>
      <c r="D745" s="135" t="s">
        <v>15543</v>
      </c>
      <c r="E745" s="135" t="s">
        <v>15543</v>
      </c>
      <c r="F745" s="127">
        <v>15.5</v>
      </c>
      <c r="G745" s="135"/>
      <c r="H745" s="135"/>
      <c r="I745" s="135" t="s">
        <v>200</v>
      </c>
      <c r="J745" s="135" t="s">
        <v>179</v>
      </c>
      <c r="K745" s="127" t="s">
        <v>162</v>
      </c>
      <c r="L745" s="135" t="s">
        <v>15544</v>
      </c>
      <c r="M745" s="135"/>
      <c r="N745" s="135"/>
      <c r="O745" s="127" t="s">
        <v>676</v>
      </c>
      <c r="P745" s="127" t="s">
        <v>694</v>
      </c>
      <c r="Q745" s="179"/>
      <c r="R745" s="135"/>
      <c r="S745" s="135"/>
      <c r="T745" s="135"/>
      <c r="U745" s="135" t="s">
        <v>1189</v>
      </c>
      <c r="V745" s="135"/>
      <c r="W745" s="135"/>
      <c r="X745" s="135"/>
      <c r="Y745" s="135"/>
      <c r="Z745" s="135"/>
      <c r="AA745" s="135"/>
      <c r="AB745" s="135"/>
      <c r="AC745" s="135"/>
      <c r="AF745" s="135"/>
      <c r="AI745" s="135"/>
      <c r="AJ745" s="135"/>
      <c r="AK745" s="135"/>
      <c r="AL745" s="135"/>
      <c r="AM745" s="135"/>
      <c r="AN745" s="135"/>
      <c r="AO745" s="135"/>
      <c r="AP745" s="135"/>
      <c r="AQ745" s="135"/>
      <c r="AR745" s="135"/>
      <c r="AS745" s="135"/>
      <c r="AT745" s="135"/>
      <c r="AU745" s="135"/>
      <c r="AV745" s="135"/>
      <c r="AW745" s="135"/>
      <c r="AX745" s="135"/>
      <c r="AY745" s="135"/>
      <c r="AZ745" s="135"/>
      <c r="BA745" s="135"/>
    </row>
    <row r="746" spans="1:170" ht="12.75" customHeight="1" x14ac:dyDescent="0.2">
      <c r="A746" s="16" t="s">
        <v>240</v>
      </c>
      <c r="B746" s="124" t="s">
        <v>215</v>
      </c>
      <c r="C746" s="133"/>
      <c r="D746" s="133" t="s">
        <v>1477</v>
      </c>
      <c r="E746" s="133" t="s">
        <v>1477</v>
      </c>
      <c r="F746" s="12">
        <v>15</v>
      </c>
      <c r="G746" s="12"/>
      <c r="H746" s="124" t="s">
        <v>243</v>
      </c>
      <c r="I746" s="133" t="s">
        <v>261</v>
      </c>
      <c r="J746" s="133" t="s">
        <v>179</v>
      </c>
      <c r="K746" s="124" t="s">
        <v>162</v>
      </c>
      <c r="L746" s="8" t="s">
        <v>1478</v>
      </c>
      <c r="M746" s="133"/>
      <c r="N746" s="124" t="s">
        <v>247</v>
      </c>
      <c r="O746" s="124" t="s">
        <v>812</v>
      </c>
      <c r="P746" s="124"/>
      <c r="Q746" s="124"/>
      <c r="R746" s="133" t="s">
        <v>1479</v>
      </c>
      <c r="S746" s="133"/>
      <c r="T746" s="133"/>
      <c r="U746" s="133"/>
      <c r="V746" s="24"/>
      <c r="W746" s="133"/>
      <c r="X746" s="133"/>
      <c r="Y746" s="133"/>
      <c r="Z746" s="133"/>
      <c r="AA746" s="133"/>
      <c r="AB746" s="133"/>
      <c r="AC746" s="133"/>
      <c r="AE746" s="135"/>
      <c r="AI746" s="137"/>
      <c r="AJ746" s="133"/>
      <c r="AK746" s="133"/>
      <c r="AL746" s="133"/>
      <c r="AM746" s="124"/>
      <c r="AN746" s="124"/>
      <c r="AO746" s="124"/>
      <c r="AP746" s="124"/>
      <c r="AQ746" s="124"/>
      <c r="AR746" s="124"/>
      <c r="AS746" s="124"/>
      <c r="AT746" s="124"/>
      <c r="AU746" s="124"/>
      <c r="AV746" s="124"/>
      <c r="AW746" s="124"/>
      <c r="AX746" s="133"/>
      <c r="AY746" s="133"/>
      <c r="AZ746" s="133"/>
      <c r="BA746" s="137"/>
    </row>
    <row r="747" spans="1:170" ht="12.75" customHeight="1" x14ac:dyDescent="0.2">
      <c r="A747" s="81" t="s">
        <v>173</v>
      </c>
      <c r="B747" s="86" t="s">
        <v>1084</v>
      </c>
      <c r="C747" s="81" t="s">
        <v>1304</v>
      </c>
      <c r="D747" s="81" t="s">
        <v>1302</v>
      </c>
      <c r="E747" s="81" t="s">
        <v>1303</v>
      </c>
      <c r="F747" s="85">
        <v>15</v>
      </c>
      <c r="G747" s="85"/>
      <c r="H747" s="85" t="s">
        <v>177</v>
      </c>
      <c r="I747" s="81" t="s">
        <v>1110</v>
      </c>
      <c r="J747" s="75" t="s">
        <v>203</v>
      </c>
      <c r="K747" s="89" t="s">
        <v>180</v>
      </c>
      <c r="L747" s="81"/>
      <c r="M747" s="130" t="s">
        <v>11208</v>
      </c>
      <c r="N747" s="86"/>
      <c r="O747" s="86"/>
      <c r="P747" s="85"/>
      <c r="Q747" s="85"/>
      <c r="R747" s="87" t="s">
        <v>11227</v>
      </c>
      <c r="S747" s="87"/>
      <c r="T747" s="87">
        <v>39600</v>
      </c>
      <c r="U747" s="87" t="s">
        <v>11228</v>
      </c>
      <c r="V747" s="88"/>
      <c r="W747" s="87"/>
      <c r="X747" s="87"/>
      <c r="Y747" s="87"/>
      <c r="Z747" s="87"/>
      <c r="AA747" s="87"/>
      <c r="AB747" s="87"/>
      <c r="AC747" s="130" t="s">
        <v>168</v>
      </c>
      <c r="AD747" s="130" t="s">
        <v>2063</v>
      </c>
      <c r="AE747" s="130" t="s">
        <v>14481</v>
      </c>
      <c r="AF747" s="130" t="s">
        <v>600</v>
      </c>
      <c r="AG747" s="176" t="s">
        <v>14482</v>
      </c>
      <c r="AH747" s="130" t="s">
        <v>163</v>
      </c>
      <c r="AI747" s="130" t="s">
        <v>2336</v>
      </c>
      <c r="AJ747" s="130" t="s">
        <v>2336</v>
      </c>
      <c r="AK747" s="131" t="s">
        <v>14483</v>
      </c>
      <c r="AL747" s="130"/>
      <c r="AM747" s="130" t="s">
        <v>194</v>
      </c>
      <c r="AN747" s="130" t="s">
        <v>3463</v>
      </c>
      <c r="AO747" s="130" t="s">
        <v>3464</v>
      </c>
      <c r="AP747" s="130" t="s">
        <v>3465</v>
      </c>
      <c r="AQ747" s="130" t="s">
        <v>3466</v>
      </c>
      <c r="AR747" s="130"/>
      <c r="AS747" s="130" t="s">
        <v>3467</v>
      </c>
      <c r="AT747" s="130"/>
      <c r="AU747" s="130" t="s">
        <v>3436</v>
      </c>
      <c r="AV747" s="130"/>
      <c r="AW747" s="130" t="s">
        <v>168</v>
      </c>
      <c r="AX747" s="130" t="s">
        <v>11224</v>
      </c>
      <c r="AY747" s="130" t="s">
        <v>11225</v>
      </c>
      <c r="AZ747" s="130" t="s">
        <v>8998</v>
      </c>
      <c r="BA747" s="176" t="s">
        <v>11226</v>
      </c>
      <c r="BB747" s="130" t="s">
        <v>163</v>
      </c>
      <c r="BC747" s="130" t="s">
        <v>3402</v>
      </c>
      <c r="BD747" s="130" t="s">
        <v>163</v>
      </c>
      <c r="BE747" s="130" t="s">
        <v>3403</v>
      </c>
      <c r="BF747" s="130" t="s">
        <v>3404</v>
      </c>
      <c r="BG747" s="130" t="s">
        <v>194</v>
      </c>
      <c r="BH747" s="130" t="s">
        <v>3393</v>
      </c>
      <c r="BI747" s="130" t="s">
        <v>3394</v>
      </c>
      <c r="BJ747" s="130" t="s">
        <v>3395</v>
      </c>
      <c r="BK747" s="130" t="s">
        <v>3396</v>
      </c>
      <c r="BL747" s="130" t="s">
        <v>163</v>
      </c>
      <c r="BM747" s="130" t="s">
        <v>3397</v>
      </c>
      <c r="BN747" s="130" t="s">
        <v>163</v>
      </c>
      <c r="BO747" s="130" t="s">
        <v>3398</v>
      </c>
      <c r="BP747" s="130"/>
      <c r="BQ747" s="130" t="s">
        <v>168</v>
      </c>
      <c r="BR747" s="130" t="s">
        <v>2716</v>
      </c>
      <c r="BS747" s="130" t="s">
        <v>3399</v>
      </c>
      <c r="BT747" s="130" t="s">
        <v>3400</v>
      </c>
      <c r="BU747" s="130" t="s">
        <v>3401</v>
      </c>
      <c r="BV747" s="130" t="s">
        <v>163</v>
      </c>
      <c r="BW747" s="130" t="s">
        <v>3402</v>
      </c>
      <c r="BX747" s="130" t="s">
        <v>163</v>
      </c>
      <c r="BY747" s="130" t="s">
        <v>3403</v>
      </c>
      <c r="BZ747" s="130" t="s">
        <v>3404</v>
      </c>
      <c r="CA747" s="130" t="s">
        <v>168</v>
      </c>
      <c r="CB747" s="130" t="s">
        <v>3405</v>
      </c>
      <c r="CC747" s="130" t="s">
        <v>3406</v>
      </c>
      <c r="CD747" s="130" t="s">
        <v>3407</v>
      </c>
      <c r="CE747" s="130" t="s">
        <v>3408</v>
      </c>
      <c r="CF747" s="130" t="s">
        <v>163</v>
      </c>
      <c r="CG747" s="130" t="s">
        <v>3409</v>
      </c>
      <c r="CH747" s="130" t="s">
        <v>163</v>
      </c>
      <c r="CI747" s="130" t="s">
        <v>3391</v>
      </c>
      <c r="CJ747" s="130" t="s">
        <v>3410</v>
      </c>
      <c r="CK747" s="130" t="s">
        <v>168</v>
      </c>
      <c r="CL747" s="130" t="s">
        <v>3411</v>
      </c>
      <c r="CM747" s="130" t="s">
        <v>3412</v>
      </c>
      <c r="CN747" s="130" t="s">
        <v>3413</v>
      </c>
      <c r="CO747" s="130" t="s">
        <v>3414</v>
      </c>
      <c r="CP747" s="130" t="s">
        <v>163</v>
      </c>
      <c r="CQ747" s="130" t="s">
        <v>3415</v>
      </c>
      <c r="CR747" s="130" t="s">
        <v>163</v>
      </c>
      <c r="CS747" s="130" t="s">
        <v>3416</v>
      </c>
      <c r="CT747" s="130" t="s">
        <v>3417</v>
      </c>
      <c r="CU747" s="130" t="s">
        <v>168</v>
      </c>
      <c r="CV747" s="130" t="s">
        <v>3418</v>
      </c>
      <c r="CW747" s="130" t="s">
        <v>3419</v>
      </c>
      <c r="CX747" s="130" t="s">
        <v>3420</v>
      </c>
      <c r="CY747" s="130" t="s">
        <v>3421</v>
      </c>
      <c r="CZ747" s="130" t="s">
        <v>163</v>
      </c>
      <c r="DA747" s="130" t="s">
        <v>3422</v>
      </c>
      <c r="DB747" s="130" t="s">
        <v>163</v>
      </c>
      <c r="DC747" s="130" t="s">
        <v>163</v>
      </c>
      <c r="DD747" s="130" t="s">
        <v>3423</v>
      </c>
      <c r="DE747" s="130" t="s">
        <v>168</v>
      </c>
      <c r="DF747" s="130" t="s">
        <v>3424</v>
      </c>
      <c r="DG747" s="130" t="s">
        <v>3425</v>
      </c>
      <c r="DH747" s="130" t="s">
        <v>3426</v>
      </c>
      <c r="DI747" s="130" t="s">
        <v>3427</v>
      </c>
      <c r="DJ747" s="130" t="s">
        <v>163</v>
      </c>
      <c r="DK747" s="130" t="s">
        <v>3428</v>
      </c>
      <c r="DL747" s="130" t="s">
        <v>163</v>
      </c>
      <c r="DM747" s="130" t="s">
        <v>163</v>
      </c>
      <c r="DN747" s="130" t="s">
        <v>3429</v>
      </c>
      <c r="DO747" s="130" t="s">
        <v>168</v>
      </c>
      <c r="DP747" s="130" t="s">
        <v>2716</v>
      </c>
      <c r="DQ747" s="130" t="s">
        <v>3399</v>
      </c>
      <c r="DR747" s="130" t="s">
        <v>3400</v>
      </c>
      <c r="DS747" s="130" t="s">
        <v>3401</v>
      </c>
      <c r="DT747" s="130" t="s">
        <v>163</v>
      </c>
      <c r="DU747" s="130" t="s">
        <v>3402</v>
      </c>
      <c r="DV747" s="130" t="s">
        <v>163</v>
      </c>
      <c r="DW747" s="130" t="s">
        <v>3403</v>
      </c>
      <c r="DX747" s="130" t="s">
        <v>3404</v>
      </c>
      <c r="DY747" s="130"/>
      <c r="DZ747" s="130"/>
      <c r="EA747" s="130"/>
      <c r="EB747" s="130"/>
      <c r="EC747" s="130"/>
      <c r="ED747" s="130"/>
      <c r="EE747" s="130"/>
      <c r="EF747" s="130"/>
      <c r="EG747" s="130"/>
      <c r="EH747" s="130"/>
      <c r="EI747" s="130"/>
      <c r="EJ747" s="130"/>
      <c r="EK747" s="130"/>
      <c r="EL747" s="130"/>
      <c r="EM747" s="130"/>
      <c r="EN747" s="130"/>
      <c r="EO747" s="130"/>
      <c r="EP747" s="130"/>
      <c r="EQ747" s="130"/>
      <c r="ER747" s="130"/>
      <c r="ES747" s="130"/>
      <c r="ET747" s="130"/>
      <c r="EU747" s="130"/>
      <c r="EV747" s="130"/>
      <c r="EW747" s="130"/>
      <c r="EX747" s="130"/>
      <c r="EY747" s="130"/>
      <c r="EZ747" s="130"/>
      <c r="FA747" s="130"/>
      <c r="FB747" s="130"/>
      <c r="FC747" s="130"/>
      <c r="FD747" s="130"/>
      <c r="FE747" s="130"/>
      <c r="FF747" s="130"/>
      <c r="FG747" s="130"/>
      <c r="FH747" s="130"/>
      <c r="FI747" s="130"/>
      <c r="FJ747" s="130"/>
      <c r="FK747" s="130"/>
      <c r="FL747" s="130"/>
    </row>
    <row r="748" spans="1:170" ht="12.75" customHeight="1" x14ac:dyDescent="0.2">
      <c r="A748" s="16" t="s">
        <v>173</v>
      </c>
      <c r="B748" s="124" t="s">
        <v>215</v>
      </c>
      <c r="C748" s="133"/>
      <c r="D748" s="133" t="s">
        <v>9163</v>
      </c>
      <c r="E748" s="133" t="s">
        <v>9163</v>
      </c>
      <c r="F748" s="85">
        <v>15</v>
      </c>
      <c r="G748" s="36"/>
      <c r="H748" s="7" t="s">
        <v>177</v>
      </c>
      <c r="I748" s="16" t="s">
        <v>3948</v>
      </c>
      <c r="J748" s="133" t="s">
        <v>179</v>
      </c>
      <c r="K748" s="7" t="s">
        <v>162</v>
      </c>
      <c r="L748" s="133" t="s">
        <v>9164</v>
      </c>
      <c r="M748" s="136"/>
      <c r="N748" s="17"/>
      <c r="O748" s="17"/>
      <c r="P748" s="7"/>
      <c r="Q748" s="7"/>
      <c r="R748" s="136" t="s">
        <v>9165</v>
      </c>
      <c r="S748" s="136"/>
      <c r="T748" s="136"/>
      <c r="U748" s="136"/>
      <c r="V748" s="138"/>
      <c r="W748" s="136"/>
      <c r="X748" s="136"/>
      <c r="Y748" s="136"/>
      <c r="Z748" s="136"/>
      <c r="AA748" s="136"/>
      <c r="AB748" s="136"/>
      <c r="AC748" s="18"/>
      <c r="AJ748" s="18"/>
      <c r="AK748" s="18"/>
      <c r="AL748" s="18"/>
      <c r="AM748" s="7"/>
      <c r="AN748" s="7"/>
      <c r="AO748" s="7"/>
      <c r="AP748" s="7"/>
      <c r="AQ748" s="7"/>
      <c r="AR748" s="7"/>
      <c r="AS748" s="7"/>
      <c r="AT748" s="7"/>
      <c r="AU748" s="7"/>
      <c r="AV748" s="7"/>
      <c r="AW748" s="134"/>
      <c r="AX748" s="18"/>
      <c r="AY748" s="18"/>
      <c r="AZ748" s="137"/>
      <c r="BA748" s="3" t="s">
        <v>9166</v>
      </c>
    </row>
    <row r="749" spans="1:170" ht="12.75" customHeight="1" x14ac:dyDescent="0.2">
      <c r="A749" s="16" t="s">
        <v>173</v>
      </c>
      <c r="B749" s="17" t="s">
        <v>472</v>
      </c>
      <c r="C749" s="132" t="s">
        <v>13918</v>
      </c>
      <c r="D749" s="132" t="s">
        <v>977</v>
      </c>
      <c r="E749" s="132" t="s">
        <v>13484</v>
      </c>
      <c r="F749" s="134">
        <v>15</v>
      </c>
      <c r="G749" s="134"/>
      <c r="H749" s="7" t="s">
        <v>177</v>
      </c>
      <c r="I749" s="16" t="s">
        <v>979</v>
      </c>
      <c r="J749" s="132" t="s">
        <v>179</v>
      </c>
      <c r="K749" s="7" t="s">
        <v>162</v>
      </c>
      <c r="L749" s="132" t="s">
        <v>980</v>
      </c>
      <c r="M749" s="135" t="s">
        <v>13486</v>
      </c>
      <c r="N749" s="17"/>
      <c r="O749" s="17"/>
      <c r="P749" s="7"/>
      <c r="Q749" s="7"/>
      <c r="R749" s="132" t="s">
        <v>5009</v>
      </c>
      <c r="S749" s="132"/>
      <c r="T749" s="132"/>
      <c r="U749" s="132"/>
      <c r="V749" s="138"/>
      <c r="W749" s="132"/>
      <c r="X749" s="132"/>
      <c r="Y749" s="132"/>
      <c r="Z749" s="132"/>
      <c r="AA749" s="132"/>
      <c r="AB749" s="132"/>
      <c r="AC749" s="18" t="s">
        <v>168</v>
      </c>
      <c r="AD749" s="136" t="s">
        <v>982</v>
      </c>
      <c r="AE749" s="136" t="s">
        <v>983</v>
      </c>
      <c r="AF749" s="133"/>
      <c r="AG749" s="3" t="s">
        <v>984</v>
      </c>
      <c r="AH749" s="3" t="s">
        <v>985</v>
      </c>
      <c r="AJ749" s="18"/>
      <c r="AK749" s="18"/>
      <c r="AL749" s="18"/>
      <c r="AM749" s="7"/>
      <c r="AN749" s="7"/>
      <c r="AO749" s="7"/>
      <c r="AP749" s="7"/>
      <c r="AQ749" s="7"/>
      <c r="AR749" s="7"/>
      <c r="AS749" s="7"/>
      <c r="AT749" s="7"/>
      <c r="AU749" s="7"/>
      <c r="AV749" s="7"/>
      <c r="AW749" s="135"/>
      <c r="AX749" s="18"/>
      <c r="AY749" s="18"/>
      <c r="AZ749" s="133"/>
    </row>
    <row r="750" spans="1:170" ht="12.75" customHeight="1" x14ac:dyDescent="0.2">
      <c r="A750" s="16" t="s">
        <v>173</v>
      </c>
      <c r="B750" s="17" t="s">
        <v>12429</v>
      </c>
      <c r="C750" s="132" t="s">
        <v>13783</v>
      </c>
      <c r="D750" s="132" t="s">
        <v>13795</v>
      </c>
      <c r="E750" s="132" t="s">
        <v>13795</v>
      </c>
      <c r="F750" s="85">
        <v>15</v>
      </c>
      <c r="G750" s="85"/>
      <c r="H750" s="7" t="s">
        <v>177</v>
      </c>
      <c r="I750" s="16" t="s">
        <v>671</v>
      </c>
      <c r="J750" s="132" t="s">
        <v>179</v>
      </c>
      <c r="K750" s="17" t="s">
        <v>162</v>
      </c>
      <c r="L750" s="132" t="s">
        <v>327</v>
      </c>
      <c r="M750" s="136"/>
      <c r="N750" s="17"/>
      <c r="O750" s="17"/>
      <c r="P750" s="7"/>
      <c r="Q750" s="7"/>
      <c r="R750" s="136"/>
      <c r="S750" s="136"/>
      <c r="T750" s="136"/>
      <c r="U750" s="136"/>
      <c r="V750" s="138"/>
      <c r="W750" s="136"/>
      <c r="X750" s="136"/>
      <c r="Y750" s="136"/>
      <c r="Z750" s="136"/>
      <c r="AA750" s="136"/>
      <c r="AB750" s="136"/>
      <c r="AC750" s="136"/>
      <c r="AD750" s="136"/>
      <c r="AE750" s="136"/>
      <c r="AF750" s="137"/>
      <c r="AI750" s="136"/>
      <c r="AJ750" s="136"/>
      <c r="AK750" s="136"/>
      <c r="AL750" s="136"/>
      <c r="AM750" s="134"/>
      <c r="AN750" s="134"/>
      <c r="AO750" s="134"/>
      <c r="AP750" s="134"/>
      <c r="AQ750" s="134"/>
      <c r="AR750" s="134"/>
      <c r="AS750" s="134"/>
      <c r="AT750" s="134"/>
      <c r="AU750" s="134"/>
      <c r="AV750" s="134"/>
      <c r="AW750" s="134"/>
      <c r="AX750" s="135"/>
      <c r="AY750" s="135"/>
      <c r="AZ750" s="135"/>
      <c r="BK750" s="135"/>
      <c r="FM750" s="135"/>
      <c r="FN750" s="135"/>
    </row>
    <row r="751" spans="1:170" ht="12.75" customHeight="1" x14ac:dyDescent="0.2">
      <c r="A751" s="132" t="s">
        <v>173</v>
      </c>
      <c r="B751" s="17" t="s">
        <v>472</v>
      </c>
      <c r="C751" s="132" t="s">
        <v>13918</v>
      </c>
      <c r="D751" s="132" t="s">
        <v>10951</v>
      </c>
      <c r="E751" s="132" t="s">
        <v>10951</v>
      </c>
      <c r="F751" s="85">
        <v>15</v>
      </c>
      <c r="G751" s="134"/>
      <c r="H751" s="134" t="s">
        <v>177</v>
      </c>
      <c r="I751" s="132" t="s">
        <v>671</v>
      </c>
      <c r="J751" s="132" t="s">
        <v>179</v>
      </c>
      <c r="K751" s="134" t="s">
        <v>162</v>
      </c>
      <c r="L751" s="132"/>
      <c r="M751" s="136"/>
      <c r="N751" s="17"/>
      <c r="O751" s="17"/>
      <c r="P751" s="134"/>
      <c r="Q751" s="134"/>
      <c r="R751" s="21" t="s">
        <v>10952</v>
      </c>
      <c r="S751" s="21"/>
      <c r="T751" s="21"/>
      <c r="U751" s="21"/>
      <c r="V751" s="22"/>
      <c r="W751" s="21"/>
      <c r="X751" s="21"/>
      <c r="Y751" s="21"/>
      <c r="Z751" s="21"/>
      <c r="AA751" s="21"/>
      <c r="AB751" s="21"/>
      <c r="AC751" s="136" t="s">
        <v>168</v>
      </c>
      <c r="AD751" s="135" t="s">
        <v>1783</v>
      </c>
      <c r="AE751" s="135" t="s">
        <v>10953</v>
      </c>
      <c r="AF751" s="135"/>
      <c r="AG751" s="135" t="s">
        <v>10954</v>
      </c>
      <c r="AH751" s="135"/>
      <c r="AI751" s="135"/>
      <c r="AJ751" s="136"/>
      <c r="AK751" s="136"/>
      <c r="AL751" s="136"/>
      <c r="AM751" s="134"/>
      <c r="AN751" s="134"/>
      <c r="AO751" s="134"/>
      <c r="AP751" s="134"/>
      <c r="AQ751" s="134"/>
      <c r="AR751" s="134"/>
      <c r="AS751" s="134"/>
      <c r="AT751" s="134"/>
      <c r="AU751" s="134"/>
      <c r="AV751" s="134"/>
      <c r="AW751" s="135" t="s">
        <v>168</v>
      </c>
      <c r="AX751" s="136" t="s">
        <v>1783</v>
      </c>
      <c r="AY751" s="136" t="s">
        <v>10953</v>
      </c>
      <c r="AZ751" s="133"/>
      <c r="BA751" s="135" t="s">
        <v>10954</v>
      </c>
      <c r="BB751" s="135"/>
      <c r="BC751" s="135"/>
      <c r="BD751" s="135"/>
      <c r="BE751" s="135"/>
      <c r="BF751" s="135"/>
      <c r="BG751" s="135"/>
      <c r="BH751" s="135"/>
      <c r="BI751" s="135"/>
      <c r="BJ751" s="135"/>
      <c r="BK751" s="135"/>
      <c r="BL751" s="135"/>
      <c r="BM751" s="135"/>
      <c r="BN751" s="135"/>
      <c r="BO751" s="135"/>
      <c r="BP751" s="135"/>
      <c r="BQ751" s="135"/>
      <c r="BR751" s="135"/>
      <c r="BS751" s="135"/>
      <c r="BT751" s="135"/>
      <c r="BU751" s="135"/>
      <c r="BV751" s="135"/>
      <c r="BW751" s="135"/>
      <c r="BX751" s="135"/>
      <c r="BY751" s="135"/>
      <c r="BZ751" s="135"/>
      <c r="CA751" s="135"/>
      <c r="CB751" s="135"/>
      <c r="CC751" s="135"/>
      <c r="CD751" s="135"/>
      <c r="CE751" s="135"/>
      <c r="CF751" s="135"/>
      <c r="CG751" s="135"/>
      <c r="CH751" s="135"/>
      <c r="CI751" s="135"/>
      <c r="CJ751" s="135"/>
      <c r="CK751" s="135"/>
      <c r="CL751" s="135"/>
      <c r="CM751" s="135"/>
      <c r="CN751" s="135"/>
      <c r="CO751" s="135"/>
      <c r="CP751" s="135"/>
      <c r="CQ751" s="135"/>
      <c r="CR751" s="135"/>
      <c r="CS751" s="135"/>
      <c r="CT751" s="135"/>
      <c r="CU751" s="135"/>
      <c r="CV751" s="135"/>
      <c r="CW751" s="135"/>
      <c r="CX751" s="135"/>
      <c r="CY751" s="135"/>
      <c r="CZ751" s="135"/>
      <c r="DA751" s="135"/>
      <c r="DB751" s="135"/>
      <c r="DC751" s="135"/>
      <c r="DD751" s="135"/>
      <c r="DE751" s="135"/>
      <c r="DF751" s="135"/>
      <c r="DG751" s="135"/>
      <c r="DH751" s="135"/>
      <c r="DI751" s="135"/>
      <c r="DJ751" s="135"/>
      <c r="DK751" s="135"/>
      <c r="DL751" s="135"/>
      <c r="DM751" s="135"/>
      <c r="DN751" s="135"/>
      <c r="DO751" s="135"/>
      <c r="DP751" s="135"/>
      <c r="DQ751" s="135"/>
      <c r="DR751" s="135"/>
      <c r="DS751" s="135"/>
      <c r="DT751" s="135"/>
      <c r="DU751" s="135"/>
      <c r="DV751" s="135"/>
      <c r="DW751" s="135"/>
      <c r="DX751" s="135"/>
      <c r="DY751" s="135"/>
      <c r="DZ751" s="135"/>
      <c r="EA751" s="135"/>
      <c r="EB751" s="135"/>
      <c r="EC751" s="135"/>
      <c r="ED751" s="135"/>
      <c r="EE751" s="135"/>
      <c r="EF751" s="135"/>
      <c r="EG751" s="135"/>
      <c r="EH751" s="135"/>
      <c r="EI751" s="135"/>
      <c r="EJ751" s="135"/>
      <c r="EK751" s="135"/>
      <c r="EL751" s="135"/>
      <c r="EM751" s="135"/>
      <c r="EN751" s="135"/>
      <c r="EO751" s="135"/>
      <c r="EP751" s="135"/>
      <c r="EQ751" s="135"/>
      <c r="ER751" s="135"/>
      <c r="ES751" s="135"/>
      <c r="ET751" s="135"/>
      <c r="EU751" s="135"/>
      <c r="EV751" s="135"/>
      <c r="EW751" s="135"/>
      <c r="EX751" s="135"/>
      <c r="EY751" s="135"/>
      <c r="EZ751" s="135"/>
      <c r="FA751" s="135"/>
      <c r="FB751" s="135"/>
      <c r="FC751" s="135"/>
      <c r="FD751" s="135"/>
      <c r="FE751" s="135"/>
      <c r="FF751" s="135"/>
      <c r="FG751" s="135"/>
      <c r="FH751" s="135"/>
      <c r="FI751" s="135"/>
      <c r="FJ751" s="135"/>
      <c r="FK751" s="135"/>
      <c r="FL751" s="135"/>
    </row>
    <row r="752" spans="1:170" ht="12.75" customHeight="1" x14ac:dyDescent="0.2">
      <c r="A752" s="16" t="s">
        <v>173</v>
      </c>
      <c r="B752" s="17" t="s">
        <v>472</v>
      </c>
      <c r="C752" s="132" t="s">
        <v>13918</v>
      </c>
      <c r="D752" s="132" t="s">
        <v>11996</v>
      </c>
      <c r="E752" s="132" t="s">
        <v>11996</v>
      </c>
      <c r="F752" s="85">
        <v>15</v>
      </c>
      <c r="G752" s="134"/>
      <c r="H752" s="7" t="s">
        <v>177</v>
      </c>
      <c r="I752" s="16" t="s">
        <v>238</v>
      </c>
      <c r="J752" s="132" t="s">
        <v>179</v>
      </c>
      <c r="K752" s="134" t="s">
        <v>162</v>
      </c>
      <c r="L752" s="132"/>
      <c r="M752" s="136"/>
      <c r="N752" s="17"/>
      <c r="O752" s="17"/>
      <c r="P752" s="7"/>
      <c r="Q752" s="7"/>
      <c r="R752" s="21" t="s">
        <v>11071</v>
      </c>
      <c r="S752" s="21"/>
      <c r="T752" s="21"/>
      <c r="U752" s="21"/>
      <c r="V752" s="22"/>
      <c r="W752" s="21"/>
      <c r="X752" s="21"/>
      <c r="Y752" s="21"/>
      <c r="Z752" s="21"/>
      <c r="AA752" s="21"/>
      <c r="AB752" s="21"/>
      <c r="AC752" s="136"/>
      <c r="AD752" s="135"/>
      <c r="AE752" s="135"/>
      <c r="AF752" s="135"/>
      <c r="AG752" s="135"/>
      <c r="AH752" s="135"/>
      <c r="AI752" s="135"/>
      <c r="AJ752" s="18"/>
      <c r="AK752" s="18"/>
      <c r="AL752" s="18"/>
      <c r="AM752" s="134"/>
      <c r="AN752" s="134"/>
      <c r="AO752" s="134"/>
      <c r="AP752" s="134"/>
      <c r="AQ752" s="134"/>
      <c r="AR752" s="134"/>
      <c r="AS752" s="134"/>
      <c r="AT752" s="134"/>
      <c r="AU752" s="134"/>
      <c r="AV752" s="134"/>
      <c r="AW752" s="134"/>
      <c r="AX752" s="136"/>
      <c r="AY752" s="136"/>
      <c r="AZ752" s="137"/>
      <c r="BA752" s="135" t="s">
        <v>11072</v>
      </c>
    </row>
    <row r="753" spans="1:170" ht="12.75" customHeight="1" x14ac:dyDescent="0.2">
      <c r="A753" s="16" t="s">
        <v>173</v>
      </c>
      <c r="B753" s="17" t="s">
        <v>12429</v>
      </c>
      <c r="C753" s="16" t="s">
        <v>13783</v>
      </c>
      <c r="D753" s="16" t="s">
        <v>7616</v>
      </c>
      <c r="E753" s="16" t="s">
        <v>7616</v>
      </c>
      <c r="F753" s="85">
        <v>15</v>
      </c>
      <c r="G753" s="7"/>
      <c r="H753" s="7" t="s">
        <v>177</v>
      </c>
      <c r="I753" s="16" t="s">
        <v>7594</v>
      </c>
      <c r="J753" s="16" t="s">
        <v>245</v>
      </c>
      <c r="K753" s="20" t="s">
        <v>162</v>
      </c>
      <c r="L753" s="16" t="s">
        <v>7617</v>
      </c>
      <c r="M753" s="136"/>
      <c r="N753" s="17"/>
      <c r="O753" s="17"/>
      <c r="P753" s="7"/>
      <c r="Q753" s="7"/>
      <c r="R753" s="136"/>
      <c r="S753" s="136"/>
      <c r="T753" s="136"/>
      <c r="U753" s="136"/>
      <c r="V753" s="19"/>
      <c r="W753" s="136"/>
      <c r="X753" s="136"/>
      <c r="Y753" s="136"/>
      <c r="Z753" s="136"/>
      <c r="AA753" s="136"/>
      <c r="AB753" s="136"/>
      <c r="AC753" s="18"/>
      <c r="AD753" s="18"/>
      <c r="AE753" s="18"/>
      <c r="AF753" s="58"/>
      <c r="AJ753" s="18"/>
      <c r="AK753" s="18"/>
      <c r="AL753" s="18"/>
      <c r="AM753" s="7"/>
      <c r="AN753" s="7"/>
      <c r="AO753" s="7"/>
      <c r="AP753" s="7"/>
      <c r="AQ753" s="7"/>
      <c r="AR753" s="7"/>
      <c r="AS753" s="7"/>
      <c r="AT753" s="7"/>
      <c r="AU753" s="7"/>
      <c r="AV753" s="7"/>
      <c r="AW753" s="134"/>
      <c r="AX753" s="135"/>
      <c r="AY753" s="135"/>
      <c r="AZ753" s="135"/>
    </row>
    <row r="754" spans="1:170" ht="12.75" customHeight="1" x14ac:dyDescent="0.2">
      <c r="A754" s="16" t="s">
        <v>173</v>
      </c>
      <c r="B754" s="17" t="s">
        <v>12429</v>
      </c>
      <c r="C754" s="16" t="s">
        <v>13783</v>
      </c>
      <c r="D754" s="16" t="s">
        <v>13804</v>
      </c>
      <c r="E754" s="16" t="s">
        <v>13804</v>
      </c>
      <c r="F754" s="85">
        <v>15</v>
      </c>
      <c r="G754" s="134"/>
      <c r="H754" s="7" t="s">
        <v>177</v>
      </c>
      <c r="I754" s="16" t="s">
        <v>13802</v>
      </c>
      <c r="J754" s="16" t="s">
        <v>179</v>
      </c>
      <c r="K754" s="17" t="s">
        <v>162</v>
      </c>
      <c r="L754" s="16" t="s">
        <v>327</v>
      </c>
      <c r="M754" s="18"/>
      <c r="N754" s="17"/>
      <c r="O754" s="17"/>
      <c r="P754" s="7"/>
      <c r="Q754" s="7"/>
      <c r="R754" s="18"/>
      <c r="S754" s="18"/>
      <c r="T754" s="18"/>
      <c r="U754" s="18"/>
      <c r="V754" s="19"/>
      <c r="W754" s="18"/>
      <c r="X754" s="18"/>
      <c r="Y754" s="18"/>
      <c r="Z754" s="18"/>
      <c r="AA754" s="18"/>
      <c r="AB754" s="18"/>
      <c r="AC754" s="18"/>
      <c r="AD754" s="18"/>
      <c r="AE754" s="18"/>
      <c r="AF754" s="13"/>
      <c r="AI754" s="18"/>
      <c r="AJ754" s="18"/>
      <c r="AK754" s="18"/>
      <c r="AL754" s="18"/>
      <c r="AM754" s="7"/>
      <c r="AN754" s="7"/>
      <c r="AO754" s="7"/>
      <c r="AP754" s="7"/>
      <c r="AQ754" s="7"/>
      <c r="AR754" s="7"/>
      <c r="AS754" s="7"/>
      <c r="AT754" s="7"/>
      <c r="AU754" s="7"/>
      <c r="AV754" s="7"/>
      <c r="AW754" s="7"/>
    </row>
    <row r="755" spans="1:170" ht="12.75" customHeight="1" x14ac:dyDescent="0.2">
      <c r="A755" s="16" t="s">
        <v>173</v>
      </c>
      <c r="B755" s="17" t="s">
        <v>12429</v>
      </c>
      <c r="C755" s="16" t="s">
        <v>13783</v>
      </c>
      <c r="D755" s="16" t="s">
        <v>14718</v>
      </c>
      <c r="E755" s="16" t="s">
        <v>14718</v>
      </c>
      <c r="F755" s="85">
        <v>15</v>
      </c>
      <c r="G755" s="85"/>
      <c r="H755" s="7" t="s">
        <v>177</v>
      </c>
      <c r="I755" s="16" t="s">
        <v>671</v>
      </c>
      <c r="J755" s="16" t="s">
        <v>179</v>
      </c>
      <c r="K755" s="17" t="s">
        <v>162</v>
      </c>
      <c r="L755" s="16" t="s">
        <v>327</v>
      </c>
      <c r="M755" s="18"/>
      <c r="N755" s="17"/>
      <c r="O755" s="17"/>
      <c r="P755" s="7"/>
      <c r="Q755" s="7"/>
      <c r="R755" s="136"/>
      <c r="S755" s="136"/>
      <c r="T755" s="136"/>
      <c r="U755" s="136"/>
      <c r="V755" s="138"/>
      <c r="W755" s="136"/>
      <c r="X755" s="136"/>
      <c r="Y755" s="136"/>
      <c r="Z755" s="136"/>
      <c r="AA755" s="136"/>
      <c r="AB755" s="136"/>
      <c r="AC755" s="18"/>
      <c r="AD755" s="136"/>
      <c r="AE755" s="136"/>
      <c r="AF755" s="137"/>
      <c r="AI755" s="136"/>
      <c r="AJ755" s="18"/>
      <c r="AK755" s="18"/>
      <c r="AL755" s="18"/>
      <c r="AM755" s="7"/>
      <c r="AN755" s="7"/>
      <c r="AO755" s="7"/>
      <c r="AP755" s="7"/>
      <c r="AQ755" s="7"/>
      <c r="AR755" s="7"/>
      <c r="AS755" s="7"/>
      <c r="AT755" s="7"/>
      <c r="AU755" s="7"/>
      <c r="AV755" s="7"/>
      <c r="AW755" s="134"/>
      <c r="AX755" s="135"/>
      <c r="AY755" s="135"/>
      <c r="AZ755" s="135"/>
    </row>
    <row r="756" spans="1:170" ht="12.75" customHeight="1" x14ac:dyDescent="0.2">
      <c r="A756" s="135" t="s">
        <v>173</v>
      </c>
      <c r="B756" s="127" t="s">
        <v>2511</v>
      </c>
      <c r="C756" s="132" t="s">
        <v>14994</v>
      </c>
      <c r="D756" s="135" t="s">
        <v>11996</v>
      </c>
      <c r="E756" s="135" t="s">
        <v>11996</v>
      </c>
      <c r="F756" s="85">
        <v>15</v>
      </c>
      <c r="G756" s="135"/>
      <c r="H756" s="127" t="s">
        <v>177</v>
      </c>
      <c r="I756" s="135" t="s">
        <v>238</v>
      </c>
      <c r="J756" s="135" t="s">
        <v>179</v>
      </c>
      <c r="K756" s="127" t="s">
        <v>162</v>
      </c>
      <c r="L756" s="135"/>
      <c r="M756" s="135" t="s">
        <v>14386</v>
      </c>
      <c r="N756" s="135"/>
      <c r="O756" s="135"/>
      <c r="P756" s="135"/>
      <c r="Q756" s="135"/>
      <c r="R756" s="135" t="s">
        <v>11071</v>
      </c>
      <c r="S756" s="135"/>
      <c r="T756" s="135"/>
      <c r="U756" s="135"/>
      <c r="V756" s="135"/>
      <c r="W756" s="135"/>
      <c r="X756" s="135"/>
      <c r="Y756" s="135"/>
      <c r="Z756" s="135"/>
      <c r="AA756" s="135"/>
      <c r="AB756" s="135"/>
      <c r="AC756" s="135"/>
      <c r="AJ756" s="135"/>
      <c r="AK756" s="135"/>
      <c r="AL756" s="135"/>
      <c r="AM756" s="135"/>
      <c r="AN756" s="135"/>
      <c r="AO756" s="135"/>
      <c r="AP756" s="135"/>
      <c r="AQ756" s="135"/>
      <c r="AR756" s="135"/>
      <c r="AS756" s="135"/>
      <c r="AT756" s="135"/>
      <c r="AU756" s="135"/>
      <c r="AV756" s="135"/>
      <c r="AW756" s="135"/>
      <c r="AX756" s="135"/>
      <c r="AY756" s="135"/>
      <c r="AZ756" s="135"/>
    </row>
    <row r="757" spans="1:170" ht="12.75" customHeight="1" x14ac:dyDescent="0.2">
      <c r="A757" s="16" t="s">
        <v>173</v>
      </c>
      <c r="B757" s="124" t="s">
        <v>211</v>
      </c>
      <c r="C757" s="132"/>
      <c r="D757" s="133" t="s">
        <v>4875</v>
      </c>
      <c r="E757" s="133" t="s">
        <v>4875</v>
      </c>
      <c r="F757" s="85">
        <v>15</v>
      </c>
      <c r="G757" s="134"/>
      <c r="H757" s="134" t="s">
        <v>177</v>
      </c>
      <c r="I757" s="132" t="s">
        <v>253</v>
      </c>
      <c r="J757" s="133" t="s">
        <v>179</v>
      </c>
      <c r="K757" s="134" t="s">
        <v>162</v>
      </c>
      <c r="L757" s="133" t="s">
        <v>4877</v>
      </c>
      <c r="M757" s="137"/>
      <c r="N757" s="17"/>
      <c r="O757" s="17"/>
      <c r="P757" s="134"/>
      <c r="Q757" s="134"/>
      <c r="R757" s="136" t="s">
        <v>4878</v>
      </c>
      <c r="S757" s="136"/>
      <c r="T757" s="136"/>
      <c r="U757" s="136"/>
      <c r="V757" s="138"/>
      <c r="W757" s="136"/>
      <c r="X757" s="136"/>
      <c r="Y757" s="136"/>
      <c r="Z757" s="136"/>
      <c r="AA757" s="136"/>
      <c r="AB757" s="136"/>
      <c r="AC757" s="137"/>
      <c r="AD757" s="135"/>
      <c r="AE757" s="135"/>
      <c r="AF757" s="135"/>
      <c r="AG757" s="135"/>
      <c r="AH757" s="135"/>
      <c r="AI757" s="137"/>
      <c r="AJ757" s="137"/>
      <c r="AK757" s="137"/>
      <c r="AL757" s="137"/>
      <c r="AM757" s="134"/>
      <c r="AN757" s="134"/>
      <c r="AO757" s="134"/>
      <c r="AP757" s="134"/>
      <c r="AQ757" s="134"/>
      <c r="AR757" s="134"/>
      <c r="AS757" s="134"/>
      <c r="AT757" s="134"/>
      <c r="AU757" s="134"/>
      <c r="AV757" s="134"/>
      <c r="AW757" s="134"/>
      <c r="AX757" s="137"/>
      <c r="AY757" s="137"/>
      <c r="AZ757" s="137"/>
      <c r="BA757" s="137"/>
    </row>
    <row r="758" spans="1:170" ht="12.75" customHeight="1" x14ac:dyDescent="0.2">
      <c r="A758" s="16" t="s">
        <v>173</v>
      </c>
      <c r="B758" s="17" t="s">
        <v>211</v>
      </c>
      <c r="C758" s="132"/>
      <c r="D758" s="135" t="s">
        <v>2202</v>
      </c>
      <c r="E758" s="132" t="s">
        <v>5731</v>
      </c>
      <c r="F758" s="134">
        <v>15</v>
      </c>
      <c r="G758" s="134"/>
      <c r="H758" s="7" t="s">
        <v>177</v>
      </c>
      <c r="I758" s="16" t="s">
        <v>443</v>
      </c>
      <c r="J758" s="132" t="s">
        <v>444</v>
      </c>
      <c r="K758" s="20" t="s">
        <v>180</v>
      </c>
      <c r="L758" s="132" t="s">
        <v>11191</v>
      </c>
      <c r="M758" s="135" t="s">
        <v>11187</v>
      </c>
      <c r="N758" s="17"/>
      <c r="O758" s="17"/>
      <c r="P758" s="134"/>
      <c r="Q758" s="7"/>
      <c r="R758" s="136" t="s">
        <v>11202</v>
      </c>
      <c r="S758" s="136"/>
      <c r="T758" s="136" t="s">
        <v>11203</v>
      </c>
      <c r="U758" s="136" t="s">
        <v>11204</v>
      </c>
      <c r="V758" s="19"/>
      <c r="W758" s="136"/>
      <c r="X758" s="136"/>
      <c r="Y758" s="136"/>
      <c r="Z758" s="136"/>
      <c r="AA758" s="136"/>
      <c r="AB758" s="136"/>
      <c r="AC758" s="135" t="s">
        <v>168</v>
      </c>
      <c r="AD758" s="135" t="s">
        <v>2206</v>
      </c>
      <c r="AE758" s="135" t="s">
        <v>2207</v>
      </c>
      <c r="AF758" s="135" t="s">
        <v>2208</v>
      </c>
      <c r="AG758" s="3" t="s">
        <v>2209</v>
      </c>
      <c r="AI758" s="135" t="s">
        <v>163</v>
      </c>
      <c r="AJ758" s="135" t="s">
        <v>2210</v>
      </c>
      <c r="AK758" s="135" t="s">
        <v>2211</v>
      </c>
      <c r="AL758" s="135" t="s">
        <v>2212</v>
      </c>
      <c r="AM758" s="135"/>
      <c r="AN758" s="135"/>
      <c r="AO758" s="135"/>
      <c r="AP758" s="135"/>
      <c r="AQ758" s="135"/>
      <c r="AR758" s="135"/>
      <c r="AS758" s="135"/>
      <c r="AT758" s="135"/>
      <c r="AU758" s="135"/>
      <c r="AV758" s="135"/>
      <c r="AW758" s="135" t="s">
        <v>168</v>
      </c>
      <c r="AX758" s="135" t="s">
        <v>5732</v>
      </c>
      <c r="AY758" s="135" t="s">
        <v>5733</v>
      </c>
      <c r="AZ758" s="135" t="s">
        <v>5734</v>
      </c>
      <c r="BA758" s="3" t="s">
        <v>5735</v>
      </c>
      <c r="BB758" s="3" t="s">
        <v>163</v>
      </c>
      <c r="BC758" s="141" t="s">
        <v>3015</v>
      </c>
      <c r="BD758" s="141" t="s">
        <v>163</v>
      </c>
      <c r="BE758" s="141" t="s">
        <v>5737</v>
      </c>
      <c r="BF758" s="3" t="s">
        <v>5738</v>
      </c>
      <c r="BG758" s="3" t="s">
        <v>168</v>
      </c>
      <c r="BH758" s="3" t="s">
        <v>5739</v>
      </c>
      <c r="BI758" s="3" t="s">
        <v>1755</v>
      </c>
      <c r="BJ758" s="3" t="s">
        <v>5740</v>
      </c>
      <c r="BK758" s="3" t="s">
        <v>5741</v>
      </c>
      <c r="BL758" s="3" t="s">
        <v>163</v>
      </c>
      <c r="BM758" s="3" t="s">
        <v>5742</v>
      </c>
      <c r="BN758" s="3" t="s">
        <v>163</v>
      </c>
      <c r="BO758" s="3" t="s">
        <v>5743</v>
      </c>
      <c r="BP758" s="3" t="s">
        <v>5744</v>
      </c>
    </row>
    <row r="759" spans="1:170" ht="12.75" customHeight="1" x14ac:dyDescent="0.2">
      <c r="A759" s="16" t="s">
        <v>173</v>
      </c>
      <c r="B759" s="17" t="s">
        <v>211</v>
      </c>
      <c r="C759" s="132"/>
      <c r="D759" s="132" t="s">
        <v>3271</v>
      </c>
      <c r="E759" s="132" t="s">
        <v>3272</v>
      </c>
      <c r="F759" s="134">
        <v>15</v>
      </c>
      <c r="G759" s="134"/>
      <c r="H759" s="134" t="s">
        <v>177</v>
      </c>
      <c r="I759" s="16" t="s">
        <v>3273</v>
      </c>
      <c r="J759" s="132" t="s">
        <v>493</v>
      </c>
      <c r="K759" s="134" t="s">
        <v>162</v>
      </c>
      <c r="L759" s="132"/>
      <c r="M759" s="133"/>
      <c r="N759" s="17"/>
      <c r="O759" s="17"/>
      <c r="P759" s="134"/>
      <c r="Q759" s="134"/>
      <c r="R759" s="136" t="s">
        <v>3274</v>
      </c>
      <c r="S759" s="136"/>
      <c r="T759" s="136"/>
      <c r="U759" s="136"/>
      <c r="V759" s="138"/>
      <c r="W759" s="136"/>
      <c r="X759" s="136"/>
      <c r="Y759" s="136"/>
      <c r="Z759" s="136"/>
      <c r="AA759" s="136"/>
      <c r="AB759" s="136"/>
      <c r="AC759" s="136"/>
      <c r="AD759" s="135"/>
      <c r="AE759" s="135"/>
      <c r="AF759" s="135"/>
      <c r="AG759" s="135"/>
      <c r="AI759" s="132"/>
      <c r="AJ759" s="136"/>
      <c r="AK759" s="136"/>
      <c r="AL759" s="136"/>
      <c r="AM759" s="134"/>
      <c r="AN759" s="134"/>
      <c r="AO759" s="134"/>
      <c r="AP759" s="134"/>
      <c r="AQ759" s="134"/>
      <c r="AR759" s="134"/>
      <c r="AS759" s="134"/>
      <c r="AT759" s="134"/>
      <c r="AU759" s="134"/>
      <c r="AV759" s="134"/>
      <c r="AW759" s="134"/>
      <c r="AX759" s="136"/>
      <c r="AY759" s="136"/>
      <c r="AZ759" s="133"/>
      <c r="BA759" s="132"/>
    </row>
    <row r="760" spans="1:170" ht="12.75" customHeight="1" x14ac:dyDescent="0.2">
      <c r="A760" s="132" t="s">
        <v>173</v>
      </c>
      <c r="B760" s="17" t="s">
        <v>211</v>
      </c>
      <c r="C760" s="132"/>
      <c r="D760" s="132" t="s">
        <v>6649</v>
      </c>
      <c r="E760" s="132" t="s">
        <v>6649</v>
      </c>
      <c r="F760" s="85">
        <v>15</v>
      </c>
      <c r="G760" s="134"/>
      <c r="H760" s="7" t="s">
        <v>177</v>
      </c>
      <c r="I760" s="132" t="s">
        <v>3273</v>
      </c>
      <c r="J760" s="132" t="s">
        <v>493</v>
      </c>
      <c r="K760" s="134" t="s">
        <v>162</v>
      </c>
      <c r="L760" s="132"/>
      <c r="M760" s="133" t="s">
        <v>6650</v>
      </c>
      <c r="N760" s="17"/>
      <c r="O760" s="17"/>
      <c r="P760" s="134"/>
      <c r="Q760" s="134"/>
      <c r="R760" s="132" t="s">
        <v>6651</v>
      </c>
      <c r="S760" s="132"/>
      <c r="T760" s="132"/>
      <c r="U760" s="132"/>
      <c r="V760" s="138"/>
      <c r="W760" s="132"/>
      <c r="X760" s="132"/>
      <c r="Y760" s="132"/>
      <c r="Z760" s="132"/>
      <c r="AA760" s="132"/>
      <c r="AB760" s="132"/>
      <c r="AC760" s="136"/>
      <c r="AD760" s="135"/>
      <c r="AE760" s="135"/>
      <c r="AF760" s="135"/>
      <c r="AG760" s="135"/>
      <c r="AH760" s="135"/>
      <c r="AI760" s="135"/>
      <c r="AJ760" s="136"/>
      <c r="AK760" s="136"/>
      <c r="AL760" s="136"/>
      <c r="AM760" s="134"/>
      <c r="AN760" s="134"/>
      <c r="AO760" s="134"/>
      <c r="AP760" s="134"/>
      <c r="AQ760" s="134"/>
      <c r="AR760" s="134"/>
      <c r="AS760" s="134"/>
      <c r="AT760" s="134"/>
      <c r="AU760" s="134"/>
      <c r="AV760" s="134"/>
      <c r="AW760" s="135" t="s">
        <v>168</v>
      </c>
      <c r="AX760" s="136" t="s">
        <v>6652</v>
      </c>
      <c r="AY760" s="136" t="s">
        <v>6653</v>
      </c>
      <c r="AZ760" s="133" t="s">
        <v>368</v>
      </c>
      <c r="BA760" s="135" t="s">
        <v>6654</v>
      </c>
      <c r="BK760" s="135"/>
    </row>
    <row r="761" spans="1:170" ht="12.75" customHeight="1" x14ac:dyDescent="0.2">
      <c r="A761" s="132" t="s">
        <v>173</v>
      </c>
      <c r="B761" s="124" t="s">
        <v>211</v>
      </c>
      <c r="C761" s="133"/>
      <c r="D761" s="133" t="s">
        <v>9417</v>
      </c>
      <c r="E761" s="133" t="s">
        <v>9417</v>
      </c>
      <c r="F761" s="85">
        <v>15</v>
      </c>
      <c r="G761" s="36"/>
      <c r="H761" s="134" t="s">
        <v>177</v>
      </c>
      <c r="I761" s="132" t="s">
        <v>595</v>
      </c>
      <c r="J761" s="133" t="s">
        <v>179</v>
      </c>
      <c r="K761" s="134" t="s">
        <v>162</v>
      </c>
      <c r="L761" s="133" t="s">
        <v>9421</v>
      </c>
      <c r="M761" s="136"/>
      <c r="N761" s="17"/>
      <c r="O761" s="17"/>
      <c r="P761" s="134"/>
      <c r="Q761" s="134"/>
      <c r="R761" s="136" t="s">
        <v>9422</v>
      </c>
      <c r="S761" s="136"/>
      <c r="T761" s="136"/>
      <c r="U761" s="136"/>
      <c r="V761" s="138"/>
      <c r="W761" s="136"/>
      <c r="X761" s="136"/>
      <c r="Y761" s="136"/>
      <c r="Z761" s="136"/>
      <c r="AA761" s="136"/>
      <c r="AB761" s="136"/>
      <c r="AC761" s="136" t="s">
        <v>168</v>
      </c>
      <c r="AD761" s="3" t="s">
        <v>1232</v>
      </c>
      <c r="AE761" s="3" t="s">
        <v>9419</v>
      </c>
      <c r="AG761" s="3" t="s">
        <v>9420</v>
      </c>
      <c r="AI761" s="135"/>
      <c r="AJ761" s="136"/>
      <c r="AK761" s="136"/>
      <c r="AL761" s="136"/>
      <c r="AM761" s="134"/>
      <c r="AN761" s="134"/>
      <c r="AO761" s="134"/>
      <c r="AP761" s="134"/>
      <c r="AQ761" s="134"/>
      <c r="AR761" s="134"/>
      <c r="AS761" s="134"/>
      <c r="AT761" s="134"/>
      <c r="AU761" s="134"/>
      <c r="AV761" s="134"/>
      <c r="AW761" s="3" t="s">
        <v>168</v>
      </c>
      <c r="AX761" s="133" t="s">
        <v>1232</v>
      </c>
      <c r="AY761" s="133" t="s">
        <v>9419</v>
      </c>
      <c r="AZ761" s="137"/>
      <c r="BA761" s="135" t="s">
        <v>9420</v>
      </c>
    </row>
    <row r="762" spans="1:170" ht="12.75" customHeight="1" x14ac:dyDescent="0.2">
      <c r="A762" s="16" t="s">
        <v>173</v>
      </c>
      <c r="B762" s="17" t="s">
        <v>12429</v>
      </c>
      <c r="C762" s="132" t="s">
        <v>13782</v>
      </c>
      <c r="D762" s="132" t="s">
        <v>13784</v>
      </c>
      <c r="E762" s="132" t="s">
        <v>13784</v>
      </c>
      <c r="F762" s="85">
        <v>15</v>
      </c>
      <c r="G762" s="85"/>
      <c r="H762" s="134" t="s">
        <v>177</v>
      </c>
      <c r="I762" s="132" t="s">
        <v>326</v>
      </c>
      <c r="J762" s="132" t="s">
        <v>179</v>
      </c>
      <c r="K762" s="17" t="s">
        <v>162</v>
      </c>
      <c r="L762" s="132" t="s">
        <v>327</v>
      </c>
      <c r="M762" s="135"/>
      <c r="N762" s="17"/>
      <c r="O762" s="17"/>
      <c r="P762" s="134"/>
      <c r="Q762" s="134"/>
      <c r="R762" s="136"/>
      <c r="S762" s="136"/>
      <c r="T762" s="136"/>
      <c r="U762" s="136"/>
      <c r="V762" s="138"/>
      <c r="W762" s="136"/>
      <c r="X762" s="136"/>
      <c r="Y762" s="136"/>
      <c r="Z762" s="136"/>
      <c r="AA762" s="136"/>
      <c r="AB762" s="136"/>
      <c r="AC762" s="133"/>
      <c r="AD762" s="136"/>
      <c r="AE762" s="136"/>
      <c r="AF762" s="137"/>
      <c r="AG762" s="135"/>
      <c r="AI762" s="136"/>
      <c r="AJ762" s="18"/>
      <c r="AK762" s="18"/>
      <c r="AL762" s="18"/>
      <c r="AM762" s="134"/>
      <c r="AN762" s="134"/>
      <c r="AO762" s="134"/>
      <c r="AP762" s="134"/>
      <c r="AQ762" s="134"/>
      <c r="AR762" s="134"/>
      <c r="AS762" s="134"/>
      <c r="AT762" s="134"/>
      <c r="AU762" s="134"/>
      <c r="AV762" s="134"/>
      <c r="AW762" s="134"/>
      <c r="AX762" s="135"/>
      <c r="AY762" s="135"/>
      <c r="AZ762" s="135"/>
    </row>
    <row r="763" spans="1:170" ht="12.75" customHeight="1" x14ac:dyDescent="0.25">
      <c r="A763" s="16" t="s">
        <v>173</v>
      </c>
      <c r="B763" s="17" t="s">
        <v>886</v>
      </c>
      <c r="C763" s="132" t="s">
        <v>11872</v>
      </c>
      <c r="D763" s="132" t="s">
        <v>9690</v>
      </c>
      <c r="E763" s="132" t="s">
        <v>9690</v>
      </c>
      <c r="F763" s="134">
        <v>15</v>
      </c>
      <c r="G763" s="134"/>
      <c r="H763" s="134" t="s">
        <v>177</v>
      </c>
      <c r="I763" s="132" t="s">
        <v>2645</v>
      </c>
      <c r="J763" s="132" t="s">
        <v>161</v>
      </c>
      <c r="K763" s="134" t="s">
        <v>162</v>
      </c>
      <c r="L763" s="132"/>
      <c r="M763" s="136"/>
      <c r="N763" s="17"/>
      <c r="O763" s="17"/>
      <c r="P763" s="134"/>
      <c r="Q763" s="134"/>
      <c r="R763" s="136" t="s">
        <v>9691</v>
      </c>
      <c r="S763" s="136"/>
      <c r="T763" s="136"/>
      <c r="U763" s="132" t="s">
        <v>11870</v>
      </c>
      <c r="V763" s="138"/>
      <c r="W763" s="136"/>
      <c r="X763" s="136"/>
      <c r="Y763" s="136"/>
      <c r="Z763" s="136"/>
      <c r="AA763" s="136"/>
      <c r="AB763" s="136"/>
      <c r="AC763" s="136"/>
      <c r="AD763" s="135"/>
      <c r="AE763" s="135"/>
      <c r="AF763" s="135"/>
      <c r="AI763" s="136"/>
      <c r="AJ763" s="136"/>
      <c r="AK763" s="136"/>
      <c r="AL763" s="136"/>
      <c r="AM763" s="134"/>
      <c r="AN763" s="134"/>
      <c r="AO763" s="134"/>
      <c r="AP763" s="134"/>
      <c r="AQ763" s="134"/>
      <c r="AR763" s="134"/>
      <c r="AS763" s="134"/>
      <c r="AT763" s="134"/>
      <c r="AU763" s="134"/>
      <c r="AV763" s="134"/>
      <c r="AW763" s="135" t="s">
        <v>168</v>
      </c>
      <c r="AX763" s="136" t="s">
        <v>9692</v>
      </c>
      <c r="AY763" s="136" t="s">
        <v>9693</v>
      </c>
      <c r="AZ763" s="133"/>
      <c r="BA763" s="136" t="s">
        <v>9694</v>
      </c>
      <c r="BH763" s="135"/>
      <c r="BI763" s="135"/>
      <c r="BJ763" s="135"/>
      <c r="BK763" s="135"/>
      <c r="FM763" s="129"/>
      <c r="FN763" s="129"/>
    </row>
    <row r="764" spans="1:170" ht="12.75" customHeight="1" x14ac:dyDescent="0.2">
      <c r="A764" s="16" t="s">
        <v>173</v>
      </c>
      <c r="B764" s="124" t="s">
        <v>11732</v>
      </c>
      <c r="C764" s="133" t="s">
        <v>11734</v>
      </c>
      <c r="D764" s="132" t="s">
        <v>11124</v>
      </c>
      <c r="E764" s="132" t="s">
        <v>14418</v>
      </c>
      <c r="F764" s="85">
        <v>15</v>
      </c>
      <c r="G764" s="134"/>
      <c r="H764" s="7" t="s">
        <v>177</v>
      </c>
      <c r="I764" s="16" t="s">
        <v>1110</v>
      </c>
      <c r="J764" s="8" t="s">
        <v>203</v>
      </c>
      <c r="K764" s="134" t="s">
        <v>180</v>
      </c>
      <c r="L764" s="132" t="s">
        <v>14419</v>
      </c>
      <c r="M764" s="136"/>
      <c r="N764" s="17"/>
      <c r="O764" s="17"/>
      <c r="P764" s="7"/>
      <c r="Q764" s="7"/>
      <c r="R764" s="136" t="s">
        <v>8799</v>
      </c>
      <c r="S764" s="136"/>
      <c r="T764" s="136"/>
      <c r="U764" s="136"/>
      <c r="V764" s="138"/>
      <c r="W764" s="136"/>
      <c r="X764" s="136"/>
      <c r="Y764" s="136"/>
      <c r="Z764" s="136"/>
      <c r="AA764" s="136"/>
      <c r="AB764" s="136"/>
      <c r="AC764" s="136"/>
      <c r="AD764" s="135"/>
      <c r="AE764" s="135"/>
      <c r="AF764" s="135"/>
      <c r="AG764" s="135"/>
      <c r="AI764" s="135"/>
      <c r="AJ764" s="136"/>
      <c r="AK764" s="136"/>
      <c r="AL764" s="136"/>
      <c r="AM764" s="134"/>
      <c r="AN764" s="134"/>
      <c r="AO764" s="134"/>
      <c r="AP764" s="134"/>
      <c r="AQ764" s="134"/>
      <c r="AR764" s="134"/>
      <c r="AS764" s="134"/>
      <c r="AT764" s="134"/>
      <c r="AU764" s="134"/>
      <c r="AV764" s="134"/>
      <c r="AW764" s="135" t="s">
        <v>168</v>
      </c>
      <c r="AX764" s="136" t="s">
        <v>1615</v>
      </c>
      <c r="AY764" s="136" t="s">
        <v>8800</v>
      </c>
      <c r="AZ764" s="133" t="s">
        <v>8801</v>
      </c>
      <c r="BA764" s="135" t="s">
        <v>8802</v>
      </c>
      <c r="BH764" s="3" t="s">
        <v>8803</v>
      </c>
      <c r="BI764" s="3" t="s">
        <v>8804</v>
      </c>
      <c r="BJ764" s="3" t="s">
        <v>581</v>
      </c>
    </row>
    <row r="765" spans="1:170" ht="12.75" customHeight="1" x14ac:dyDescent="0.2">
      <c r="A765" s="16" t="s">
        <v>240</v>
      </c>
      <c r="B765" s="124" t="s">
        <v>211</v>
      </c>
      <c r="C765" s="8"/>
      <c r="D765" s="8" t="s">
        <v>1477</v>
      </c>
      <c r="E765" s="8" t="s">
        <v>1477</v>
      </c>
      <c r="F765" s="12">
        <v>15</v>
      </c>
      <c r="G765" s="12"/>
      <c r="H765" s="124" t="s">
        <v>243</v>
      </c>
      <c r="I765" s="133" t="s">
        <v>261</v>
      </c>
      <c r="J765" s="8" t="s">
        <v>179</v>
      </c>
      <c r="K765" s="124" t="s">
        <v>162</v>
      </c>
      <c r="L765" s="8" t="s">
        <v>1478</v>
      </c>
      <c r="M765" s="133"/>
      <c r="N765" s="124" t="s">
        <v>247</v>
      </c>
      <c r="O765" s="124" t="s">
        <v>812</v>
      </c>
      <c r="P765" s="124"/>
      <c r="Q765" s="124"/>
      <c r="R765" s="133" t="s">
        <v>1479</v>
      </c>
      <c r="S765" s="133"/>
      <c r="T765" s="133"/>
      <c r="U765" s="133"/>
      <c r="V765" s="24"/>
      <c r="W765" s="133"/>
      <c r="X765" s="133"/>
      <c r="Y765" s="133"/>
      <c r="Z765" s="133"/>
      <c r="AA765" s="133"/>
      <c r="AB765" s="133"/>
      <c r="AC765" s="133"/>
      <c r="AI765" s="137"/>
      <c r="AJ765" s="133"/>
      <c r="AK765" s="133"/>
      <c r="AL765" s="133"/>
      <c r="AM765" s="124"/>
      <c r="AN765" s="124"/>
      <c r="AO765" s="124"/>
      <c r="AP765" s="124"/>
      <c r="AQ765" s="124"/>
      <c r="AR765" s="124"/>
      <c r="AS765" s="124"/>
      <c r="AT765" s="124"/>
      <c r="AU765" s="124"/>
      <c r="AV765" s="124"/>
      <c r="AW765" s="124"/>
      <c r="AX765" s="133"/>
      <c r="AY765" s="133"/>
      <c r="AZ765" s="133"/>
      <c r="BA765" s="137"/>
    </row>
    <row r="766" spans="1:170" ht="12.75" customHeight="1" x14ac:dyDescent="0.2">
      <c r="A766" s="16" t="s">
        <v>240</v>
      </c>
      <c r="B766" s="124" t="s">
        <v>211</v>
      </c>
      <c r="C766" s="133"/>
      <c r="D766" s="133" t="s">
        <v>9417</v>
      </c>
      <c r="E766" s="133" t="s">
        <v>9417</v>
      </c>
      <c r="F766" s="85">
        <v>15</v>
      </c>
      <c r="G766" s="12"/>
      <c r="H766" s="124">
        <v>2021</v>
      </c>
      <c r="I766" s="16" t="s">
        <v>595</v>
      </c>
      <c r="J766" s="133" t="s">
        <v>179</v>
      </c>
      <c r="K766" s="124" t="s">
        <v>162</v>
      </c>
      <c r="L766" s="133" t="s">
        <v>9418</v>
      </c>
      <c r="M766" s="133"/>
      <c r="N766" s="124" t="s">
        <v>1269</v>
      </c>
      <c r="O766" s="124" t="s">
        <v>694</v>
      </c>
      <c r="P766" s="124"/>
      <c r="Q766" s="124"/>
      <c r="R766" s="133"/>
      <c r="S766" s="133"/>
      <c r="T766" s="133"/>
      <c r="U766" s="133"/>
      <c r="V766" s="24"/>
      <c r="W766" s="133"/>
      <c r="X766" s="133"/>
      <c r="Y766" s="133"/>
      <c r="Z766" s="133"/>
      <c r="AA766" s="133"/>
      <c r="AB766" s="133"/>
      <c r="AC766" s="136" t="s">
        <v>168</v>
      </c>
      <c r="AD766" s="135" t="s">
        <v>1232</v>
      </c>
      <c r="AE766" s="135" t="s">
        <v>9419</v>
      </c>
      <c r="AF766" s="135"/>
      <c r="AG766" s="135" t="s">
        <v>9420</v>
      </c>
      <c r="AJ766" s="133"/>
      <c r="AK766" s="133"/>
      <c r="AL766" s="133"/>
      <c r="AM766" s="124"/>
      <c r="AN766" s="124"/>
      <c r="AO766" s="124"/>
      <c r="AP766" s="124"/>
      <c r="AQ766" s="124"/>
      <c r="AR766" s="124"/>
      <c r="AS766" s="124"/>
      <c r="AT766" s="124"/>
      <c r="AU766" s="124"/>
      <c r="AV766" s="124"/>
      <c r="AW766" s="3" t="s">
        <v>168</v>
      </c>
      <c r="AX766" s="133" t="s">
        <v>1232</v>
      </c>
      <c r="AY766" s="133" t="s">
        <v>9419</v>
      </c>
      <c r="AZ766" s="137"/>
      <c r="BA766" s="3" t="s">
        <v>9420</v>
      </c>
      <c r="BC766" s="135"/>
      <c r="BD766" s="135"/>
      <c r="BE766" s="135"/>
    </row>
    <row r="767" spans="1:170" ht="12.75" customHeight="1" x14ac:dyDescent="0.2">
      <c r="A767" s="16" t="s">
        <v>173</v>
      </c>
      <c r="B767" s="124" t="s">
        <v>215</v>
      </c>
      <c r="C767" s="133"/>
      <c r="D767" s="135" t="s">
        <v>9138</v>
      </c>
      <c r="E767" s="135" t="s">
        <v>9138</v>
      </c>
      <c r="F767" s="85">
        <v>14.75</v>
      </c>
      <c r="G767" s="36"/>
      <c r="H767" s="134" t="s">
        <v>177</v>
      </c>
      <c r="I767" s="132" t="s">
        <v>261</v>
      </c>
      <c r="J767" s="133" t="s">
        <v>179</v>
      </c>
      <c r="K767" s="134" t="s">
        <v>162</v>
      </c>
      <c r="L767" s="133" t="s">
        <v>9137</v>
      </c>
      <c r="M767" s="136"/>
      <c r="N767" s="17"/>
      <c r="O767" s="17"/>
      <c r="P767" s="134"/>
      <c r="Q767" s="134"/>
      <c r="R767" s="136" t="s">
        <v>9134</v>
      </c>
      <c r="S767" s="136"/>
      <c r="T767" s="136"/>
      <c r="U767" s="136"/>
      <c r="V767" s="138"/>
      <c r="W767" s="136"/>
      <c r="X767" s="136"/>
      <c r="Y767" s="136"/>
      <c r="Z767" s="136"/>
      <c r="AA767" s="136"/>
      <c r="AB767" s="136"/>
      <c r="AC767" s="136"/>
      <c r="AD767" s="135"/>
      <c r="AE767" s="135"/>
      <c r="AF767" s="135"/>
      <c r="AG767" s="135"/>
      <c r="AI767" s="135"/>
      <c r="AJ767" s="136"/>
      <c r="AK767" s="136"/>
      <c r="AL767" s="136"/>
      <c r="AM767" s="134"/>
      <c r="AN767" s="134"/>
      <c r="AO767" s="134"/>
      <c r="AP767" s="134"/>
      <c r="AQ767" s="134"/>
      <c r="AR767" s="134"/>
      <c r="AS767" s="134"/>
      <c r="AT767" s="134"/>
      <c r="AU767" s="134"/>
      <c r="AV767" s="134"/>
      <c r="AW767" s="135" t="s">
        <v>168</v>
      </c>
      <c r="AX767" s="136" t="s">
        <v>9135</v>
      </c>
      <c r="AY767" s="136" t="s">
        <v>8735</v>
      </c>
      <c r="AZ767" s="137"/>
      <c r="BA767" s="135" t="s">
        <v>9136</v>
      </c>
      <c r="CE767" s="135"/>
    </row>
    <row r="768" spans="1:170" ht="12.75" customHeight="1" x14ac:dyDescent="0.2">
      <c r="A768" s="16" t="s">
        <v>173</v>
      </c>
      <c r="B768" s="124" t="s">
        <v>215</v>
      </c>
      <c r="C768" s="133"/>
      <c r="D768" s="133" t="s">
        <v>6642</v>
      </c>
      <c r="E768" s="133" t="s">
        <v>9822</v>
      </c>
      <c r="F768" s="85">
        <v>14.7</v>
      </c>
      <c r="G768" s="36"/>
      <c r="H768" s="7" t="s">
        <v>177</v>
      </c>
      <c r="I768" s="16" t="s">
        <v>595</v>
      </c>
      <c r="J768" s="8" t="s">
        <v>179</v>
      </c>
      <c r="K768" s="134" t="s">
        <v>162</v>
      </c>
      <c r="L768" s="132" t="s">
        <v>1721</v>
      </c>
      <c r="M768" s="133" t="s">
        <v>6643</v>
      </c>
      <c r="N768" s="17"/>
      <c r="O768" s="17"/>
      <c r="P768" s="7"/>
      <c r="Q768" s="7"/>
      <c r="R768" s="132" t="s">
        <v>1722</v>
      </c>
      <c r="S768" s="132"/>
      <c r="T768" s="132"/>
      <c r="U768" s="132"/>
      <c r="V768" s="138"/>
      <c r="W768" s="132"/>
      <c r="X768" s="132"/>
      <c r="Y768" s="132"/>
      <c r="Z768" s="132"/>
      <c r="AA768" s="132"/>
      <c r="AB768" s="132"/>
      <c r="AC768" s="136"/>
      <c r="AF768" s="135"/>
      <c r="AJ768" s="136"/>
      <c r="AK768" s="136"/>
      <c r="AL768" s="136"/>
      <c r="AM768" s="134"/>
      <c r="AN768" s="134"/>
      <c r="AO768" s="134"/>
      <c r="AP768" s="134"/>
      <c r="AQ768" s="134"/>
      <c r="AR768" s="134"/>
      <c r="AS768" s="134"/>
      <c r="AT768" s="134"/>
      <c r="AU768" s="134"/>
      <c r="AV768" s="134"/>
      <c r="AW768" s="3" t="s">
        <v>168</v>
      </c>
      <c r="AX768" s="136" t="s">
        <v>6644</v>
      </c>
      <c r="AY768" s="136" t="s">
        <v>678</v>
      </c>
      <c r="AZ768" s="133" t="s">
        <v>319</v>
      </c>
      <c r="BA768" s="135" t="s">
        <v>6645</v>
      </c>
    </row>
    <row r="769" spans="1:170" ht="12.75" customHeight="1" x14ac:dyDescent="0.2">
      <c r="A769" s="16" t="s">
        <v>240</v>
      </c>
      <c r="B769" s="124" t="s">
        <v>215</v>
      </c>
      <c r="C769" s="133"/>
      <c r="D769" s="133" t="s">
        <v>7661</v>
      </c>
      <c r="E769" s="133" t="s">
        <v>7661</v>
      </c>
      <c r="F769" s="85">
        <f>90*250/1000-8</f>
        <v>14.5</v>
      </c>
      <c r="G769" s="36"/>
      <c r="H769" s="124">
        <v>2021</v>
      </c>
      <c r="I769" s="16" t="s">
        <v>253</v>
      </c>
      <c r="J769" s="133" t="s">
        <v>179</v>
      </c>
      <c r="K769" s="124" t="s">
        <v>162</v>
      </c>
      <c r="L769" s="133" t="s">
        <v>7664</v>
      </c>
      <c r="M769" s="51"/>
      <c r="N769" s="124" t="s">
        <v>676</v>
      </c>
      <c r="O769" s="134" t="s">
        <v>694</v>
      </c>
      <c r="P769" s="124"/>
      <c r="Q769" s="124"/>
      <c r="R769" s="136" t="s">
        <v>7665</v>
      </c>
      <c r="S769" s="136"/>
      <c r="T769" s="136"/>
      <c r="U769" s="136"/>
      <c r="V769" s="138"/>
      <c r="W769" s="136"/>
      <c r="X769" s="136"/>
      <c r="Y769" s="136"/>
      <c r="Z769" s="136"/>
      <c r="AA769" s="136"/>
      <c r="AB769" s="136"/>
      <c r="AC769" s="51"/>
      <c r="AD769" s="135"/>
      <c r="AE769" s="135"/>
      <c r="AF769" s="135"/>
      <c r="AI769" s="136"/>
      <c r="AJ769" s="51"/>
      <c r="AK769" s="51"/>
      <c r="AL769" s="51"/>
      <c r="AM769" s="124"/>
      <c r="AN769" s="124"/>
      <c r="AO769" s="124"/>
      <c r="AP769" s="124"/>
      <c r="AQ769" s="124"/>
      <c r="AR769" s="124"/>
      <c r="AS769" s="124"/>
      <c r="AT769" s="124"/>
      <c r="AU769" s="124"/>
      <c r="AV769" s="124"/>
      <c r="AW769" s="124"/>
      <c r="AX769" s="51"/>
      <c r="AY769" s="51"/>
      <c r="AZ769" s="136"/>
      <c r="BA769" s="136"/>
    </row>
    <row r="770" spans="1:170" ht="12.75" customHeight="1" x14ac:dyDescent="0.2">
      <c r="A770" s="16" t="s">
        <v>173</v>
      </c>
      <c r="B770" s="124" t="s">
        <v>215</v>
      </c>
      <c r="C770" s="133" t="s">
        <v>11213</v>
      </c>
      <c r="D770" s="133" t="s">
        <v>9821</v>
      </c>
      <c r="E770" s="133" t="s">
        <v>9822</v>
      </c>
      <c r="F770" s="85">
        <v>14.5</v>
      </c>
      <c r="G770" s="36"/>
      <c r="H770" s="134" t="s">
        <v>177</v>
      </c>
      <c r="I770" s="16" t="s">
        <v>261</v>
      </c>
      <c r="J770" s="133" t="s">
        <v>179</v>
      </c>
      <c r="K770" s="7" t="s">
        <v>162</v>
      </c>
      <c r="L770" s="133"/>
      <c r="M770" s="18"/>
      <c r="N770" s="17"/>
      <c r="O770" s="17"/>
      <c r="P770" s="7"/>
      <c r="Q770" s="7"/>
      <c r="R770" s="136" t="s">
        <v>9656</v>
      </c>
      <c r="S770" s="136"/>
      <c r="T770" s="136"/>
      <c r="U770" s="136"/>
      <c r="V770" s="138"/>
      <c r="W770" s="136"/>
      <c r="X770" s="136"/>
      <c r="Y770" s="136"/>
      <c r="Z770" s="136"/>
      <c r="AA770" s="136"/>
      <c r="AB770" s="136"/>
      <c r="AC770" s="18"/>
      <c r="AI770" s="135"/>
      <c r="AJ770" s="18"/>
      <c r="AK770" s="18"/>
      <c r="AL770" s="18"/>
      <c r="AM770" s="7"/>
      <c r="AN770" s="7"/>
      <c r="AO770" s="7"/>
      <c r="AP770" s="7"/>
      <c r="AQ770" s="7"/>
      <c r="AR770" s="7"/>
      <c r="AS770" s="7"/>
      <c r="AT770" s="7"/>
      <c r="AU770" s="7"/>
      <c r="AV770" s="7"/>
      <c r="AW770" s="135" t="s">
        <v>168</v>
      </c>
      <c r="AX770" s="136" t="s">
        <v>9823</v>
      </c>
      <c r="AY770" s="136" t="s">
        <v>318</v>
      </c>
      <c r="AZ770" s="133" t="s">
        <v>319</v>
      </c>
      <c r="BA770" s="135" t="s">
        <v>9824</v>
      </c>
      <c r="BH770" s="3" t="s">
        <v>11752</v>
      </c>
      <c r="BK770" s="3" t="s">
        <v>9825</v>
      </c>
    </row>
    <row r="771" spans="1:170" ht="12.75" customHeight="1" x14ac:dyDescent="0.2">
      <c r="A771" s="132" t="s">
        <v>173</v>
      </c>
      <c r="B771" s="124" t="s">
        <v>211</v>
      </c>
      <c r="C771" s="133" t="s">
        <v>11212</v>
      </c>
      <c r="D771" s="133" t="s">
        <v>9821</v>
      </c>
      <c r="E771" s="133" t="s">
        <v>9822</v>
      </c>
      <c r="F771" s="85">
        <v>14.5</v>
      </c>
      <c r="G771" s="36"/>
      <c r="H771" s="7" t="s">
        <v>177</v>
      </c>
      <c r="I771" s="132" t="s">
        <v>261</v>
      </c>
      <c r="J771" s="133" t="s">
        <v>179</v>
      </c>
      <c r="K771" s="134" t="s">
        <v>162</v>
      </c>
      <c r="L771" s="133"/>
      <c r="M771" s="136"/>
      <c r="N771" s="17"/>
      <c r="O771" s="17"/>
      <c r="P771" s="134"/>
      <c r="Q771" s="134"/>
      <c r="R771" s="136" t="s">
        <v>9656</v>
      </c>
      <c r="S771" s="136"/>
      <c r="T771" s="136"/>
      <c r="U771" s="136"/>
      <c r="V771" s="138"/>
      <c r="W771" s="136"/>
      <c r="X771" s="136"/>
      <c r="Y771" s="136"/>
      <c r="Z771" s="136"/>
      <c r="AA771" s="136"/>
      <c r="AB771" s="136"/>
      <c r="AC771" s="136"/>
      <c r="AD771" s="135"/>
      <c r="AE771" s="135"/>
      <c r="AF771" s="135"/>
      <c r="AI771" s="135"/>
      <c r="AJ771" s="136"/>
      <c r="AK771" s="136"/>
      <c r="AL771" s="136"/>
      <c r="AM771" s="134"/>
      <c r="AN771" s="134"/>
      <c r="AO771" s="134"/>
      <c r="AP771" s="134"/>
      <c r="AQ771" s="134"/>
      <c r="AR771" s="134"/>
      <c r="AS771" s="134"/>
      <c r="AT771" s="134"/>
      <c r="AU771" s="134"/>
      <c r="AV771" s="134"/>
      <c r="AW771" s="135" t="s">
        <v>168</v>
      </c>
      <c r="AX771" s="136" t="s">
        <v>9823</v>
      </c>
      <c r="AY771" s="136" t="s">
        <v>318</v>
      </c>
      <c r="AZ771" s="133" t="s">
        <v>319</v>
      </c>
      <c r="BA771" s="3" t="s">
        <v>9824</v>
      </c>
      <c r="BH771" s="3" t="s">
        <v>11752</v>
      </c>
      <c r="BK771" s="82" t="s">
        <v>9825</v>
      </c>
    </row>
    <row r="772" spans="1:170" ht="12.75" customHeight="1" x14ac:dyDescent="0.2">
      <c r="A772" s="132" t="s">
        <v>173</v>
      </c>
      <c r="B772" s="124" t="s">
        <v>215</v>
      </c>
      <c r="C772" s="133"/>
      <c r="D772" s="133" t="s">
        <v>10736</v>
      </c>
      <c r="E772" s="133" t="s">
        <v>4564</v>
      </c>
      <c r="F772" s="85">
        <v>14.4</v>
      </c>
      <c r="G772" s="36"/>
      <c r="H772" s="134" t="s">
        <v>177</v>
      </c>
      <c r="I772" s="132" t="s">
        <v>595</v>
      </c>
      <c r="J772" s="133" t="s">
        <v>179</v>
      </c>
      <c r="K772" s="134" t="s">
        <v>162</v>
      </c>
      <c r="L772" s="133" t="s">
        <v>10738</v>
      </c>
      <c r="M772" s="136"/>
      <c r="N772" s="17"/>
      <c r="O772" s="17"/>
      <c r="P772" s="134"/>
      <c r="Q772" s="134"/>
      <c r="R772" s="136" t="s">
        <v>10739</v>
      </c>
      <c r="S772" s="136"/>
      <c r="T772" s="136"/>
      <c r="U772" s="136"/>
      <c r="V772" s="138"/>
      <c r="W772" s="136"/>
      <c r="X772" s="136"/>
      <c r="Y772" s="136"/>
      <c r="Z772" s="136"/>
      <c r="AA772" s="136"/>
      <c r="AB772" s="136"/>
      <c r="AC772" s="136"/>
      <c r="AJ772" s="136"/>
      <c r="AK772" s="136"/>
      <c r="AL772" s="136"/>
      <c r="AM772" s="134"/>
      <c r="AN772" s="134"/>
      <c r="AO772" s="134"/>
      <c r="AP772" s="134"/>
      <c r="AQ772" s="134"/>
      <c r="AR772" s="134"/>
      <c r="AS772" s="134"/>
      <c r="AT772" s="134"/>
      <c r="AU772" s="134"/>
      <c r="AV772" s="134"/>
      <c r="AW772" s="134"/>
      <c r="AX772" s="136"/>
      <c r="AY772" s="136"/>
      <c r="AZ772" s="137"/>
      <c r="BA772" s="3" t="s">
        <v>10740</v>
      </c>
    </row>
    <row r="773" spans="1:170" ht="12.75" customHeight="1" x14ac:dyDescent="0.2">
      <c r="A773" s="16" t="s">
        <v>240</v>
      </c>
      <c r="B773" s="17" t="s">
        <v>215</v>
      </c>
      <c r="C773" s="133"/>
      <c r="D773" s="133" t="s">
        <v>10271</v>
      </c>
      <c r="E773" s="133" t="s">
        <v>10271</v>
      </c>
      <c r="F773" s="85">
        <v>14</v>
      </c>
      <c r="G773" s="134"/>
      <c r="H773" s="124">
        <v>2021</v>
      </c>
      <c r="I773" s="132" t="s">
        <v>595</v>
      </c>
      <c r="J773" s="132" t="s">
        <v>179</v>
      </c>
      <c r="K773" s="124" t="s">
        <v>162</v>
      </c>
      <c r="L773" s="132" t="s">
        <v>10272</v>
      </c>
      <c r="M773" s="136"/>
      <c r="N773" s="124" t="s">
        <v>676</v>
      </c>
      <c r="O773" s="124" t="s">
        <v>694</v>
      </c>
      <c r="P773" s="124"/>
      <c r="Q773" s="124"/>
      <c r="R773" s="21" t="s">
        <v>10273</v>
      </c>
      <c r="S773" s="133"/>
      <c r="T773" s="133"/>
      <c r="U773" s="133"/>
      <c r="V773" s="24"/>
      <c r="W773" s="133"/>
      <c r="X773" s="133"/>
      <c r="Y773" s="133"/>
      <c r="Z773" s="133"/>
      <c r="AA773" s="133"/>
      <c r="AB773" s="133"/>
      <c r="AC773" s="136"/>
      <c r="AI773" s="135"/>
      <c r="AJ773" s="136"/>
      <c r="AK773" s="136"/>
      <c r="AL773" s="136"/>
      <c r="AM773" s="124"/>
      <c r="AN773" s="124"/>
      <c r="AO773" s="124"/>
      <c r="AP773" s="124"/>
      <c r="AQ773" s="124"/>
      <c r="AR773" s="124"/>
      <c r="AS773" s="124"/>
      <c r="AT773" s="124"/>
      <c r="AU773" s="124"/>
      <c r="AV773" s="124"/>
      <c r="AW773" s="135" t="s">
        <v>168</v>
      </c>
      <c r="AX773" s="136" t="s">
        <v>9160</v>
      </c>
      <c r="AY773" s="136" t="s">
        <v>9161</v>
      </c>
      <c r="AZ773" s="133" t="s">
        <v>250</v>
      </c>
      <c r="BA773" s="135" t="s">
        <v>9162</v>
      </c>
      <c r="FM773" s="135"/>
      <c r="FN773" s="135"/>
    </row>
    <row r="774" spans="1:170" ht="12.75" customHeight="1" x14ac:dyDescent="0.2">
      <c r="A774" s="16" t="s">
        <v>240</v>
      </c>
      <c r="B774" s="124" t="s">
        <v>215</v>
      </c>
      <c r="C774" s="133"/>
      <c r="D774" s="133" t="s">
        <v>5397</v>
      </c>
      <c r="E774" s="133" t="s">
        <v>5397</v>
      </c>
      <c r="F774" s="85">
        <v>14</v>
      </c>
      <c r="G774" s="12"/>
      <c r="H774" s="124" t="s">
        <v>243</v>
      </c>
      <c r="I774" s="133" t="s">
        <v>301</v>
      </c>
      <c r="J774" s="8" t="s">
        <v>179</v>
      </c>
      <c r="K774" s="124" t="s">
        <v>162</v>
      </c>
      <c r="L774" s="133" t="s">
        <v>5398</v>
      </c>
      <c r="M774" s="133"/>
      <c r="N774" s="124" t="s">
        <v>247</v>
      </c>
      <c r="O774" s="124"/>
      <c r="P774" s="124"/>
      <c r="Q774" s="124"/>
      <c r="R774" s="133"/>
      <c r="S774" s="133"/>
      <c r="T774" s="133"/>
      <c r="U774" s="133"/>
      <c r="V774" s="24"/>
      <c r="W774" s="133"/>
      <c r="X774" s="133"/>
      <c r="Y774" s="133"/>
      <c r="Z774" s="133"/>
      <c r="AA774" s="133"/>
      <c r="AB774" s="133"/>
      <c r="AC774" s="133"/>
      <c r="AI774" s="133"/>
      <c r="AJ774" s="133"/>
      <c r="AK774" s="133"/>
      <c r="AL774" s="133"/>
      <c r="AM774" s="124"/>
      <c r="AN774" s="124"/>
      <c r="AO774" s="124"/>
      <c r="AP774" s="124"/>
      <c r="AQ774" s="124"/>
      <c r="AR774" s="124"/>
      <c r="AS774" s="124"/>
      <c r="AT774" s="124"/>
      <c r="AU774" s="124"/>
      <c r="AV774" s="124"/>
      <c r="AW774" s="124"/>
      <c r="AX774" s="133"/>
      <c r="AY774" s="133"/>
      <c r="AZ774" s="133"/>
      <c r="BA774" s="133"/>
    </row>
    <row r="775" spans="1:170" ht="12.75" customHeight="1" x14ac:dyDescent="0.2">
      <c r="A775" s="16" t="s">
        <v>173</v>
      </c>
      <c r="B775" s="124" t="s">
        <v>215</v>
      </c>
      <c r="C775" s="8" t="s">
        <v>4563</v>
      </c>
      <c r="D775" s="133" t="s">
        <v>4532</v>
      </c>
      <c r="E775" s="133" t="s">
        <v>7180</v>
      </c>
      <c r="F775" s="85">
        <v>14</v>
      </c>
      <c r="G775" s="36"/>
      <c r="H775" s="134" t="s">
        <v>177</v>
      </c>
      <c r="I775" s="132" t="s">
        <v>4565</v>
      </c>
      <c r="J775" s="8" t="s">
        <v>179</v>
      </c>
      <c r="K775" s="134" t="s">
        <v>162</v>
      </c>
      <c r="L775" s="133" t="s">
        <v>4566</v>
      </c>
      <c r="M775" s="135"/>
      <c r="N775" s="17"/>
      <c r="O775" s="17"/>
      <c r="P775" s="134"/>
      <c r="Q775" s="134"/>
      <c r="R775" s="136" t="s">
        <v>4567</v>
      </c>
      <c r="S775" s="136"/>
      <c r="T775" s="136"/>
      <c r="U775" s="136"/>
      <c r="V775" s="138"/>
      <c r="W775" s="136"/>
      <c r="X775" s="136"/>
      <c r="Y775" s="136"/>
      <c r="Z775" s="136"/>
      <c r="AA775" s="136"/>
      <c r="AB775" s="136"/>
      <c r="AC775" s="136" t="s">
        <v>168</v>
      </c>
      <c r="AD775" s="135"/>
      <c r="AE775" s="135"/>
      <c r="AF775" s="135"/>
      <c r="AG775" s="135"/>
      <c r="AI775" s="135"/>
      <c r="AJ775" s="135">
        <v>9922601900</v>
      </c>
      <c r="AK775" s="10">
        <v>919655766444</v>
      </c>
      <c r="AL775" s="10"/>
      <c r="AM775" s="134"/>
      <c r="AN775" s="134"/>
      <c r="AO775" s="134"/>
      <c r="AP775" s="134"/>
      <c r="AQ775" s="134"/>
      <c r="AR775" s="134"/>
      <c r="AS775" s="134"/>
      <c r="AT775" s="134"/>
      <c r="AU775" s="134"/>
      <c r="AV775" s="134"/>
      <c r="AW775" s="3" t="s">
        <v>168</v>
      </c>
      <c r="AX775" s="135" t="s">
        <v>4535</v>
      </c>
      <c r="AY775" s="135" t="s">
        <v>4536</v>
      </c>
      <c r="AZ775" s="133" t="s">
        <v>190</v>
      </c>
      <c r="BA775" s="135" t="s">
        <v>4537</v>
      </c>
    </row>
    <row r="776" spans="1:170" ht="12.75" customHeight="1" x14ac:dyDescent="0.2">
      <c r="A776" s="16" t="s">
        <v>173</v>
      </c>
      <c r="B776" s="124" t="s">
        <v>215</v>
      </c>
      <c r="C776" s="16"/>
      <c r="D776" s="133" t="s">
        <v>7179</v>
      </c>
      <c r="E776" s="133" t="s">
        <v>10271</v>
      </c>
      <c r="F776" s="85">
        <v>14</v>
      </c>
      <c r="G776" s="7"/>
      <c r="H776" s="134" t="s">
        <v>177</v>
      </c>
      <c r="I776" s="16" t="s">
        <v>253</v>
      </c>
      <c r="J776" s="133" t="s">
        <v>179</v>
      </c>
      <c r="K776" s="127" t="s">
        <v>162</v>
      </c>
      <c r="L776" s="133" t="s">
        <v>7197</v>
      </c>
      <c r="M776" s="8" t="s">
        <v>7182</v>
      </c>
      <c r="N776" s="17"/>
      <c r="O776" s="17"/>
      <c r="P776" s="134"/>
      <c r="Q776" s="134"/>
      <c r="R776" s="136" t="s">
        <v>7199</v>
      </c>
      <c r="S776" s="136"/>
      <c r="T776" s="136"/>
      <c r="U776" s="136"/>
      <c r="V776" s="138"/>
      <c r="W776" s="136"/>
      <c r="X776" s="136"/>
      <c r="Y776" s="136"/>
      <c r="Z776" s="136"/>
      <c r="AA776" s="136"/>
      <c r="AB776" s="136"/>
      <c r="AC776" s="135" t="s">
        <v>168</v>
      </c>
      <c r="AD776" s="135" t="s">
        <v>7183</v>
      </c>
      <c r="AE776" s="135" t="s">
        <v>7184</v>
      </c>
      <c r="AF776" s="8" t="s">
        <v>368</v>
      </c>
      <c r="AG776" s="3" t="s">
        <v>7185</v>
      </c>
      <c r="AH776" s="3" t="s">
        <v>163</v>
      </c>
      <c r="AI776" s="135" t="s">
        <v>7195</v>
      </c>
      <c r="AJ776" s="135" t="s">
        <v>163</v>
      </c>
      <c r="AK776" s="3" t="s">
        <v>7189</v>
      </c>
      <c r="AL776" s="3" t="s">
        <v>7196</v>
      </c>
      <c r="AN776" s="3" t="s">
        <v>7190</v>
      </c>
      <c r="AO776" s="3" t="s">
        <v>7191</v>
      </c>
      <c r="AQ776" s="3" t="s">
        <v>7192</v>
      </c>
      <c r="AR776" s="134"/>
      <c r="AS776" s="134"/>
      <c r="AT776" s="134"/>
      <c r="AU776" s="134"/>
      <c r="AV776" s="134"/>
    </row>
    <row r="777" spans="1:170" ht="12.75" customHeight="1" x14ac:dyDescent="0.2">
      <c r="A777" s="16" t="s">
        <v>173</v>
      </c>
      <c r="B777" s="124" t="s">
        <v>215</v>
      </c>
      <c r="C777" s="133"/>
      <c r="D777" s="133" t="s">
        <v>10271</v>
      </c>
      <c r="E777" s="133" t="s">
        <v>2584</v>
      </c>
      <c r="F777" s="85">
        <v>14</v>
      </c>
      <c r="G777" s="36"/>
      <c r="H777" s="7" t="s">
        <v>177</v>
      </c>
      <c r="I777" s="16" t="s">
        <v>595</v>
      </c>
      <c r="J777" s="133" t="s">
        <v>179</v>
      </c>
      <c r="K777" s="134" t="s">
        <v>162</v>
      </c>
      <c r="L777" s="16"/>
      <c r="M777" s="136"/>
      <c r="N777" s="17"/>
      <c r="O777" s="17"/>
      <c r="P777" s="7"/>
      <c r="Q777" s="7"/>
      <c r="R777" s="21" t="s">
        <v>10273</v>
      </c>
      <c r="S777" s="21"/>
      <c r="T777" s="21"/>
      <c r="U777" s="21"/>
      <c r="V777" s="22"/>
      <c r="W777" s="21"/>
      <c r="X777" s="21"/>
      <c r="Y777" s="21"/>
      <c r="Z777" s="21"/>
      <c r="AA777" s="21"/>
      <c r="AB777" s="21"/>
      <c r="AC777" s="136"/>
      <c r="AD777" s="135"/>
      <c r="AE777" s="135"/>
      <c r="AF777" s="135"/>
      <c r="AG777" s="135"/>
      <c r="AH777" s="135"/>
      <c r="AI777" s="135"/>
      <c r="AJ777" s="18"/>
      <c r="AK777" s="18"/>
      <c r="AL777" s="18"/>
      <c r="AM777" s="134"/>
      <c r="AN777" s="134"/>
      <c r="AO777" s="134"/>
      <c r="AP777" s="134"/>
      <c r="AQ777" s="134"/>
      <c r="AR777" s="134"/>
      <c r="AS777" s="134"/>
      <c r="AT777" s="134"/>
      <c r="AU777" s="134"/>
      <c r="AV777" s="134"/>
      <c r="AW777" s="3" t="s">
        <v>168</v>
      </c>
      <c r="AX777" s="136" t="s">
        <v>9160</v>
      </c>
      <c r="AY777" s="136" t="s">
        <v>9161</v>
      </c>
      <c r="AZ777" s="133" t="s">
        <v>250</v>
      </c>
      <c r="BA777" s="3" t="s">
        <v>9162</v>
      </c>
    </row>
    <row r="778" spans="1:170" ht="12.75" customHeight="1" x14ac:dyDescent="0.2">
      <c r="A778" s="16" t="s">
        <v>173</v>
      </c>
      <c r="B778" s="124" t="s">
        <v>211</v>
      </c>
      <c r="C778" s="133"/>
      <c r="D778" s="133" t="s">
        <v>593</v>
      </c>
      <c r="E778" s="133" t="s">
        <v>4857</v>
      </c>
      <c r="F778" s="85">
        <v>14</v>
      </c>
      <c r="G778" s="36"/>
      <c r="H778" s="7" t="s">
        <v>177</v>
      </c>
      <c r="I778" s="16" t="s">
        <v>595</v>
      </c>
      <c r="J778" s="133" t="s">
        <v>179</v>
      </c>
      <c r="K778" s="7" t="s">
        <v>162</v>
      </c>
      <c r="L778" s="135"/>
      <c r="M778" s="132" t="s">
        <v>596</v>
      </c>
      <c r="N778" s="17"/>
      <c r="O778" s="17"/>
      <c r="P778" s="7"/>
      <c r="Q778" s="7"/>
      <c r="R778" s="132" t="s">
        <v>4367</v>
      </c>
      <c r="S778" s="132"/>
      <c r="T778" s="132"/>
      <c r="U778" s="132"/>
      <c r="V778" s="138"/>
      <c r="W778" s="132"/>
      <c r="X778" s="132"/>
      <c r="Y778" s="132"/>
      <c r="Z778" s="132"/>
      <c r="AA778" s="132"/>
      <c r="AB778" s="132"/>
      <c r="AC778" s="133" t="s">
        <v>168</v>
      </c>
      <c r="AD778" s="133" t="s">
        <v>1723</v>
      </c>
      <c r="AE778" s="133" t="s">
        <v>4354</v>
      </c>
      <c r="AF778" s="133" t="s">
        <v>1289</v>
      </c>
      <c r="AG778" s="133" t="s">
        <v>4355</v>
      </c>
      <c r="AH778" s="3" t="s">
        <v>602</v>
      </c>
      <c r="AI778" s="135" t="s">
        <v>4364</v>
      </c>
      <c r="AJ778" s="135" t="s">
        <v>163</v>
      </c>
      <c r="AK778" s="135" t="s">
        <v>4365</v>
      </c>
      <c r="AL778" s="135" t="s">
        <v>163</v>
      </c>
      <c r="AM778" s="135" t="s">
        <v>168</v>
      </c>
      <c r="AN778" s="133" t="s">
        <v>4356</v>
      </c>
      <c r="AO778" s="133" t="s">
        <v>4357</v>
      </c>
      <c r="AP778" s="133"/>
      <c r="AQ778" s="133" t="s">
        <v>4358</v>
      </c>
      <c r="AR778" s="124"/>
      <c r="AS778" s="124"/>
      <c r="AT778" s="124"/>
      <c r="AU778" s="124"/>
      <c r="AV778" s="124"/>
      <c r="AW778" s="3" t="s">
        <v>168</v>
      </c>
      <c r="AX778" s="136" t="s">
        <v>598</v>
      </c>
      <c r="AY778" s="136" t="s">
        <v>599</v>
      </c>
      <c r="AZ778" s="133" t="s">
        <v>600</v>
      </c>
      <c r="BA778" s="3" t="s">
        <v>601</v>
      </c>
      <c r="BH778" s="3" t="s">
        <v>4372</v>
      </c>
      <c r="BI778" s="3" t="s">
        <v>4373</v>
      </c>
      <c r="BK778" s="3" t="s">
        <v>4374</v>
      </c>
    </row>
    <row r="779" spans="1:170" ht="12.75" customHeight="1" x14ac:dyDescent="0.2">
      <c r="A779" s="16" t="s">
        <v>240</v>
      </c>
      <c r="B779" s="124" t="s">
        <v>215</v>
      </c>
      <c r="C779" s="133"/>
      <c r="D779" s="8" t="s">
        <v>10736</v>
      </c>
      <c r="E779" s="8" t="s">
        <v>10736</v>
      </c>
      <c r="F779" s="85">
        <v>14</v>
      </c>
      <c r="G779" s="12"/>
      <c r="H779" s="124" t="s">
        <v>243</v>
      </c>
      <c r="I779" s="133" t="s">
        <v>301</v>
      </c>
      <c r="J779" s="133" t="s">
        <v>179</v>
      </c>
      <c r="K779" s="124" t="s">
        <v>162</v>
      </c>
      <c r="L779" s="133" t="s">
        <v>10737</v>
      </c>
      <c r="M779" s="133"/>
      <c r="N779" s="124" t="s">
        <v>247</v>
      </c>
      <c r="O779" s="124"/>
      <c r="P779" s="124"/>
      <c r="Q779" s="124"/>
      <c r="R779" s="133"/>
      <c r="S779" s="133"/>
      <c r="T779" s="133"/>
      <c r="U779" s="133"/>
      <c r="V779" s="24"/>
      <c r="W779" s="133"/>
      <c r="X779" s="133"/>
      <c r="Y779" s="133"/>
      <c r="Z779" s="133"/>
      <c r="AA779" s="133"/>
      <c r="AB779" s="133"/>
      <c r="AC779" s="133"/>
      <c r="AD779" s="135"/>
      <c r="AE779" s="135"/>
      <c r="AI779" s="133"/>
      <c r="AJ779" s="133"/>
      <c r="AK779" s="133"/>
      <c r="AL779" s="133"/>
      <c r="AM779" s="124"/>
      <c r="AN779" s="124"/>
      <c r="AO779" s="124"/>
      <c r="AP779" s="124"/>
      <c r="AQ779" s="124"/>
      <c r="AR779" s="124"/>
      <c r="AS779" s="124"/>
      <c r="AT779" s="124"/>
      <c r="AU779" s="124"/>
      <c r="AV779" s="124"/>
      <c r="AW779" s="124"/>
      <c r="AX779" s="133"/>
      <c r="AY779" s="133"/>
      <c r="AZ779" s="8"/>
      <c r="BA779" s="133"/>
      <c r="BK779" s="135"/>
    </row>
    <row r="780" spans="1:170" ht="12.75" customHeight="1" x14ac:dyDescent="0.2">
      <c r="A780" s="16" t="s">
        <v>173</v>
      </c>
      <c r="B780" s="124" t="s">
        <v>215</v>
      </c>
      <c r="C780" s="132"/>
      <c r="D780" s="133" t="s">
        <v>2584</v>
      </c>
      <c r="E780" s="133" t="s">
        <v>6559</v>
      </c>
      <c r="F780" s="85">
        <v>13</v>
      </c>
      <c r="G780" s="134"/>
      <c r="H780" s="7" t="s">
        <v>177</v>
      </c>
      <c r="I780" s="16" t="s">
        <v>253</v>
      </c>
      <c r="J780" s="133" t="s">
        <v>179</v>
      </c>
      <c r="K780" s="7" t="s">
        <v>162</v>
      </c>
      <c r="L780" s="132" t="s">
        <v>2590</v>
      </c>
      <c r="M780" s="18"/>
      <c r="N780" s="17"/>
      <c r="O780" s="17"/>
      <c r="P780" s="7"/>
      <c r="Q780" s="7"/>
      <c r="R780" s="18" t="s">
        <v>2591</v>
      </c>
      <c r="S780" s="18"/>
      <c r="T780" s="18"/>
      <c r="U780" s="18"/>
      <c r="V780" s="19"/>
      <c r="W780" s="18"/>
      <c r="X780" s="18"/>
      <c r="Y780" s="18"/>
      <c r="Z780" s="18"/>
      <c r="AA780" s="18"/>
      <c r="AB780" s="18"/>
      <c r="AC780" s="136" t="s">
        <v>168</v>
      </c>
      <c r="AD780" s="3" t="s">
        <v>2586</v>
      </c>
      <c r="AE780" s="3" t="s">
        <v>2587</v>
      </c>
      <c r="AF780" s="3" t="s">
        <v>1082</v>
      </c>
      <c r="AG780" s="3" t="s">
        <v>2588</v>
      </c>
      <c r="AI780" s="135"/>
      <c r="AJ780" s="18" t="s">
        <v>2589</v>
      </c>
      <c r="AK780" s="18"/>
      <c r="AL780" s="18"/>
      <c r="AM780" s="7"/>
      <c r="AN780" s="7"/>
      <c r="AO780" s="7"/>
      <c r="AP780" s="7"/>
      <c r="AQ780" s="7"/>
      <c r="AR780" s="7"/>
      <c r="AS780" s="7"/>
      <c r="AT780" s="7"/>
      <c r="AU780" s="7"/>
      <c r="AV780" s="7"/>
      <c r="AW780" s="135" t="s">
        <v>168</v>
      </c>
      <c r="AX780" s="18" t="s">
        <v>2586</v>
      </c>
      <c r="AY780" s="18" t="s">
        <v>2587</v>
      </c>
      <c r="AZ780" s="133" t="s">
        <v>1082</v>
      </c>
      <c r="BA780" s="135" t="s">
        <v>2588</v>
      </c>
    </row>
    <row r="781" spans="1:170" ht="12.75" customHeight="1" x14ac:dyDescent="0.2">
      <c r="A781" s="16" t="s">
        <v>173</v>
      </c>
      <c r="B781" s="17" t="s">
        <v>215</v>
      </c>
      <c r="C781" s="132" t="s">
        <v>526</v>
      </c>
      <c r="D781" s="132" t="s">
        <v>5010</v>
      </c>
      <c r="E781" s="132" t="s">
        <v>5010</v>
      </c>
      <c r="F781" s="85">
        <v>13</v>
      </c>
      <c r="G781" s="134"/>
      <c r="H781" s="30" t="s">
        <v>177</v>
      </c>
      <c r="I781" s="16" t="s">
        <v>1710</v>
      </c>
      <c r="J781" s="132" t="s">
        <v>179</v>
      </c>
      <c r="K781" s="7" t="s">
        <v>162</v>
      </c>
      <c r="L781" s="132"/>
      <c r="M781" s="136"/>
      <c r="N781" s="17"/>
      <c r="O781" s="17"/>
      <c r="P781" s="7"/>
      <c r="Q781" s="7"/>
      <c r="R781" s="21" t="s">
        <v>2667</v>
      </c>
      <c r="S781" s="21"/>
      <c r="T781" s="21"/>
      <c r="U781" s="21"/>
      <c r="V781" s="22"/>
      <c r="W781" s="21"/>
      <c r="X781" s="21"/>
      <c r="Y781" s="21"/>
      <c r="Z781" s="21"/>
      <c r="AA781" s="21"/>
      <c r="AB781" s="21"/>
      <c r="AC781" s="18"/>
      <c r="AI781" s="132"/>
      <c r="AJ781" s="136"/>
      <c r="AK781" s="136"/>
      <c r="AL781" s="136"/>
      <c r="AM781" s="7"/>
      <c r="AN781" s="7"/>
      <c r="AO781" s="7"/>
      <c r="AP781" s="7"/>
      <c r="AQ781" s="7"/>
      <c r="AR781" s="7"/>
      <c r="AS781" s="7"/>
      <c r="AT781" s="7"/>
      <c r="AU781" s="7"/>
      <c r="AV781" s="7"/>
      <c r="AW781" s="134"/>
      <c r="AX781" s="136"/>
      <c r="AY781" s="136"/>
      <c r="AZ781" s="132"/>
      <c r="BA781" s="132"/>
    </row>
    <row r="782" spans="1:170" ht="12.75" customHeight="1" x14ac:dyDescent="0.2">
      <c r="A782" s="135" t="s">
        <v>240</v>
      </c>
      <c r="B782" s="127" t="s">
        <v>211</v>
      </c>
      <c r="C782" s="128"/>
      <c r="D782" s="135" t="s">
        <v>13649</v>
      </c>
      <c r="E782" s="135" t="s">
        <v>13649</v>
      </c>
      <c r="F782" s="85">
        <v>12.8</v>
      </c>
      <c r="G782" s="135"/>
      <c r="H782" s="127"/>
      <c r="I782" s="135" t="s">
        <v>200</v>
      </c>
      <c r="J782" s="135" t="s">
        <v>179</v>
      </c>
      <c r="K782" s="127" t="s">
        <v>162</v>
      </c>
      <c r="L782" s="135"/>
      <c r="M782" s="135"/>
      <c r="N782" s="135"/>
      <c r="O782" s="135"/>
      <c r="P782" s="135"/>
      <c r="Q782" s="135"/>
      <c r="R782" s="135" t="s">
        <v>13650</v>
      </c>
      <c r="S782" s="135"/>
      <c r="T782" s="135"/>
      <c r="U782" s="135"/>
      <c r="V782" s="135"/>
      <c r="W782" s="135"/>
      <c r="X782" s="135"/>
      <c r="Y782" s="135"/>
      <c r="Z782" s="135"/>
      <c r="AA782" s="135"/>
      <c r="AB782" s="135"/>
      <c r="AC782" s="135"/>
      <c r="AF782" s="135"/>
      <c r="AJ782" s="135"/>
      <c r="AK782" s="135"/>
      <c r="AL782" s="135"/>
      <c r="AM782" s="135"/>
      <c r="AN782" s="135"/>
      <c r="AO782" s="135"/>
      <c r="AP782" s="135"/>
      <c r="AQ782" s="135"/>
      <c r="AR782" s="135"/>
      <c r="AS782" s="135"/>
      <c r="AT782" s="135"/>
      <c r="AU782" s="135"/>
      <c r="AV782" s="135"/>
      <c r="AX782" s="135"/>
      <c r="AY782" s="135"/>
      <c r="AZ782" s="135"/>
    </row>
    <row r="783" spans="1:170" ht="12.75" customHeight="1" x14ac:dyDescent="0.2">
      <c r="A783" s="16" t="s">
        <v>240</v>
      </c>
      <c r="B783" s="124" t="s">
        <v>215</v>
      </c>
      <c r="C783" s="8"/>
      <c r="D783" s="8" t="s">
        <v>9697</v>
      </c>
      <c r="E783" s="8" t="s">
        <v>9697</v>
      </c>
      <c r="F783" s="85">
        <v>12.78</v>
      </c>
      <c r="G783" s="27"/>
      <c r="H783" s="124">
        <v>2021</v>
      </c>
      <c r="I783" s="133" t="s">
        <v>595</v>
      </c>
      <c r="J783" s="8" t="s">
        <v>179</v>
      </c>
      <c r="K783" s="124" t="s">
        <v>162</v>
      </c>
      <c r="L783" s="133" t="s">
        <v>9698</v>
      </c>
      <c r="M783" s="133"/>
      <c r="N783" s="124" t="s">
        <v>676</v>
      </c>
      <c r="O783" s="124" t="s">
        <v>812</v>
      </c>
      <c r="P783" s="124"/>
      <c r="Q783" s="124"/>
      <c r="R783" s="133"/>
      <c r="S783" s="133"/>
      <c r="T783" s="133"/>
      <c r="U783" s="133"/>
      <c r="V783" s="24"/>
      <c r="W783" s="133"/>
      <c r="X783" s="133"/>
      <c r="Y783" s="133"/>
      <c r="Z783" s="133"/>
      <c r="AA783" s="133"/>
      <c r="AB783" s="133"/>
      <c r="AC783" s="8"/>
      <c r="AD783" s="135"/>
      <c r="AE783" s="135"/>
      <c r="AF783" s="135"/>
      <c r="AG783" s="135"/>
      <c r="AI783" s="137"/>
      <c r="AJ783" s="133"/>
      <c r="AK783" s="133"/>
      <c r="AL783" s="133"/>
      <c r="AM783" s="124"/>
      <c r="AN783" s="124"/>
      <c r="AO783" s="124"/>
      <c r="AP783" s="124"/>
      <c r="AQ783" s="124"/>
      <c r="AR783" s="124"/>
      <c r="AS783" s="124"/>
      <c r="AT783" s="124"/>
      <c r="AU783" s="124"/>
      <c r="AV783" s="124"/>
      <c r="AW783" s="124"/>
      <c r="AX783" s="133"/>
      <c r="AY783" s="133"/>
      <c r="AZ783" s="137"/>
      <c r="BA783" s="137"/>
    </row>
    <row r="784" spans="1:170" ht="12.75" customHeight="1" x14ac:dyDescent="0.2">
      <c r="A784" s="16" t="s">
        <v>173</v>
      </c>
      <c r="B784" s="124" t="s">
        <v>215</v>
      </c>
      <c r="C784" s="8"/>
      <c r="D784" s="133" t="s">
        <v>6558</v>
      </c>
      <c r="E784" s="133" t="s">
        <v>10138</v>
      </c>
      <c r="F784" s="85">
        <v>12.5</v>
      </c>
      <c r="G784" s="36"/>
      <c r="H784" s="7" t="s">
        <v>1311</v>
      </c>
      <c r="I784" s="16" t="s">
        <v>261</v>
      </c>
      <c r="J784" s="8" t="s">
        <v>179</v>
      </c>
      <c r="K784" s="134" t="s">
        <v>162</v>
      </c>
      <c r="L784" s="133" t="s">
        <v>4352</v>
      </c>
      <c r="M784" s="133" t="s">
        <v>6560</v>
      </c>
      <c r="N784" s="17"/>
      <c r="O784" s="17"/>
      <c r="P784" s="124"/>
      <c r="Q784" s="36"/>
      <c r="R784" s="136" t="s">
        <v>13512</v>
      </c>
      <c r="S784" s="136"/>
      <c r="T784" s="136"/>
      <c r="U784" s="136"/>
      <c r="V784" s="138"/>
      <c r="W784" s="136"/>
      <c r="X784" s="136"/>
      <c r="Y784" s="136"/>
      <c r="Z784" s="136"/>
      <c r="AA784" s="136"/>
      <c r="AB784" s="136"/>
      <c r="AC784" s="136"/>
      <c r="AD784" s="135"/>
      <c r="AE784" s="135"/>
      <c r="AF784" s="135"/>
      <c r="AG784" s="135"/>
      <c r="AI784" s="135"/>
      <c r="AJ784" s="136" t="s">
        <v>6562</v>
      </c>
      <c r="AK784" s="136"/>
      <c r="AL784" s="136"/>
      <c r="AM784" s="36"/>
      <c r="AN784" s="36"/>
      <c r="AO784" s="36"/>
      <c r="AP784" s="36"/>
      <c r="AQ784" s="36"/>
      <c r="AR784" s="36"/>
      <c r="AS784" s="36"/>
      <c r="AT784" s="36"/>
      <c r="AU784" s="36"/>
      <c r="AV784" s="36"/>
      <c r="AW784" s="36"/>
      <c r="AX784" s="136"/>
      <c r="AY784" s="136"/>
      <c r="AZ784" s="133"/>
      <c r="BA784" s="135" t="s">
        <v>6561</v>
      </c>
      <c r="CE784" s="135"/>
    </row>
    <row r="785" spans="1:176" ht="12.75" customHeight="1" x14ac:dyDescent="0.2">
      <c r="A785" s="16" t="s">
        <v>173</v>
      </c>
      <c r="B785" s="124" t="s">
        <v>215</v>
      </c>
      <c r="C785" s="133"/>
      <c r="D785" s="133" t="s">
        <v>10138</v>
      </c>
      <c r="E785" s="133" t="s">
        <v>4857</v>
      </c>
      <c r="F785" s="85">
        <v>12.5</v>
      </c>
      <c r="G785" s="36"/>
      <c r="H785" s="7" t="s">
        <v>177</v>
      </c>
      <c r="I785" s="16" t="s">
        <v>595</v>
      </c>
      <c r="J785" s="133" t="s">
        <v>179</v>
      </c>
      <c r="K785" s="134" t="s">
        <v>162</v>
      </c>
      <c r="L785" s="132" t="s">
        <v>1721</v>
      </c>
      <c r="M785" s="133" t="s">
        <v>10139</v>
      </c>
      <c r="N785" s="17"/>
      <c r="O785" s="17"/>
      <c r="P785" s="7"/>
      <c r="Q785" s="7"/>
      <c r="R785" s="21" t="s">
        <v>3823</v>
      </c>
      <c r="S785" s="21"/>
      <c r="T785" s="21"/>
      <c r="U785" s="21"/>
      <c r="V785" s="22"/>
      <c r="W785" s="21"/>
      <c r="X785" s="21"/>
      <c r="Y785" s="21"/>
      <c r="Z785" s="21"/>
      <c r="AA785" s="21"/>
      <c r="AB785" s="21"/>
      <c r="AC785" s="136"/>
      <c r="AD785" s="135"/>
      <c r="AE785" s="135"/>
      <c r="AF785" s="135"/>
      <c r="AG785" s="135"/>
      <c r="AI785" s="137"/>
      <c r="AJ785" s="136"/>
      <c r="AK785" s="136"/>
      <c r="AL785" s="136"/>
      <c r="AM785" s="134"/>
      <c r="AN785" s="134"/>
      <c r="AO785" s="134"/>
      <c r="AP785" s="134"/>
      <c r="AQ785" s="134"/>
      <c r="AR785" s="134"/>
      <c r="AS785" s="134"/>
      <c r="AT785" s="134"/>
      <c r="AU785" s="134"/>
      <c r="AV785" s="134"/>
      <c r="AW785" s="3" t="s">
        <v>168</v>
      </c>
      <c r="AX785" s="136" t="s">
        <v>10140</v>
      </c>
      <c r="AY785" s="136" t="s">
        <v>10141</v>
      </c>
      <c r="AZ785" s="133" t="s">
        <v>999</v>
      </c>
      <c r="BA785" s="137" t="s">
        <v>10142</v>
      </c>
      <c r="BC785" s="135"/>
      <c r="BD785" s="135"/>
      <c r="BE785" s="135"/>
    </row>
    <row r="786" spans="1:176" ht="12.75" customHeight="1" x14ac:dyDescent="0.2">
      <c r="A786" s="16" t="s">
        <v>240</v>
      </c>
      <c r="B786" s="17" t="s">
        <v>215</v>
      </c>
      <c r="C786" s="132"/>
      <c r="D786" s="132" t="s">
        <v>3597</v>
      </c>
      <c r="E786" s="132" t="s">
        <v>3597</v>
      </c>
      <c r="F786" s="85">
        <v>12</v>
      </c>
      <c r="G786" s="134"/>
      <c r="H786" s="124" t="s">
        <v>243</v>
      </c>
      <c r="I786" s="16" t="s">
        <v>1734</v>
      </c>
      <c r="J786" s="132" t="s">
        <v>482</v>
      </c>
      <c r="K786" s="124" t="s">
        <v>162</v>
      </c>
      <c r="L786" s="132" t="s">
        <v>3598</v>
      </c>
      <c r="M786" s="133" t="s">
        <v>3599</v>
      </c>
      <c r="N786" s="124" t="s">
        <v>676</v>
      </c>
      <c r="O786" s="124" t="s">
        <v>694</v>
      </c>
      <c r="P786" s="124"/>
      <c r="Q786" s="124"/>
      <c r="R786" s="133"/>
      <c r="S786" s="133"/>
      <c r="T786" s="133"/>
      <c r="U786" s="133"/>
      <c r="V786" s="24"/>
      <c r="W786" s="133"/>
      <c r="X786" s="133"/>
      <c r="Y786" s="133"/>
      <c r="Z786" s="133"/>
      <c r="AA786" s="133"/>
      <c r="AB786" s="133"/>
      <c r="AC786" s="133" t="s">
        <v>168</v>
      </c>
      <c r="AD786" s="133" t="s">
        <v>3600</v>
      </c>
      <c r="AE786" s="133" t="s">
        <v>3601</v>
      </c>
      <c r="AF786" s="133" t="s">
        <v>3602</v>
      </c>
      <c r="AG786" s="3" t="s">
        <v>3603</v>
      </c>
      <c r="AI786" s="133"/>
      <c r="AJ786" s="133"/>
      <c r="AK786" s="135"/>
      <c r="AL786" s="135"/>
      <c r="AM786" s="135" t="s">
        <v>168</v>
      </c>
      <c r="AN786" s="135" t="s">
        <v>3609</v>
      </c>
      <c r="AO786" s="135" t="s">
        <v>3610</v>
      </c>
      <c r="AP786" s="135" t="s">
        <v>250</v>
      </c>
      <c r="AQ786" s="135" t="s">
        <v>3611</v>
      </c>
      <c r="AR786" s="124"/>
      <c r="AS786" s="124"/>
      <c r="AT786" s="124"/>
      <c r="AU786" s="124"/>
      <c r="AV786" s="124"/>
      <c r="AW786" s="135" t="s">
        <v>194</v>
      </c>
      <c r="AX786" s="135" t="s">
        <v>3612</v>
      </c>
      <c r="AY786" s="135" t="s">
        <v>3613</v>
      </c>
      <c r="AZ786" s="135"/>
      <c r="BA786" s="135" t="s">
        <v>3614</v>
      </c>
      <c r="BK786" s="135"/>
      <c r="BU786" s="135"/>
    </row>
    <row r="787" spans="1:176" ht="12.75" customHeight="1" x14ac:dyDescent="0.2">
      <c r="A787" s="16" t="s">
        <v>173</v>
      </c>
      <c r="B787" s="17" t="s">
        <v>1084</v>
      </c>
      <c r="C787" s="132"/>
      <c r="D787" s="135" t="s">
        <v>1076</v>
      </c>
      <c r="E787" s="132" t="s">
        <v>1077</v>
      </c>
      <c r="F787" s="85">
        <v>12</v>
      </c>
      <c r="G787" s="134"/>
      <c r="H787" s="134" t="s">
        <v>177</v>
      </c>
      <c r="I787" s="16" t="s">
        <v>244</v>
      </c>
      <c r="J787" s="132" t="s">
        <v>245</v>
      </c>
      <c r="K787" s="20" t="s">
        <v>180</v>
      </c>
      <c r="L787" s="132" t="s">
        <v>1085</v>
      </c>
      <c r="M787" s="136"/>
      <c r="N787" s="17"/>
      <c r="O787" s="17"/>
      <c r="P787" s="7"/>
      <c r="Q787" s="7"/>
      <c r="R787" s="21" t="s">
        <v>1079</v>
      </c>
      <c r="S787" s="21"/>
      <c r="T787" s="21"/>
      <c r="U787" s="21"/>
      <c r="V787" s="22"/>
      <c r="W787" s="21"/>
      <c r="X787" s="21"/>
      <c r="Y787" s="21"/>
      <c r="Z787" s="21"/>
      <c r="AA787" s="21"/>
      <c r="AB787" s="21"/>
      <c r="AC787" s="135" t="s">
        <v>194</v>
      </c>
      <c r="AD787" s="135" t="s">
        <v>1080</v>
      </c>
      <c r="AE787" s="135" t="s">
        <v>1081</v>
      </c>
      <c r="AF787" s="135" t="s">
        <v>1082</v>
      </c>
      <c r="AG787" s="82" t="s">
        <v>1083</v>
      </c>
      <c r="AI787" s="135"/>
      <c r="AJ787" s="135"/>
      <c r="AK787" s="135"/>
      <c r="AL787" s="135"/>
      <c r="AM787" s="134"/>
      <c r="AN787" s="134"/>
      <c r="AO787" s="134"/>
      <c r="AP787" s="134"/>
      <c r="AQ787" s="134"/>
      <c r="AR787" s="134"/>
      <c r="AS787" s="134"/>
      <c r="AT787" s="134"/>
      <c r="AU787" s="134"/>
      <c r="AV787" s="134"/>
      <c r="AW787" s="135"/>
      <c r="AX787" s="135"/>
      <c r="AY787" s="135"/>
      <c r="AZ787" s="135"/>
      <c r="BA787" s="135"/>
    </row>
    <row r="788" spans="1:176" ht="12.75" customHeight="1" x14ac:dyDescent="0.2">
      <c r="A788" s="16" t="s">
        <v>173</v>
      </c>
      <c r="B788" s="124" t="s">
        <v>215</v>
      </c>
      <c r="C788" s="133"/>
      <c r="D788" s="133" t="s">
        <v>593</v>
      </c>
      <c r="E788" s="133" t="s">
        <v>4857</v>
      </c>
      <c r="F788" s="85">
        <v>12</v>
      </c>
      <c r="G788" s="36"/>
      <c r="H788" s="7" t="s">
        <v>177</v>
      </c>
      <c r="I788" s="16" t="s">
        <v>595</v>
      </c>
      <c r="J788" s="133" t="s">
        <v>179</v>
      </c>
      <c r="K788" s="134" t="s">
        <v>162</v>
      </c>
      <c r="L788" s="135"/>
      <c r="M788" s="132" t="s">
        <v>596</v>
      </c>
      <c r="N788" s="17"/>
      <c r="O788" s="17"/>
      <c r="P788" s="134"/>
      <c r="Q788" s="134"/>
      <c r="R788" s="132" t="s">
        <v>597</v>
      </c>
      <c r="S788" s="132"/>
      <c r="T788" s="132"/>
      <c r="U788" s="132"/>
      <c r="V788" s="138"/>
      <c r="W788" s="132"/>
      <c r="X788" s="132"/>
      <c r="Y788" s="132"/>
      <c r="Z788" s="132"/>
      <c r="AA788" s="132"/>
      <c r="AB788" s="132"/>
      <c r="AC788" s="133" t="s">
        <v>168</v>
      </c>
      <c r="AD788" s="133" t="s">
        <v>1723</v>
      </c>
      <c r="AE788" s="133" t="s">
        <v>4354</v>
      </c>
      <c r="AF788" s="133" t="s">
        <v>1289</v>
      </c>
      <c r="AG788" s="133" t="s">
        <v>4355</v>
      </c>
      <c r="AH788" s="135" t="s">
        <v>602</v>
      </c>
      <c r="AI788" s="135" t="s">
        <v>4364</v>
      </c>
      <c r="AJ788" s="135" t="s">
        <v>163</v>
      </c>
      <c r="AK788" s="135" t="s">
        <v>4365</v>
      </c>
      <c r="AL788" s="135" t="s">
        <v>163</v>
      </c>
      <c r="AM788" s="135" t="s">
        <v>168</v>
      </c>
      <c r="AN788" s="133" t="s">
        <v>4356</v>
      </c>
      <c r="AO788" s="133" t="s">
        <v>4357</v>
      </c>
      <c r="AP788" s="133"/>
      <c r="AQ788" s="133" t="s">
        <v>4358</v>
      </c>
      <c r="AR788" s="124"/>
      <c r="AS788" s="124"/>
      <c r="AT788" s="124"/>
      <c r="AU788" s="124"/>
      <c r="AV788" s="124"/>
      <c r="AW788" s="135" t="s">
        <v>168</v>
      </c>
      <c r="AX788" s="136" t="s">
        <v>598</v>
      </c>
      <c r="AY788" s="136" t="s">
        <v>599</v>
      </c>
      <c r="AZ788" s="133" t="s">
        <v>600</v>
      </c>
      <c r="BA788" s="3" t="s">
        <v>601</v>
      </c>
      <c r="BH788" s="3" t="s">
        <v>4372</v>
      </c>
      <c r="BI788" s="3" t="s">
        <v>4373</v>
      </c>
      <c r="BK788" s="3" t="s">
        <v>4374</v>
      </c>
    </row>
    <row r="789" spans="1:176" ht="12.75" customHeight="1" x14ac:dyDescent="0.2">
      <c r="A789" s="16" t="s">
        <v>173</v>
      </c>
      <c r="B789" s="124" t="s">
        <v>215</v>
      </c>
      <c r="C789" s="133"/>
      <c r="D789" s="133" t="s">
        <v>9167</v>
      </c>
      <c r="E789" s="133" t="s">
        <v>9167</v>
      </c>
      <c r="F789" s="85">
        <v>12</v>
      </c>
      <c r="G789" s="36"/>
      <c r="H789" s="7" t="s">
        <v>177</v>
      </c>
      <c r="I789" s="16" t="s">
        <v>595</v>
      </c>
      <c r="J789" s="133" t="s">
        <v>179</v>
      </c>
      <c r="K789" s="134" t="s">
        <v>162</v>
      </c>
      <c r="L789" s="133"/>
      <c r="M789" s="136"/>
      <c r="N789" s="17"/>
      <c r="O789" s="17"/>
      <c r="P789" s="7"/>
      <c r="Q789" s="7"/>
      <c r="R789" s="21" t="s">
        <v>9168</v>
      </c>
      <c r="S789" s="21"/>
      <c r="T789" s="21"/>
      <c r="U789" s="21"/>
      <c r="V789" s="22"/>
      <c r="W789" s="21"/>
      <c r="X789" s="21"/>
      <c r="Y789" s="21"/>
      <c r="Z789" s="21"/>
      <c r="AA789" s="21"/>
      <c r="AB789" s="21"/>
      <c r="AC789" s="136"/>
      <c r="AI789" s="135"/>
      <c r="AJ789" s="18"/>
      <c r="AK789" s="18"/>
      <c r="AL789" s="18"/>
      <c r="AM789" s="7"/>
      <c r="AN789" s="7"/>
      <c r="AO789" s="7"/>
      <c r="AP789" s="7"/>
      <c r="AQ789" s="7"/>
      <c r="AR789" s="7"/>
      <c r="AS789" s="7"/>
      <c r="AT789" s="7"/>
      <c r="AU789" s="7"/>
      <c r="AV789" s="7"/>
      <c r="AW789" s="135" t="s">
        <v>168</v>
      </c>
      <c r="AX789" s="136" t="s">
        <v>9169</v>
      </c>
      <c r="AY789" s="136" t="s">
        <v>2586</v>
      </c>
      <c r="AZ789" s="133" t="s">
        <v>250</v>
      </c>
      <c r="BA789" s="135" t="s">
        <v>9170</v>
      </c>
    </row>
    <row r="790" spans="1:176" ht="12.75" customHeight="1" x14ac:dyDescent="0.2">
      <c r="A790" s="16" t="s">
        <v>173</v>
      </c>
      <c r="B790" s="17" t="s">
        <v>215</v>
      </c>
      <c r="C790" s="16"/>
      <c r="D790" s="132" t="s">
        <v>3597</v>
      </c>
      <c r="E790" s="16" t="s">
        <v>3597</v>
      </c>
      <c r="F790" s="85">
        <v>12</v>
      </c>
      <c r="G790" s="134"/>
      <c r="H790" s="7" t="s">
        <v>177</v>
      </c>
      <c r="I790" s="16" t="s">
        <v>1734</v>
      </c>
      <c r="J790" s="16" t="s">
        <v>482</v>
      </c>
      <c r="K790" s="134" t="s">
        <v>162</v>
      </c>
      <c r="L790" s="16" t="s">
        <v>3604</v>
      </c>
      <c r="M790" s="133" t="s">
        <v>3599</v>
      </c>
      <c r="N790" s="17"/>
      <c r="O790" s="17"/>
      <c r="P790" s="7"/>
      <c r="Q790" s="7"/>
      <c r="R790" s="132" t="s">
        <v>3604</v>
      </c>
      <c r="S790" s="132"/>
      <c r="T790" s="132"/>
      <c r="U790" s="132"/>
      <c r="V790" s="138"/>
      <c r="W790" s="132"/>
      <c r="X790" s="132"/>
      <c r="Y790" s="132"/>
      <c r="Z790" s="132"/>
      <c r="AA790" s="132"/>
      <c r="AB790" s="132"/>
      <c r="AC790" s="133" t="s">
        <v>168</v>
      </c>
      <c r="AD790" s="133" t="s">
        <v>3600</v>
      </c>
      <c r="AE790" s="133" t="s">
        <v>3601</v>
      </c>
      <c r="AF790" s="133" t="s">
        <v>3602</v>
      </c>
      <c r="AG790" s="135" t="s">
        <v>3603</v>
      </c>
      <c r="AI790" s="133"/>
      <c r="AJ790" s="133"/>
      <c r="AK790" s="135"/>
      <c r="AL790" s="135"/>
      <c r="AM790" s="135" t="s">
        <v>168</v>
      </c>
      <c r="AN790" s="135" t="s">
        <v>3609</v>
      </c>
      <c r="AO790" s="135" t="s">
        <v>3610</v>
      </c>
      <c r="AP790" s="135" t="s">
        <v>250</v>
      </c>
      <c r="AQ790" s="135" t="s">
        <v>3611</v>
      </c>
      <c r="AR790" s="124"/>
      <c r="AS790" s="124"/>
      <c r="AT790" s="124"/>
      <c r="AU790" s="124"/>
      <c r="AV790" s="124"/>
      <c r="AW790" s="135" t="s">
        <v>194</v>
      </c>
      <c r="AX790" s="3" t="s">
        <v>3612</v>
      </c>
      <c r="AY790" s="3" t="s">
        <v>3613</v>
      </c>
      <c r="BA790" s="3" t="s">
        <v>3614</v>
      </c>
    </row>
    <row r="791" spans="1:176" ht="12.75" customHeight="1" x14ac:dyDescent="0.2">
      <c r="A791" s="132" t="s">
        <v>173</v>
      </c>
      <c r="B791" s="17" t="s">
        <v>215</v>
      </c>
      <c r="C791" s="132"/>
      <c r="D791" s="132" t="s">
        <v>3952</v>
      </c>
      <c r="E791" s="132" t="s">
        <v>3952</v>
      </c>
      <c r="F791" s="85">
        <v>12</v>
      </c>
      <c r="G791" s="134"/>
      <c r="H791" s="7" t="s">
        <v>177</v>
      </c>
      <c r="I791" s="132" t="s">
        <v>1734</v>
      </c>
      <c r="J791" s="132" t="s">
        <v>482</v>
      </c>
      <c r="K791" s="134" t="s">
        <v>162</v>
      </c>
      <c r="L791" s="132"/>
      <c r="M791" s="136"/>
      <c r="N791" s="17"/>
      <c r="O791" s="17"/>
      <c r="P791" s="134"/>
      <c r="Q791" s="134"/>
      <c r="R791" s="136" t="s">
        <v>3953</v>
      </c>
      <c r="S791" s="136"/>
      <c r="T791" s="136"/>
      <c r="U791" s="136"/>
      <c r="V791" s="138"/>
      <c r="W791" s="136"/>
      <c r="X791" s="136"/>
      <c r="Y791" s="136"/>
      <c r="Z791" s="136"/>
      <c r="AA791" s="136"/>
      <c r="AB791" s="136"/>
      <c r="AC791" s="136"/>
      <c r="AD791" s="135"/>
      <c r="AE791" s="135"/>
      <c r="AF791" s="135"/>
      <c r="AG791" s="135"/>
      <c r="AI791" s="135"/>
      <c r="AJ791" s="136"/>
      <c r="AK791" s="136"/>
      <c r="AL791" s="136"/>
      <c r="AM791" s="134"/>
      <c r="AN791" s="134"/>
      <c r="AO791" s="134"/>
      <c r="AP791" s="134"/>
      <c r="AQ791" s="134"/>
      <c r="AR791" s="134"/>
      <c r="AS791" s="134"/>
      <c r="AT791" s="134"/>
      <c r="AU791" s="134"/>
      <c r="AV791" s="134"/>
      <c r="AW791" s="134"/>
      <c r="AX791" s="136"/>
      <c r="AY791" s="136"/>
      <c r="AZ791" s="137"/>
      <c r="BA791" s="135" t="s">
        <v>3954</v>
      </c>
    </row>
    <row r="792" spans="1:176" ht="12.75" customHeight="1" x14ac:dyDescent="0.2">
      <c r="A792" s="132" t="s">
        <v>173</v>
      </c>
      <c r="B792" s="17" t="s">
        <v>472</v>
      </c>
      <c r="C792" s="132" t="s">
        <v>13918</v>
      </c>
      <c r="D792" s="133" t="s">
        <v>4429</v>
      </c>
      <c r="E792" s="133" t="s">
        <v>4429</v>
      </c>
      <c r="F792" s="85">
        <v>12</v>
      </c>
      <c r="G792" s="134"/>
      <c r="H792" s="7" t="s">
        <v>177</v>
      </c>
      <c r="I792" s="132" t="s">
        <v>671</v>
      </c>
      <c r="J792" s="132" t="s">
        <v>179</v>
      </c>
      <c r="K792" s="134" t="s">
        <v>162</v>
      </c>
      <c r="L792" s="132"/>
      <c r="M792" s="128"/>
      <c r="N792" s="17"/>
      <c r="O792" s="17"/>
      <c r="P792" s="134"/>
      <c r="Q792" s="134"/>
      <c r="R792" s="21" t="s">
        <v>4430</v>
      </c>
      <c r="S792" s="21"/>
      <c r="T792" s="21"/>
      <c r="U792" s="21"/>
      <c r="V792" s="22"/>
      <c r="W792" s="21"/>
      <c r="X792" s="21"/>
      <c r="Y792" s="21"/>
      <c r="Z792" s="21"/>
      <c r="AA792" s="21"/>
      <c r="AB792" s="21"/>
      <c r="AC792" s="135" t="s">
        <v>168</v>
      </c>
      <c r="AD792" s="136" t="s">
        <v>856</v>
      </c>
      <c r="AE792" s="136" t="s">
        <v>2720</v>
      </c>
      <c r="AI792" s="128"/>
      <c r="AJ792" s="128" t="s">
        <v>4431</v>
      </c>
      <c r="AK792" s="136">
        <v>8613637432098</v>
      </c>
      <c r="AL792" s="128"/>
      <c r="AM792" s="134"/>
      <c r="AN792" s="134"/>
      <c r="AO792" s="134"/>
      <c r="AP792" s="134"/>
      <c r="AQ792" s="134"/>
      <c r="AR792" s="134"/>
      <c r="AS792" s="134"/>
      <c r="AT792" s="134"/>
      <c r="AU792" s="134"/>
      <c r="AV792" s="134"/>
      <c r="AW792" s="134"/>
      <c r="AX792" s="128"/>
      <c r="AY792" s="128"/>
      <c r="AZ792" s="133"/>
      <c r="BA792" s="128"/>
    </row>
    <row r="793" spans="1:176" ht="12.75" customHeight="1" x14ac:dyDescent="0.2">
      <c r="A793" s="16" t="s">
        <v>173</v>
      </c>
      <c r="B793" s="17" t="s">
        <v>472</v>
      </c>
      <c r="C793" s="132" t="s">
        <v>13918</v>
      </c>
      <c r="D793" s="135" t="s">
        <v>11399</v>
      </c>
      <c r="E793" s="132" t="s">
        <v>5001</v>
      </c>
      <c r="F793" s="85">
        <v>12</v>
      </c>
      <c r="G793" s="134"/>
      <c r="H793" s="134" t="s">
        <v>177</v>
      </c>
      <c r="I793" s="132" t="s">
        <v>979</v>
      </c>
      <c r="J793" s="132" t="s">
        <v>179</v>
      </c>
      <c r="K793" s="134" t="s">
        <v>162</v>
      </c>
      <c r="L793" s="132"/>
      <c r="M793" s="136"/>
      <c r="N793" s="17"/>
      <c r="O793" s="17"/>
      <c r="P793" s="134"/>
      <c r="Q793" s="134"/>
      <c r="R793" s="136" t="s">
        <v>5002</v>
      </c>
      <c r="S793" s="136"/>
      <c r="T793" s="136"/>
      <c r="U793" s="136" t="s">
        <v>13725</v>
      </c>
      <c r="V793" s="138"/>
      <c r="W793" s="136"/>
      <c r="X793" s="136"/>
      <c r="Y793" s="136"/>
      <c r="Z793" s="136"/>
      <c r="AA793" s="136"/>
      <c r="AB793" s="136"/>
      <c r="AC793" s="133" t="s">
        <v>168</v>
      </c>
      <c r="AD793" s="135" t="s">
        <v>11400</v>
      </c>
      <c r="AE793" s="135" t="s">
        <v>11401</v>
      </c>
      <c r="AF793" s="135" t="s">
        <v>11402</v>
      </c>
      <c r="AG793" s="135" t="s">
        <v>11403</v>
      </c>
      <c r="AI793" s="139"/>
      <c r="AJ793" s="136">
        <v>8613097967266</v>
      </c>
      <c r="AK793" s="136"/>
      <c r="AL793" s="136"/>
      <c r="AM793" s="134"/>
      <c r="AN793" s="134"/>
      <c r="AO793" s="134"/>
      <c r="AP793" s="134"/>
      <c r="AQ793" s="134"/>
      <c r="AR793" s="134"/>
      <c r="AS793" s="134"/>
      <c r="AT793" s="134"/>
      <c r="AU793" s="134"/>
      <c r="AV793" s="134"/>
      <c r="AW793" s="3" t="s">
        <v>168</v>
      </c>
      <c r="AX793" s="136" t="s">
        <v>1152</v>
      </c>
      <c r="AY793" s="136" t="s">
        <v>2469</v>
      </c>
      <c r="AZ793" s="139"/>
      <c r="BA793" s="139"/>
    </row>
    <row r="794" spans="1:176" ht="12.75" customHeight="1" x14ac:dyDescent="0.2">
      <c r="A794" s="16" t="s">
        <v>173</v>
      </c>
      <c r="B794" s="17" t="s">
        <v>472</v>
      </c>
      <c r="C794" s="132" t="s">
        <v>13918</v>
      </c>
      <c r="D794" s="132" t="s">
        <v>7290</v>
      </c>
      <c r="E794" s="132" t="s">
        <v>7290</v>
      </c>
      <c r="F794" s="85">
        <v>12</v>
      </c>
      <c r="G794" s="134"/>
      <c r="H794" s="134" t="s">
        <v>177</v>
      </c>
      <c r="I794" s="132" t="s">
        <v>238</v>
      </c>
      <c r="J794" s="132" t="s">
        <v>179</v>
      </c>
      <c r="K794" s="134" t="s">
        <v>162</v>
      </c>
      <c r="L794" s="132"/>
      <c r="M794" s="136"/>
      <c r="N794" s="17"/>
      <c r="O794" s="17"/>
      <c r="P794" s="134"/>
      <c r="Q794" s="134"/>
      <c r="R794" s="136" t="s">
        <v>7291</v>
      </c>
      <c r="S794" s="136"/>
      <c r="T794" s="136"/>
      <c r="U794" s="136"/>
      <c r="V794" s="138"/>
      <c r="W794" s="136"/>
      <c r="X794" s="136"/>
      <c r="Y794" s="136"/>
      <c r="Z794" s="136"/>
      <c r="AA794" s="136"/>
      <c r="AB794" s="136"/>
      <c r="AC794" s="136" t="s">
        <v>168</v>
      </c>
      <c r="AD794" s="135" t="s">
        <v>3142</v>
      </c>
      <c r="AE794" s="135" t="s">
        <v>7292</v>
      </c>
      <c r="AF794" s="135"/>
      <c r="AG794" s="3" t="s">
        <v>7293</v>
      </c>
      <c r="AI794" s="135"/>
      <c r="AJ794" s="136"/>
      <c r="AK794" s="136"/>
      <c r="AL794" s="136"/>
      <c r="AM794" s="134"/>
      <c r="AN794" s="134"/>
      <c r="AO794" s="134"/>
      <c r="AP794" s="134"/>
      <c r="AQ794" s="134"/>
      <c r="AR794" s="134"/>
      <c r="AS794" s="134"/>
      <c r="AT794" s="134"/>
      <c r="AU794" s="134"/>
      <c r="AV794" s="134"/>
      <c r="AW794" s="135" t="s">
        <v>168</v>
      </c>
      <c r="AX794" s="136" t="s">
        <v>3142</v>
      </c>
      <c r="AY794" s="136" t="s">
        <v>7292</v>
      </c>
      <c r="AZ794" s="133"/>
      <c r="BA794" s="3" t="s">
        <v>7293</v>
      </c>
    </row>
    <row r="795" spans="1:176" ht="12.75" customHeight="1" x14ac:dyDescent="0.2">
      <c r="A795" s="16" t="s">
        <v>173</v>
      </c>
      <c r="B795" s="17" t="s">
        <v>12429</v>
      </c>
      <c r="C795" s="132" t="s">
        <v>13783</v>
      </c>
      <c r="D795" s="132" t="s">
        <v>13808</v>
      </c>
      <c r="E795" s="132" t="s">
        <v>13808</v>
      </c>
      <c r="F795" s="85">
        <v>12</v>
      </c>
      <c r="G795" s="85"/>
      <c r="H795" s="7" t="s">
        <v>177</v>
      </c>
      <c r="I795" s="16" t="s">
        <v>979</v>
      </c>
      <c r="J795" s="132" t="s">
        <v>179</v>
      </c>
      <c r="K795" s="17" t="s">
        <v>162</v>
      </c>
      <c r="L795" s="132" t="s">
        <v>327</v>
      </c>
      <c r="M795" s="136"/>
      <c r="N795" s="17"/>
      <c r="O795" s="17"/>
      <c r="P795" s="7"/>
      <c r="Q795" s="7"/>
      <c r="R795" s="136"/>
      <c r="S795" s="136"/>
      <c r="T795" s="136"/>
      <c r="U795" s="136"/>
      <c r="V795" s="138"/>
      <c r="W795" s="136"/>
      <c r="X795" s="136"/>
      <c r="Y795" s="136"/>
      <c r="Z795" s="136"/>
      <c r="AA795" s="136"/>
      <c r="AB795" s="136"/>
      <c r="AC795" s="18"/>
      <c r="AD795" s="136"/>
      <c r="AE795" s="136"/>
      <c r="AF795" s="137"/>
      <c r="AI795" s="136"/>
      <c r="AJ795" s="18"/>
      <c r="AK795" s="18"/>
      <c r="AL795" s="18"/>
      <c r="AM795" s="134"/>
      <c r="AN795" s="134"/>
      <c r="AO795" s="134"/>
      <c r="AP795" s="134"/>
      <c r="AQ795" s="134"/>
      <c r="AR795" s="134"/>
      <c r="AS795" s="134"/>
      <c r="AT795" s="134"/>
      <c r="AU795" s="134"/>
      <c r="AV795" s="134"/>
      <c r="AW795" s="134"/>
      <c r="AX795" s="135"/>
      <c r="AY795" s="135"/>
      <c r="AZ795" s="135"/>
      <c r="BA795" s="135"/>
    </row>
    <row r="796" spans="1:176" ht="12.75" customHeight="1" x14ac:dyDescent="0.2">
      <c r="A796" s="16" t="s">
        <v>173</v>
      </c>
      <c r="B796" s="124" t="s">
        <v>211</v>
      </c>
      <c r="C796" s="133"/>
      <c r="D796" s="135" t="s">
        <v>6535</v>
      </c>
      <c r="E796" s="133" t="s">
        <v>175</v>
      </c>
      <c r="F796" s="85">
        <v>12</v>
      </c>
      <c r="G796" s="36"/>
      <c r="H796" s="7" t="s">
        <v>177</v>
      </c>
      <c r="I796" s="16" t="s">
        <v>178</v>
      </c>
      <c r="J796" s="133" t="s">
        <v>179</v>
      </c>
      <c r="K796" s="20" t="s">
        <v>180</v>
      </c>
      <c r="L796" s="133" t="s">
        <v>6533</v>
      </c>
      <c r="M796" s="136"/>
      <c r="N796" s="17"/>
      <c r="O796" s="17"/>
      <c r="P796" s="7"/>
      <c r="Q796" s="7"/>
      <c r="R796" s="136" t="s">
        <v>11638</v>
      </c>
      <c r="S796" s="136"/>
      <c r="T796" s="136"/>
      <c r="U796" s="136"/>
      <c r="V796" s="138"/>
      <c r="W796" s="136"/>
      <c r="X796" s="136"/>
      <c r="Y796" s="136"/>
      <c r="Z796" s="136"/>
      <c r="AA796" s="135" t="s">
        <v>163</v>
      </c>
      <c r="AB796" s="133">
        <v>7500</v>
      </c>
      <c r="AC796" s="135" t="s">
        <v>168</v>
      </c>
      <c r="AD796" s="135" t="s">
        <v>6539</v>
      </c>
      <c r="AE796" s="135" t="s">
        <v>6540</v>
      </c>
      <c r="AF796" s="135" t="s">
        <v>6541</v>
      </c>
      <c r="AG796" s="3" t="s">
        <v>6542</v>
      </c>
      <c r="AH796" s="3" t="s">
        <v>6543</v>
      </c>
      <c r="AI796" s="135" t="s">
        <v>6544</v>
      </c>
      <c r="AJ796" s="135" t="s">
        <v>163</v>
      </c>
      <c r="AK796" s="135"/>
      <c r="AL796" s="135" t="s">
        <v>6545</v>
      </c>
      <c r="AM796" s="135" t="s">
        <v>168</v>
      </c>
      <c r="AN796" s="135" t="s">
        <v>6548</v>
      </c>
      <c r="AO796" s="135" t="s">
        <v>6549</v>
      </c>
      <c r="AP796" s="135" t="s">
        <v>6550</v>
      </c>
      <c r="AQ796" s="135" t="s">
        <v>6551</v>
      </c>
      <c r="AR796" s="135"/>
      <c r="AS796" s="135"/>
      <c r="AT796" s="135"/>
      <c r="AU796" s="135"/>
      <c r="AV796" s="135"/>
      <c r="AW796" s="135" t="s">
        <v>168</v>
      </c>
      <c r="AX796" s="135" t="s">
        <v>6552</v>
      </c>
      <c r="AY796" s="135" t="s">
        <v>6553</v>
      </c>
      <c r="AZ796" s="135" t="s">
        <v>6554</v>
      </c>
      <c r="BA796" s="135" t="s">
        <v>6555</v>
      </c>
      <c r="BB796" s="3" t="s">
        <v>163</v>
      </c>
      <c r="BC796" s="3" t="s">
        <v>6556</v>
      </c>
      <c r="BD796" s="3" t="s">
        <v>163</v>
      </c>
      <c r="BE796" s="3" t="s">
        <v>6557</v>
      </c>
    </row>
    <row r="797" spans="1:176" ht="12.75" customHeight="1" x14ac:dyDescent="0.2">
      <c r="A797" s="16" t="s">
        <v>173</v>
      </c>
      <c r="B797" s="17" t="s">
        <v>886</v>
      </c>
      <c r="C797" s="132"/>
      <c r="D797" s="132" t="s">
        <v>1679</v>
      </c>
      <c r="E797" s="132" t="s">
        <v>1679</v>
      </c>
      <c r="F797" s="85">
        <v>12</v>
      </c>
      <c r="G797" s="134"/>
      <c r="H797" s="7" t="s">
        <v>177</v>
      </c>
      <c r="I797" s="132" t="s">
        <v>523</v>
      </c>
      <c r="J797" s="132" t="s">
        <v>482</v>
      </c>
      <c r="K797" s="17" t="s">
        <v>162</v>
      </c>
      <c r="L797" s="132"/>
      <c r="M797" s="133" t="s">
        <v>1680</v>
      </c>
      <c r="N797" s="17"/>
      <c r="O797" s="17"/>
      <c r="P797" s="7"/>
      <c r="Q797" s="7"/>
      <c r="R797" s="136" t="s">
        <v>1681</v>
      </c>
      <c r="S797" s="136"/>
      <c r="T797" s="136"/>
      <c r="U797" s="136"/>
      <c r="V797" s="138"/>
      <c r="W797" s="136"/>
      <c r="X797" s="136"/>
      <c r="Y797" s="136"/>
      <c r="Z797" s="136"/>
      <c r="AA797" s="136"/>
      <c r="AB797" s="136"/>
      <c r="AC797" s="135" t="s">
        <v>168</v>
      </c>
      <c r="AD797" s="3" t="s">
        <v>8034</v>
      </c>
      <c r="AE797" s="3" t="s">
        <v>1682</v>
      </c>
      <c r="AF797" s="3" t="s">
        <v>8035</v>
      </c>
      <c r="AG797" s="3" t="s">
        <v>1683</v>
      </c>
      <c r="AI797" s="136" t="s">
        <v>10672</v>
      </c>
      <c r="AJ797" s="136"/>
      <c r="AK797" s="136"/>
      <c r="AL797" s="136"/>
      <c r="AM797" s="7"/>
      <c r="AN797" s="7"/>
      <c r="AO797" s="7"/>
      <c r="AP797" s="7"/>
      <c r="AQ797" s="7"/>
      <c r="AR797" s="7"/>
      <c r="AS797" s="7"/>
      <c r="AT797" s="7"/>
      <c r="AU797" s="7"/>
      <c r="AV797" s="7"/>
      <c r="AW797" s="135"/>
      <c r="AX797" s="133"/>
      <c r="AY797" s="133"/>
      <c r="AZ797" s="133"/>
      <c r="BA797" s="133"/>
    </row>
    <row r="798" spans="1:176" ht="12.75" customHeight="1" x14ac:dyDescent="0.2">
      <c r="A798" s="16" t="s">
        <v>173</v>
      </c>
      <c r="B798" s="17" t="s">
        <v>1197</v>
      </c>
      <c r="C798" s="41" t="s">
        <v>12467</v>
      </c>
      <c r="D798" s="132" t="s">
        <v>1381</v>
      </c>
      <c r="E798" s="132" t="s">
        <v>3852</v>
      </c>
      <c r="F798" s="85">
        <v>12</v>
      </c>
      <c r="G798" s="134"/>
      <c r="H798" s="7" t="s">
        <v>177</v>
      </c>
      <c r="I798" s="16" t="s">
        <v>200</v>
      </c>
      <c r="J798" s="132" t="s">
        <v>179</v>
      </c>
      <c r="K798" s="17" t="s">
        <v>162</v>
      </c>
      <c r="L798" s="132" t="s">
        <v>3853</v>
      </c>
      <c r="M798" s="133" t="s">
        <v>1384</v>
      </c>
      <c r="N798" s="17"/>
      <c r="O798" s="17"/>
      <c r="P798" s="7"/>
      <c r="Q798" s="7"/>
      <c r="R798" s="132"/>
      <c r="S798" s="132"/>
      <c r="T798" s="132"/>
      <c r="U798" s="132"/>
      <c r="V798" s="138"/>
      <c r="W798" s="132"/>
      <c r="X798" s="132"/>
      <c r="Y798" s="132"/>
      <c r="Z798" s="132"/>
      <c r="AA798" s="132"/>
      <c r="AB798" s="132"/>
      <c r="AC798" s="135" t="s">
        <v>168</v>
      </c>
      <c r="AD798" s="136" t="s">
        <v>1386</v>
      </c>
      <c r="AE798" s="136" t="s">
        <v>1387</v>
      </c>
      <c r="AF798" s="133" t="s">
        <v>250</v>
      </c>
      <c r="AG798" s="136" t="s">
        <v>1388</v>
      </c>
      <c r="AH798" s="136"/>
      <c r="AI798" s="136" t="s">
        <v>1389</v>
      </c>
      <c r="AJ798" s="18"/>
      <c r="AK798" s="18"/>
      <c r="AL798" s="18"/>
      <c r="AM798" s="135" t="s">
        <v>194</v>
      </c>
      <c r="AN798" s="135" t="s">
        <v>3838</v>
      </c>
      <c r="AO798" s="135" t="s">
        <v>3839</v>
      </c>
      <c r="AP798" s="135" t="s">
        <v>3840</v>
      </c>
      <c r="AQ798" s="135" t="s">
        <v>3841</v>
      </c>
      <c r="AR798" s="135"/>
      <c r="AS798" s="135" t="s">
        <v>163</v>
      </c>
      <c r="AT798" s="135" t="s">
        <v>3842</v>
      </c>
      <c r="AU798" s="135" t="s">
        <v>3843</v>
      </c>
      <c r="AV798" s="135" t="s">
        <v>3844</v>
      </c>
      <c r="AW798" s="135" t="s">
        <v>1390</v>
      </c>
      <c r="AX798" s="135" t="s">
        <v>1391</v>
      </c>
      <c r="AY798" s="135" t="s">
        <v>1392</v>
      </c>
      <c r="AZ798" s="135" t="s">
        <v>1393</v>
      </c>
      <c r="BA798" s="135"/>
      <c r="BG798" s="3" t="s">
        <v>168</v>
      </c>
      <c r="BH798" s="3" t="s">
        <v>3875</v>
      </c>
      <c r="BI798" s="3" t="s">
        <v>1387</v>
      </c>
      <c r="BJ798" s="3" t="s">
        <v>250</v>
      </c>
      <c r="BK798" s="3" t="s">
        <v>14067</v>
      </c>
    </row>
    <row r="799" spans="1:176" s="130" customFormat="1" ht="12.75" customHeight="1" x14ac:dyDescent="0.2">
      <c r="A799" s="132" t="s">
        <v>173</v>
      </c>
      <c r="B799" s="124" t="s">
        <v>11732</v>
      </c>
      <c r="C799" s="133" t="s">
        <v>11734</v>
      </c>
      <c r="D799" s="132" t="s">
        <v>3213</v>
      </c>
      <c r="E799" s="132" t="s">
        <v>3214</v>
      </c>
      <c r="F799" s="85">
        <v>12</v>
      </c>
      <c r="G799" s="134"/>
      <c r="H799" s="7" t="s">
        <v>177</v>
      </c>
      <c r="I799" s="132" t="s">
        <v>443</v>
      </c>
      <c r="J799" s="132" t="s">
        <v>444</v>
      </c>
      <c r="K799" s="20" t="s">
        <v>162</v>
      </c>
      <c r="L799" s="132" t="s">
        <v>11990</v>
      </c>
      <c r="M799" s="133" t="s">
        <v>3215</v>
      </c>
      <c r="N799" s="17"/>
      <c r="O799" s="17"/>
      <c r="P799" s="134"/>
      <c r="Q799" s="134"/>
      <c r="R799" s="21"/>
      <c r="S799" s="21"/>
      <c r="T799" s="21"/>
      <c r="U799" s="21"/>
      <c r="V799" s="22"/>
      <c r="W799" s="21"/>
      <c r="X799" s="21"/>
      <c r="Y799" s="21"/>
      <c r="Z799" s="21"/>
      <c r="AA799" s="21"/>
      <c r="AB799" s="21"/>
      <c r="AC799" s="136"/>
      <c r="AD799" s="135"/>
      <c r="AE799" s="135"/>
      <c r="AF799" s="135"/>
      <c r="AG799" s="135"/>
      <c r="AH799" s="135"/>
      <c r="AI799" s="135"/>
      <c r="AJ799" s="136"/>
      <c r="AK799" s="136"/>
      <c r="AL799" s="136"/>
      <c r="AM799" s="134"/>
      <c r="AN799" s="134"/>
      <c r="AO799" s="134"/>
      <c r="AP799" s="134"/>
      <c r="AQ799" s="134"/>
      <c r="AR799" s="134"/>
      <c r="AS799" s="134"/>
      <c r="AT799" s="134"/>
      <c r="AU799" s="134"/>
      <c r="AV799" s="134"/>
      <c r="AW799" s="135" t="s">
        <v>168</v>
      </c>
      <c r="AX799" s="136" t="s">
        <v>3216</v>
      </c>
      <c r="AY799" s="136" t="s">
        <v>3217</v>
      </c>
      <c r="AZ799" s="133" t="s">
        <v>3218</v>
      </c>
      <c r="BA799" s="135" t="s">
        <v>3219</v>
      </c>
      <c r="BB799" s="135"/>
      <c r="BC799" s="135"/>
      <c r="BD799" s="135"/>
      <c r="BE799" s="135"/>
      <c r="BF799" s="135"/>
      <c r="BG799" s="135"/>
      <c r="BH799" s="135"/>
      <c r="BI799" s="135"/>
      <c r="BJ799" s="135"/>
      <c r="BK799" s="135"/>
      <c r="BL799" s="135"/>
      <c r="BM799" s="135"/>
      <c r="BN799" s="135"/>
      <c r="BO799" s="135"/>
      <c r="BP799" s="135"/>
      <c r="BQ799" s="135"/>
      <c r="BR799" s="135"/>
      <c r="BS799" s="135"/>
      <c r="BT799" s="135"/>
      <c r="BU799" s="135"/>
      <c r="BV799" s="135"/>
      <c r="BW799" s="135"/>
      <c r="BX799" s="135"/>
      <c r="BY799" s="135"/>
      <c r="BZ799" s="135"/>
      <c r="CA799" s="135"/>
      <c r="CB799" s="135"/>
      <c r="CC799" s="135"/>
      <c r="CD799" s="135"/>
      <c r="CE799" s="135"/>
      <c r="CF799" s="135"/>
      <c r="CG799" s="135"/>
      <c r="CH799" s="135"/>
      <c r="CI799" s="135"/>
      <c r="CJ799" s="135"/>
      <c r="CK799" s="135"/>
      <c r="CL799" s="135"/>
      <c r="CM799" s="135"/>
      <c r="CN799" s="135"/>
      <c r="CO799" s="135"/>
      <c r="CP799" s="135"/>
      <c r="CQ799" s="135"/>
      <c r="CR799" s="135"/>
      <c r="CS799" s="135"/>
      <c r="CT799" s="135"/>
      <c r="CU799" s="135"/>
      <c r="CV799" s="135"/>
      <c r="CW799" s="135"/>
      <c r="CX799" s="135"/>
      <c r="CY799" s="135"/>
      <c r="CZ799" s="135"/>
      <c r="DA799" s="135"/>
      <c r="DB799" s="135"/>
      <c r="DC799" s="135"/>
      <c r="DD799" s="135"/>
      <c r="DE799" s="135"/>
      <c r="DF799" s="135"/>
      <c r="DG799" s="135"/>
      <c r="DH799" s="135"/>
      <c r="DI799" s="135"/>
      <c r="DJ799" s="135"/>
      <c r="DK799" s="135"/>
      <c r="DL799" s="135"/>
      <c r="DM799" s="135"/>
      <c r="DN799" s="135"/>
      <c r="DO799" s="135"/>
      <c r="DP799" s="135"/>
      <c r="DQ799" s="135"/>
      <c r="DR799" s="135"/>
      <c r="DS799" s="135"/>
      <c r="DT799" s="135"/>
      <c r="DU799" s="135"/>
      <c r="DV799" s="135"/>
      <c r="DW799" s="135"/>
      <c r="DX799" s="135"/>
      <c r="DY799" s="135"/>
      <c r="DZ799" s="135"/>
      <c r="EA799" s="135"/>
      <c r="EB799" s="135"/>
      <c r="EC799" s="135"/>
      <c r="ED799" s="135"/>
      <c r="EE799" s="135"/>
      <c r="EF799" s="135"/>
      <c r="EG799" s="135"/>
      <c r="EH799" s="135"/>
      <c r="EI799" s="135"/>
      <c r="EJ799" s="135"/>
      <c r="EK799" s="135"/>
      <c r="EL799" s="135"/>
      <c r="EM799" s="135"/>
      <c r="EN799" s="135"/>
      <c r="EO799" s="135"/>
      <c r="EP799" s="135"/>
      <c r="EQ799" s="135"/>
      <c r="ER799" s="135"/>
      <c r="ES799" s="135"/>
      <c r="ET799" s="135"/>
      <c r="EU799" s="135"/>
      <c r="EV799" s="135"/>
      <c r="EW799" s="135"/>
      <c r="EX799" s="135"/>
      <c r="EY799" s="135"/>
      <c r="EZ799" s="135"/>
      <c r="FA799" s="135"/>
      <c r="FB799" s="135"/>
      <c r="FC799" s="135"/>
      <c r="FD799" s="135"/>
      <c r="FE799" s="135"/>
      <c r="FF799" s="135"/>
      <c r="FG799" s="135"/>
      <c r="FH799" s="135"/>
      <c r="FI799" s="135"/>
      <c r="FJ799" s="135"/>
      <c r="FK799" s="135"/>
      <c r="FL799" s="135"/>
      <c r="FM799" s="135"/>
      <c r="FN799" s="135"/>
      <c r="FO799" s="135"/>
      <c r="FP799" s="135"/>
      <c r="FQ799" s="135"/>
      <c r="FR799" s="135"/>
      <c r="FS799" s="135"/>
      <c r="FT799" s="135"/>
    </row>
    <row r="800" spans="1:176" ht="12.75" customHeight="1" x14ac:dyDescent="0.25">
      <c r="A800" s="135" t="s">
        <v>14434</v>
      </c>
      <c r="B800" s="127" t="s">
        <v>886</v>
      </c>
      <c r="C800" s="128" t="s">
        <v>14807</v>
      </c>
      <c r="D800" s="135" t="s">
        <v>14808</v>
      </c>
      <c r="E800" s="135" t="s">
        <v>14812</v>
      </c>
      <c r="F800" s="49">
        <v>12</v>
      </c>
      <c r="G800" s="135"/>
      <c r="H800" s="127"/>
      <c r="I800" s="135" t="s">
        <v>2669</v>
      </c>
      <c r="J800" s="133" t="s">
        <v>161</v>
      </c>
      <c r="K800" s="127" t="s">
        <v>162</v>
      </c>
      <c r="L800" s="135"/>
      <c r="M800" s="135"/>
      <c r="N800" s="124"/>
      <c r="O800" s="135"/>
      <c r="P800" s="135"/>
      <c r="Q800" s="135"/>
      <c r="R800" s="130" t="s">
        <v>14837</v>
      </c>
      <c r="S800" s="129"/>
      <c r="T800" s="129"/>
      <c r="U800" s="130" t="s">
        <v>14835</v>
      </c>
      <c r="V800" s="141"/>
      <c r="W800" s="135"/>
      <c r="X800" s="135"/>
      <c r="Y800" s="135"/>
      <c r="Z800" s="135"/>
      <c r="AA800" s="135"/>
      <c r="AB800" s="135"/>
      <c r="AC800" s="133" t="s">
        <v>168</v>
      </c>
      <c r="AD800" s="130" t="s">
        <v>14850</v>
      </c>
      <c r="AE800" s="130" t="s">
        <v>14851</v>
      </c>
      <c r="AF800" s="135"/>
      <c r="AG800" s="142" t="s">
        <v>14852</v>
      </c>
      <c r="AH800" s="142"/>
      <c r="AI800" s="131"/>
      <c r="AJ800" s="141" t="s">
        <v>14853</v>
      </c>
      <c r="AK800" s="130" t="s">
        <v>14854</v>
      </c>
      <c r="AL800" s="135"/>
      <c r="AM800" s="129"/>
      <c r="AN800" s="129"/>
      <c r="AO800" s="129"/>
      <c r="AP800" s="142"/>
      <c r="AQ800" s="142"/>
      <c r="AR800" s="129"/>
      <c r="AS800" s="129"/>
      <c r="AT800" s="129"/>
      <c r="AU800" s="129"/>
      <c r="AV800" s="129"/>
      <c r="AW800" s="129"/>
      <c r="AX800" s="129"/>
      <c r="AY800" s="129"/>
      <c r="AZ800" s="142"/>
      <c r="BA800" s="129"/>
      <c r="BB800" s="129"/>
      <c r="BC800" s="129"/>
      <c r="BD800" s="129"/>
      <c r="BE800" s="131"/>
      <c r="BF800" s="129"/>
      <c r="BG800" s="129"/>
      <c r="BH800" s="129"/>
      <c r="BI800" s="129"/>
      <c r="BJ800" s="129"/>
      <c r="BK800" s="129"/>
      <c r="BL800" s="129"/>
      <c r="BM800" s="129"/>
      <c r="BN800" s="129"/>
      <c r="BO800" s="129"/>
      <c r="BP800" s="129"/>
      <c r="BQ800" s="129"/>
      <c r="BR800" s="129"/>
      <c r="BS800" s="129"/>
      <c r="BT800" s="129"/>
      <c r="BU800" s="129"/>
      <c r="BV800" s="129"/>
      <c r="BW800" s="129"/>
      <c r="BX800" s="129"/>
      <c r="BY800" s="129"/>
      <c r="BZ800" s="129"/>
      <c r="CA800" s="129"/>
      <c r="CB800" s="129"/>
      <c r="CC800" s="129"/>
      <c r="CD800" s="129"/>
      <c r="CE800" s="129"/>
      <c r="CF800" s="129"/>
      <c r="CG800" s="129"/>
      <c r="CH800" s="129"/>
      <c r="CI800" s="129"/>
      <c r="CJ800" s="129"/>
      <c r="CK800" s="129"/>
      <c r="CL800" s="129"/>
      <c r="CM800" s="129"/>
      <c r="CN800" s="129"/>
      <c r="CO800" s="129"/>
      <c r="CP800" s="129"/>
      <c r="CQ800" s="129"/>
      <c r="CR800" s="129"/>
      <c r="CS800" s="129"/>
      <c r="CT800" s="129"/>
      <c r="CU800" s="129"/>
      <c r="CV800" s="129"/>
      <c r="CW800" s="129"/>
      <c r="CX800" s="129"/>
      <c r="CY800" s="129"/>
      <c r="CZ800" s="129"/>
      <c r="DA800" s="129"/>
      <c r="DB800" s="129"/>
      <c r="DC800" s="129"/>
      <c r="DD800" s="129"/>
      <c r="DE800" s="129"/>
      <c r="DF800" s="129"/>
      <c r="DG800" s="129"/>
      <c r="DH800" s="129"/>
      <c r="DI800" s="129"/>
      <c r="DJ800" s="129"/>
      <c r="DK800" s="129"/>
      <c r="DL800" s="129"/>
      <c r="DM800" s="129"/>
      <c r="DN800" s="129"/>
      <c r="DO800" s="129"/>
      <c r="DP800" s="129"/>
      <c r="DQ800" s="129"/>
      <c r="DR800" s="129"/>
      <c r="DS800" s="129"/>
      <c r="DT800" s="129"/>
      <c r="DU800" s="129"/>
      <c r="DV800" s="129"/>
      <c r="DW800" s="129"/>
      <c r="DX800" s="129"/>
      <c r="DY800" s="129"/>
      <c r="DZ800" s="129"/>
      <c r="EA800" s="129"/>
      <c r="EB800" s="129"/>
      <c r="EC800" s="129"/>
      <c r="ED800" s="129"/>
      <c r="EE800" s="129"/>
      <c r="EF800" s="129"/>
      <c r="EG800" s="129"/>
      <c r="EH800" s="129"/>
      <c r="EI800" s="129"/>
      <c r="EJ800" s="129"/>
      <c r="EK800" s="129"/>
      <c r="EL800" s="129"/>
      <c r="EM800" s="129"/>
      <c r="EN800" s="129"/>
      <c r="EO800" s="129"/>
      <c r="EP800" s="129"/>
      <c r="EQ800" s="129"/>
      <c r="ER800" s="129"/>
      <c r="ES800" s="129"/>
      <c r="ET800" s="129"/>
      <c r="EU800" s="129"/>
      <c r="EV800" s="129"/>
      <c r="EW800" s="129"/>
      <c r="EX800" s="129"/>
      <c r="EY800" s="129"/>
      <c r="EZ800" s="129"/>
      <c r="FA800" s="129"/>
      <c r="FB800" s="129"/>
      <c r="FC800" s="129"/>
      <c r="FD800" s="129"/>
      <c r="FE800" s="129"/>
      <c r="FF800" s="129"/>
      <c r="FG800" s="129"/>
      <c r="FH800" s="129"/>
      <c r="FI800" s="129"/>
      <c r="FJ800" s="129"/>
      <c r="FK800" s="129"/>
      <c r="FL800" s="129"/>
    </row>
    <row r="801" spans="1:176" ht="12.75" customHeight="1" x14ac:dyDescent="0.2">
      <c r="A801" s="132" t="s">
        <v>173</v>
      </c>
      <c r="B801" s="124" t="s">
        <v>215</v>
      </c>
      <c r="C801" s="133"/>
      <c r="D801" s="133" t="s">
        <v>9826</v>
      </c>
      <c r="E801" s="133" t="s">
        <v>9826</v>
      </c>
      <c r="F801" s="85">
        <v>11.4</v>
      </c>
      <c r="G801" s="36"/>
      <c r="H801" s="134" t="s">
        <v>177</v>
      </c>
      <c r="I801" s="132" t="s">
        <v>261</v>
      </c>
      <c r="J801" s="133" t="s">
        <v>179</v>
      </c>
      <c r="K801" s="134" t="s">
        <v>162</v>
      </c>
      <c r="L801" s="133"/>
      <c r="M801" s="136"/>
      <c r="N801" s="17"/>
      <c r="O801" s="17"/>
      <c r="P801" s="134"/>
      <c r="Q801" s="134"/>
      <c r="R801" s="136" t="s">
        <v>9827</v>
      </c>
      <c r="S801" s="136"/>
      <c r="T801" s="136"/>
      <c r="U801" s="136"/>
      <c r="V801" s="138"/>
      <c r="W801" s="136"/>
      <c r="X801" s="136"/>
      <c r="Y801" s="136"/>
      <c r="Z801" s="136"/>
      <c r="AA801" s="136"/>
      <c r="AB801" s="136"/>
      <c r="AC801" s="136" t="s">
        <v>168</v>
      </c>
      <c r="AD801" s="135" t="s">
        <v>9151</v>
      </c>
      <c r="AE801" s="135" t="s">
        <v>1216</v>
      </c>
      <c r="AF801" s="135" t="s">
        <v>368</v>
      </c>
      <c r="AG801" s="3" t="s">
        <v>9828</v>
      </c>
      <c r="AI801" s="135"/>
      <c r="AJ801" s="136"/>
      <c r="AK801" s="136"/>
      <c r="AL801" s="136"/>
      <c r="AM801" s="134"/>
      <c r="AN801" s="134"/>
      <c r="AO801" s="134"/>
      <c r="AP801" s="134"/>
      <c r="AQ801" s="134"/>
      <c r="AR801" s="134"/>
      <c r="AS801" s="134"/>
      <c r="AT801" s="134"/>
      <c r="AU801" s="134"/>
      <c r="AV801" s="134"/>
      <c r="AW801" s="135" t="s">
        <v>168</v>
      </c>
      <c r="AX801" s="136" t="s">
        <v>9151</v>
      </c>
      <c r="AY801" s="136" t="s">
        <v>1216</v>
      </c>
      <c r="AZ801" s="133" t="s">
        <v>368</v>
      </c>
      <c r="BA801" s="135" t="s">
        <v>9828</v>
      </c>
      <c r="BC801" s="135"/>
      <c r="BD801" s="135"/>
      <c r="BE801" s="135"/>
      <c r="BW801" s="135"/>
      <c r="CG801" s="135"/>
      <c r="CQ801" s="135"/>
      <c r="DA801" s="135"/>
      <c r="DK801" s="135"/>
    </row>
    <row r="802" spans="1:176" ht="12.75" customHeight="1" x14ac:dyDescent="0.2">
      <c r="A802" s="16" t="s">
        <v>173</v>
      </c>
      <c r="B802" s="124" t="s">
        <v>215</v>
      </c>
      <c r="C802" s="133"/>
      <c r="D802" s="133" t="s">
        <v>2681</v>
      </c>
      <c r="E802" s="133" t="s">
        <v>6624</v>
      </c>
      <c r="F802" s="85">
        <v>11</v>
      </c>
      <c r="G802" s="12"/>
      <c r="H802" s="124" t="s">
        <v>177</v>
      </c>
      <c r="I802" s="133" t="s">
        <v>261</v>
      </c>
      <c r="J802" s="133" t="s">
        <v>179</v>
      </c>
      <c r="K802" s="124" t="s">
        <v>162</v>
      </c>
      <c r="L802" s="133" t="s">
        <v>5232</v>
      </c>
      <c r="M802" s="133"/>
      <c r="N802" s="124"/>
      <c r="O802" s="124"/>
      <c r="P802" s="124"/>
      <c r="Q802" s="124"/>
      <c r="R802" s="133" t="s">
        <v>2365</v>
      </c>
      <c r="S802" s="133"/>
      <c r="T802" s="133"/>
      <c r="U802" s="133"/>
      <c r="V802" s="24"/>
      <c r="W802" s="133"/>
      <c r="X802" s="133"/>
      <c r="Y802" s="133"/>
      <c r="Z802" s="133"/>
      <c r="AA802" s="133"/>
      <c r="AB802" s="133"/>
      <c r="AC802" s="135" t="s">
        <v>168</v>
      </c>
      <c r="AD802" s="133" t="s">
        <v>1215</v>
      </c>
      <c r="AE802" s="133" t="s">
        <v>2683</v>
      </c>
      <c r="AF802" s="133" t="s">
        <v>250</v>
      </c>
      <c r="AG802" s="133" t="s">
        <v>2684</v>
      </c>
      <c r="AH802" s="135"/>
      <c r="AI802" s="135"/>
      <c r="AJ802" s="135"/>
      <c r="AK802" s="135"/>
      <c r="AL802" s="135"/>
      <c r="AM802" s="135"/>
      <c r="AN802" s="135"/>
      <c r="AO802" s="135"/>
      <c r="AP802" s="135"/>
      <c r="AQ802" s="135"/>
      <c r="AR802" s="135"/>
      <c r="AS802" s="135"/>
      <c r="AT802" s="135"/>
      <c r="AU802" s="135"/>
      <c r="AV802" s="135"/>
      <c r="AW802" s="135"/>
      <c r="AX802" s="135"/>
      <c r="AY802" s="135"/>
      <c r="AZ802" s="135"/>
      <c r="BC802" s="135"/>
      <c r="BD802" s="135"/>
      <c r="BE802" s="135"/>
    </row>
    <row r="803" spans="1:176" ht="12.75" customHeight="1" x14ac:dyDescent="0.2">
      <c r="A803" s="132" t="s">
        <v>240</v>
      </c>
      <c r="B803" s="124" t="s">
        <v>215</v>
      </c>
      <c r="C803" s="133"/>
      <c r="D803" s="133" t="s">
        <v>9417</v>
      </c>
      <c r="E803" s="133" t="s">
        <v>9417</v>
      </c>
      <c r="F803" s="85">
        <v>10.85</v>
      </c>
      <c r="G803" s="12"/>
      <c r="H803" s="124">
        <v>2021</v>
      </c>
      <c r="I803" s="132" t="s">
        <v>595</v>
      </c>
      <c r="J803" s="133" t="s">
        <v>179</v>
      </c>
      <c r="K803" s="124" t="s">
        <v>162</v>
      </c>
      <c r="L803" s="133" t="s">
        <v>9418</v>
      </c>
      <c r="M803" s="133"/>
      <c r="N803" s="124" t="s">
        <v>1269</v>
      </c>
      <c r="O803" s="124" t="s">
        <v>694</v>
      </c>
      <c r="P803" s="124"/>
      <c r="Q803" s="124"/>
      <c r="R803" s="133"/>
      <c r="S803" s="133"/>
      <c r="T803" s="133"/>
      <c r="U803" s="133"/>
      <c r="V803" s="24"/>
      <c r="W803" s="133"/>
      <c r="X803" s="133"/>
      <c r="Y803" s="133"/>
      <c r="Z803" s="133"/>
      <c r="AA803" s="133"/>
      <c r="AB803" s="133"/>
      <c r="AC803" s="136" t="s">
        <v>168</v>
      </c>
      <c r="AD803" s="135" t="s">
        <v>1232</v>
      </c>
      <c r="AE803" s="135" t="s">
        <v>9419</v>
      </c>
      <c r="AF803" s="135"/>
      <c r="AG803" s="3" t="s">
        <v>9420</v>
      </c>
      <c r="AI803" s="135"/>
      <c r="AJ803" s="133"/>
      <c r="AK803" s="133"/>
      <c r="AL803" s="133"/>
      <c r="AM803" s="124"/>
      <c r="AN803" s="124"/>
      <c r="AO803" s="124"/>
      <c r="AP803" s="124"/>
      <c r="AQ803" s="124"/>
      <c r="AR803" s="124"/>
      <c r="AS803" s="124"/>
      <c r="AT803" s="124"/>
      <c r="AU803" s="124"/>
      <c r="AV803" s="124"/>
      <c r="AW803" s="135" t="s">
        <v>168</v>
      </c>
      <c r="AX803" s="133" t="s">
        <v>1232</v>
      </c>
      <c r="AY803" s="133" t="s">
        <v>9419</v>
      </c>
      <c r="AZ803" s="137"/>
      <c r="BA803" s="135" t="s">
        <v>9420</v>
      </c>
      <c r="BC803" s="135"/>
      <c r="BD803" s="135"/>
      <c r="BE803" s="135"/>
      <c r="EW803" s="135"/>
      <c r="EY803" s="135"/>
    </row>
    <row r="804" spans="1:176" ht="12.75" customHeight="1" x14ac:dyDescent="0.2">
      <c r="A804" s="16" t="s">
        <v>173</v>
      </c>
      <c r="B804" s="124" t="s">
        <v>215</v>
      </c>
      <c r="C804" s="133"/>
      <c r="D804" s="133" t="s">
        <v>9417</v>
      </c>
      <c r="E804" s="133" t="s">
        <v>9417</v>
      </c>
      <c r="F804" s="85">
        <v>10.85</v>
      </c>
      <c r="G804" s="36"/>
      <c r="H804" s="7" t="s">
        <v>177</v>
      </c>
      <c r="I804" s="16" t="s">
        <v>595</v>
      </c>
      <c r="J804" s="133" t="s">
        <v>179</v>
      </c>
      <c r="K804" s="7" t="s">
        <v>162</v>
      </c>
      <c r="L804" s="133" t="s">
        <v>9421</v>
      </c>
      <c r="M804" s="136"/>
      <c r="N804" s="17"/>
      <c r="O804" s="17"/>
      <c r="P804" s="7"/>
      <c r="Q804" s="7"/>
      <c r="R804" s="21" t="s">
        <v>9423</v>
      </c>
      <c r="S804" s="21"/>
      <c r="T804" s="21"/>
      <c r="U804" s="21"/>
      <c r="V804" s="22"/>
      <c r="W804" s="21"/>
      <c r="X804" s="21"/>
      <c r="Y804" s="21"/>
      <c r="Z804" s="21"/>
      <c r="AA804" s="21"/>
      <c r="AB804" s="21"/>
      <c r="AC804" s="18" t="s">
        <v>168</v>
      </c>
      <c r="AD804" s="3" t="s">
        <v>1232</v>
      </c>
      <c r="AE804" s="3" t="s">
        <v>9419</v>
      </c>
      <c r="AG804" s="3" t="s">
        <v>9420</v>
      </c>
      <c r="AI804" s="135"/>
      <c r="AJ804" s="18"/>
      <c r="AK804" s="18"/>
      <c r="AL804" s="136"/>
      <c r="AM804" s="7"/>
      <c r="AN804" s="7"/>
      <c r="AO804" s="7"/>
      <c r="AP804" s="7"/>
      <c r="AQ804" s="7"/>
      <c r="AR804" s="7"/>
      <c r="AS804" s="7"/>
      <c r="AT804" s="7"/>
      <c r="AU804" s="7"/>
      <c r="AV804" s="7"/>
      <c r="AW804" s="135" t="s">
        <v>168</v>
      </c>
      <c r="AX804" s="133" t="s">
        <v>1232</v>
      </c>
      <c r="AY804" s="133" t="s">
        <v>9419</v>
      </c>
      <c r="AZ804" s="137"/>
      <c r="BA804" s="135" t="s">
        <v>9420</v>
      </c>
    </row>
    <row r="805" spans="1:176" ht="12.75" customHeight="1" x14ac:dyDescent="0.2">
      <c r="A805" s="16" t="s">
        <v>173</v>
      </c>
      <c r="B805" s="124" t="s">
        <v>215</v>
      </c>
      <c r="C805" s="133"/>
      <c r="D805" s="133" t="s">
        <v>1264</v>
      </c>
      <c r="E805" s="133" t="s">
        <v>8179</v>
      </c>
      <c r="F805" s="85">
        <v>10.211</v>
      </c>
      <c r="G805" s="36"/>
      <c r="H805" s="134" t="s">
        <v>177</v>
      </c>
      <c r="I805" s="132" t="s">
        <v>698</v>
      </c>
      <c r="J805" s="133" t="s">
        <v>179</v>
      </c>
      <c r="K805" s="134" t="s">
        <v>162</v>
      </c>
      <c r="L805" s="133" t="s">
        <v>1015</v>
      </c>
      <c r="M805" s="133"/>
      <c r="N805" s="17"/>
      <c r="O805" s="17"/>
      <c r="P805" s="134"/>
      <c r="Q805" s="134"/>
      <c r="R805" s="136" t="s">
        <v>1016</v>
      </c>
      <c r="S805" s="136"/>
      <c r="T805" s="136"/>
      <c r="U805" s="136"/>
      <c r="V805" s="138"/>
      <c r="W805" s="136"/>
      <c r="X805" s="136"/>
      <c r="Y805" s="136"/>
      <c r="Z805" s="136"/>
      <c r="AA805" s="136"/>
      <c r="AB805" s="136"/>
      <c r="AC805" s="136"/>
      <c r="AD805" s="135"/>
      <c r="AE805" s="135"/>
      <c r="AF805" s="135"/>
      <c r="AG805" s="135"/>
      <c r="AI805" s="135"/>
      <c r="AJ805" s="136"/>
      <c r="AK805" s="136"/>
      <c r="AL805" s="136"/>
      <c r="AM805" s="134"/>
      <c r="AN805" s="134"/>
      <c r="AO805" s="134"/>
      <c r="AP805" s="134"/>
      <c r="AQ805" s="134"/>
      <c r="AR805" s="134"/>
      <c r="AS805" s="134"/>
      <c r="AT805" s="134"/>
      <c r="AU805" s="134"/>
      <c r="AV805" s="134"/>
      <c r="AW805" s="135" t="s">
        <v>168</v>
      </c>
      <c r="AX805" s="136" t="s">
        <v>1265</v>
      </c>
      <c r="AY805" s="136" t="s">
        <v>1266</v>
      </c>
      <c r="AZ805" s="133" t="s">
        <v>250</v>
      </c>
      <c r="BA805" s="135" t="s">
        <v>1267</v>
      </c>
    </row>
    <row r="806" spans="1:176" ht="12.75" customHeight="1" x14ac:dyDescent="0.2">
      <c r="A806" s="16" t="s">
        <v>173</v>
      </c>
      <c r="B806" s="124" t="s">
        <v>215</v>
      </c>
      <c r="C806" s="133"/>
      <c r="D806" s="133" t="s">
        <v>8179</v>
      </c>
      <c r="E806" s="133" t="s">
        <v>9621</v>
      </c>
      <c r="F806" s="85">
        <v>10.199999999999999</v>
      </c>
      <c r="G806" s="36"/>
      <c r="H806" s="7" t="s">
        <v>177</v>
      </c>
      <c r="I806" s="16" t="s">
        <v>595</v>
      </c>
      <c r="J806" s="133" t="s">
        <v>179</v>
      </c>
      <c r="K806" s="7" t="s">
        <v>162</v>
      </c>
      <c r="L806" s="133" t="s">
        <v>8180</v>
      </c>
      <c r="M806" s="133" t="s">
        <v>8181</v>
      </c>
      <c r="N806" s="17"/>
      <c r="O806" s="17"/>
      <c r="P806" s="7"/>
      <c r="Q806" s="7"/>
      <c r="R806" s="136" t="s">
        <v>8182</v>
      </c>
      <c r="S806" s="136"/>
      <c r="T806" s="136"/>
      <c r="U806" s="136"/>
      <c r="V806" s="138"/>
      <c r="W806" s="136"/>
      <c r="X806" s="136"/>
      <c r="Y806" s="136"/>
      <c r="Z806" s="136"/>
      <c r="AA806" s="136"/>
      <c r="AB806" s="136"/>
      <c r="AC806" s="136" t="s">
        <v>168</v>
      </c>
      <c r="AD806" s="135" t="s">
        <v>8183</v>
      </c>
      <c r="AE806" s="135" t="s">
        <v>8184</v>
      </c>
      <c r="AF806" s="3" t="s">
        <v>312</v>
      </c>
      <c r="AI806" s="132"/>
      <c r="AJ806" s="18">
        <v>917042656901</v>
      </c>
      <c r="AK806" s="18"/>
      <c r="AL806" s="18"/>
      <c r="AM806" s="7"/>
      <c r="AN806" s="7"/>
      <c r="AO806" s="7"/>
      <c r="AP806" s="7"/>
      <c r="AQ806" s="7"/>
      <c r="AR806" s="7"/>
      <c r="AS806" s="7"/>
      <c r="AT806" s="7"/>
      <c r="AU806" s="7"/>
      <c r="AV806" s="7"/>
      <c r="AW806" s="3" t="s">
        <v>168</v>
      </c>
      <c r="AX806" s="136" t="s">
        <v>8183</v>
      </c>
      <c r="AY806" s="136" t="s">
        <v>8184</v>
      </c>
      <c r="AZ806" s="133" t="s">
        <v>312</v>
      </c>
      <c r="BA806" s="132"/>
    </row>
    <row r="807" spans="1:176" ht="12.75" customHeight="1" x14ac:dyDescent="0.2">
      <c r="A807" s="135" t="s">
        <v>240</v>
      </c>
      <c r="B807" s="127" t="s">
        <v>2511</v>
      </c>
      <c r="C807" s="132" t="s">
        <v>12465</v>
      </c>
      <c r="D807" s="132" t="s">
        <v>11866</v>
      </c>
      <c r="E807" s="135" t="s">
        <v>12555</v>
      </c>
      <c r="F807" s="85">
        <v>10</v>
      </c>
      <c r="G807" s="135"/>
      <c r="H807" s="124" t="s">
        <v>243</v>
      </c>
      <c r="I807" s="135" t="s">
        <v>2475</v>
      </c>
      <c r="J807" s="135" t="s">
        <v>179</v>
      </c>
      <c r="K807" s="127" t="s">
        <v>162</v>
      </c>
      <c r="L807" s="135" t="s">
        <v>12716</v>
      </c>
      <c r="M807" s="135" t="s">
        <v>12556</v>
      </c>
      <c r="N807" s="17" t="s">
        <v>676</v>
      </c>
      <c r="O807" s="135"/>
      <c r="P807" s="135"/>
      <c r="Q807" s="135"/>
      <c r="R807" s="135" t="s">
        <v>12557</v>
      </c>
      <c r="S807" s="135"/>
      <c r="T807" s="135"/>
      <c r="U807" s="135" t="s">
        <v>12558</v>
      </c>
      <c r="V807" s="135" t="s">
        <v>12559</v>
      </c>
      <c r="W807" s="135" t="s">
        <v>12717</v>
      </c>
      <c r="X807" s="135"/>
      <c r="Y807" s="135"/>
      <c r="Z807" s="135"/>
      <c r="AA807" s="135"/>
      <c r="AB807" s="135"/>
      <c r="AC807" s="135" t="s">
        <v>168</v>
      </c>
      <c r="AD807" s="3" t="s">
        <v>12568</v>
      </c>
      <c r="AE807" s="3" t="s">
        <v>1830</v>
      </c>
      <c r="AF807" s="3" t="s">
        <v>12569</v>
      </c>
      <c r="AG807" s="3" t="s">
        <v>13746</v>
      </c>
      <c r="AI807" s="15" t="s">
        <v>13747</v>
      </c>
      <c r="AJ807" s="135" t="s">
        <v>12559</v>
      </c>
      <c r="AK807" s="135" t="s">
        <v>12570</v>
      </c>
      <c r="AL807" s="135"/>
      <c r="AM807" s="135"/>
      <c r="AN807" s="135"/>
      <c r="AO807" s="135"/>
      <c r="AP807" s="135"/>
      <c r="AQ807" s="135"/>
      <c r="AR807" s="135"/>
      <c r="AS807" s="135"/>
      <c r="AT807" s="135"/>
      <c r="AU807" s="135"/>
      <c r="AV807" s="135"/>
      <c r="AX807" s="135"/>
      <c r="AY807" s="135"/>
      <c r="AZ807" s="135"/>
      <c r="BA807" s="135"/>
    </row>
    <row r="808" spans="1:176" ht="12.75" customHeight="1" x14ac:dyDescent="0.2">
      <c r="A808" s="16" t="s">
        <v>11789</v>
      </c>
      <c r="B808" s="17" t="s">
        <v>886</v>
      </c>
      <c r="C808" s="133" t="s">
        <v>13767</v>
      </c>
      <c r="D808" s="133" t="s">
        <v>5222</v>
      </c>
      <c r="E808" s="133" t="s">
        <v>13768</v>
      </c>
      <c r="F808" s="85">
        <v>10</v>
      </c>
      <c r="G808" s="12">
        <v>3.8</v>
      </c>
      <c r="H808" s="134" t="s">
        <v>177</v>
      </c>
      <c r="I808" s="133" t="s">
        <v>3371</v>
      </c>
      <c r="J808" s="133" t="s">
        <v>161</v>
      </c>
      <c r="K808" s="124" t="s">
        <v>180</v>
      </c>
      <c r="L808" s="133" t="s">
        <v>13769</v>
      </c>
      <c r="M808" s="135" t="s">
        <v>5223</v>
      </c>
      <c r="N808" s="124"/>
      <c r="O808" s="124"/>
      <c r="P808" s="124"/>
      <c r="Q808" s="124"/>
      <c r="R808" s="133" t="s">
        <v>13705</v>
      </c>
      <c r="S808" s="133"/>
      <c r="T808" s="133"/>
      <c r="U808" s="133"/>
      <c r="V808" s="24"/>
      <c r="W808" s="133"/>
      <c r="X808" s="133"/>
      <c r="Y808" s="133"/>
      <c r="Z808" s="133"/>
      <c r="AA808" s="133"/>
      <c r="AB808" s="133"/>
      <c r="AC808" s="133" t="s">
        <v>168</v>
      </c>
      <c r="AD808" s="133" t="s">
        <v>3365</v>
      </c>
      <c r="AE808" s="133" t="s">
        <v>3366</v>
      </c>
      <c r="AF808" s="133" t="s">
        <v>368</v>
      </c>
      <c r="AG808" s="133" t="s">
        <v>3367</v>
      </c>
      <c r="AH808" s="135"/>
      <c r="AI808" s="133"/>
      <c r="AJ808" s="136"/>
      <c r="AK808" s="136"/>
      <c r="AL808" s="136"/>
      <c r="AM808" s="124"/>
      <c r="AN808" s="124"/>
      <c r="AO808" s="124"/>
      <c r="AP808" s="124"/>
      <c r="AQ808" s="124"/>
      <c r="AR808" s="124"/>
      <c r="AS808" s="124"/>
      <c r="AT808" s="124"/>
      <c r="AU808" s="124"/>
      <c r="AV808" s="124"/>
      <c r="AW808" s="133" t="s">
        <v>168</v>
      </c>
      <c r="AX808" s="133" t="s">
        <v>3368</v>
      </c>
      <c r="AY808" s="133" t="s">
        <v>3369</v>
      </c>
      <c r="AZ808" s="133" t="s">
        <v>600</v>
      </c>
      <c r="BA808" s="133" t="s">
        <v>3370</v>
      </c>
      <c r="BC808" s="135"/>
      <c r="BD808" s="135"/>
      <c r="BE808" s="135"/>
      <c r="BW808" s="135"/>
      <c r="CG808" s="135"/>
      <c r="CQ808" s="135"/>
      <c r="DA808" s="135"/>
      <c r="DK808" s="135"/>
      <c r="FM808" s="130"/>
      <c r="FN808" s="130"/>
      <c r="FO808" s="130"/>
      <c r="FP808" s="130"/>
      <c r="FQ808" s="130"/>
      <c r="FR808" s="130"/>
      <c r="FS808" s="130"/>
      <c r="FT808" s="130"/>
    </row>
    <row r="809" spans="1:176" ht="12.75" customHeight="1" x14ac:dyDescent="0.2">
      <c r="A809" s="132" t="s">
        <v>173</v>
      </c>
      <c r="B809" s="124" t="s">
        <v>11732</v>
      </c>
      <c r="C809" s="133" t="s">
        <v>11734</v>
      </c>
      <c r="D809" s="16" t="s">
        <v>9174</v>
      </c>
      <c r="E809" s="132" t="s">
        <v>9174</v>
      </c>
      <c r="F809" s="85">
        <v>10</v>
      </c>
      <c r="G809" s="134"/>
      <c r="H809" s="134" t="s">
        <v>177</v>
      </c>
      <c r="I809" s="132" t="s">
        <v>671</v>
      </c>
      <c r="J809" s="132" t="s">
        <v>179</v>
      </c>
      <c r="K809" s="17" t="s">
        <v>162</v>
      </c>
      <c r="L809" s="132" t="s">
        <v>9175</v>
      </c>
      <c r="M809" s="136"/>
      <c r="N809" s="17"/>
      <c r="O809" s="17"/>
      <c r="P809" s="134"/>
      <c r="Q809" s="134"/>
      <c r="R809" s="136" t="s">
        <v>9176</v>
      </c>
      <c r="S809" s="136"/>
      <c r="T809" s="136"/>
      <c r="U809" s="136"/>
      <c r="V809" s="138"/>
      <c r="W809" s="136"/>
      <c r="X809" s="136"/>
      <c r="Y809" s="136"/>
      <c r="Z809" s="136"/>
      <c r="AA809" s="136"/>
      <c r="AB809" s="136"/>
      <c r="AC809" s="136"/>
      <c r="AI809" s="58"/>
      <c r="AJ809" s="136"/>
      <c r="AK809" s="136"/>
      <c r="AL809" s="136"/>
      <c r="AM809" s="134"/>
      <c r="AN809" s="134"/>
      <c r="AO809" s="134"/>
      <c r="AP809" s="134"/>
      <c r="AQ809" s="134"/>
      <c r="AR809" s="134"/>
      <c r="AS809" s="134"/>
      <c r="AT809" s="134"/>
      <c r="AU809" s="134"/>
      <c r="AV809" s="134"/>
      <c r="AW809" s="134"/>
      <c r="AX809" s="136"/>
      <c r="AY809" s="136"/>
      <c r="AZ809" s="58"/>
      <c r="BA809" s="58"/>
    </row>
    <row r="810" spans="1:176" ht="12.75" customHeight="1" x14ac:dyDescent="0.2">
      <c r="A810" s="132" t="s">
        <v>173</v>
      </c>
      <c r="B810" s="17" t="s">
        <v>11732</v>
      </c>
      <c r="C810" s="132" t="s">
        <v>11733</v>
      </c>
      <c r="D810" s="132" t="s">
        <v>1183</v>
      </c>
      <c r="E810" s="135" t="s">
        <v>1184</v>
      </c>
      <c r="F810" s="85">
        <v>10</v>
      </c>
      <c r="G810" s="134"/>
      <c r="H810" s="134" t="s">
        <v>177</v>
      </c>
      <c r="I810" s="132" t="s">
        <v>200</v>
      </c>
      <c r="J810" s="132" t="s">
        <v>179</v>
      </c>
      <c r="K810" s="17" t="s">
        <v>162</v>
      </c>
      <c r="L810" s="135"/>
      <c r="M810" s="133" t="s">
        <v>1185</v>
      </c>
      <c r="N810" s="17"/>
      <c r="O810" s="17"/>
      <c r="P810" s="134"/>
      <c r="Q810" s="134"/>
      <c r="R810" s="135" t="s">
        <v>1186</v>
      </c>
      <c r="S810" s="135" t="s">
        <v>1187</v>
      </c>
      <c r="T810" s="135" t="s">
        <v>1188</v>
      </c>
      <c r="U810" s="135" t="s">
        <v>1189</v>
      </c>
      <c r="V810" s="141" t="s">
        <v>1190</v>
      </c>
      <c r="W810" s="135"/>
      <c r="X810" s="135"/>
      <c r="Y810" s="135"/>
      <c r="Z810" s="135"/>
      <c r="AA810" s="135" t="s">
        <v>163</v>
      </c>
      <c r="AB810" s="135"/>
      <c r="AC810" s="135" t="s">
        <v>168</v>
      </c>
      <c r="AD810" s="135" t="s">
        <v>1191</v>
      </c>
      <c r="AE810" s="135" t="s">
        <v>1192</v>
      </c>
      <c r="AF810" s="135" t="s">
        <v>250</v>
      </c>
      <c r="AG810" s="82" t="s">
        <v>1193</v>
      </c>
      <c r="AI810" s="135" t="s">
        <v>163</v>
      </c>
      <c r="AJ810" s="135" t="s">
        <v>1190</v>
      </c>
      <c r="AK810" s="135" t="s">
        <v>1194</v>
      </c>
      <c r="AL810" s="135" t="s">
        <v>163</v>
      </c>
      <c r="AM810" s="124"/>
      <c r="AN810" s="134"/>
      <c r="AO810" s="134"/>
      <c r="AP810" s="124"/>
      <c r="AQ810" s="124"/>
      <c r="AR810" s="124"/>
      <c r="AS810" s="124"/>
      <c r="AT810" s="124"/>
      <c r="AU810" s="124"/>
      <c r="AV810" s="124"/>
      <c r="AW810" s="124"/>
      <c r="AX810" s="135"/>
      <c r="AY810" s="135"/>
      <c r="AZ810" s="135"/>
      <c r="BA810" s="135" t="s">
        <v>1195</v>
      </c>
      <c r="BC810" s="135"/>
      <c r="BD810" s="135"/>
      <c r="BE810" s="135"/>
      <c r="BW810" s="135"/>
      <c r="CG810" s="135"/>
      <c r="CQ810" s="135"/>
      <c r="DA810" s="135"/>
      <c r="DK810" s="135"/>
      <c r="FM810" s="135"/>
      <c r="FN810" s="135"/>
      <c r="FO810" s="135"/>
      <c r="FP810" s="135"/>
      <c r="FQ810" s="135"/>
      <c r="FR810" s="135"/>
      <c r="FS810" s="135"/>
      <c r="FT810" s="135"/>
    </row>
    <row r="811" spans="1:176" ht="12.75" customHeight="1" x14ac:dyDescent="0.2">
      <c r="A811" s="132" t="s">
        <v>173</v>
      </c>
      <c r="B811" s="17" t="s">
        <v>472</v>
      </c>
      <c r="C811" s="132" t="s">
        <v>13919</v>
      </c>
      <c r="D811" s="132" t="s">
        <v>13474</v>
      </c>
      <c r="E811" s="132" t="s">
        <v>13474</v>
      </c>
      <c r="F811" s="85">
        <v>10</v>
      </c>
      <c r="G811" s="134"/>
      <c r="H811" s="134" t="s">
        <v>177</v>
      </c>
      <c r="I811" s="132" t="s">
        <v>2475</v>
      </c>
      <c r="J811" s="132" t="s">
        <v>179</v>
      </c>
      <c r="K811" s="134" t="s">
        <v>162</v>
      </c>
      <c r="L811" s="132" t="s">
        <v>13739</v>
      </c>
      <c r="M811" s="136"/>
      <c r="N811" s="17"/>
      <c r="O811" s="17"/>
      <c r="P811" s="134"/>
      <c r="Q811" s="134"/>
      <c r="R811" s="132"/>
      <c r="S811" s="132"/>
      <c r="T811" s="132"/>
      <c r="U811" s="132" t="s">
        <v>4082</v>
      </c>
      <c r="V811" s="138"/>
      <c r="W811" s="132"/>
      <c r="X811" s="132"/>
      <c r="Y811" s="132"/>
      <c r="Z811" s="132"/>
      <c r="AA811" s="132"/>
      <c r="AB811" s="132"/>
      <c r="AC811" s="136"/>
      <c r="AD811" s="135"/>
      <c r="AE811" s="135"/>
      <c r="AF811" s="135"/>
      <c r="AG811" s="135" t="s">
        <v>13741</v>
      </c>
      <c r="AH811" s="135"/>
      <c r="AI811" s="139" t="s">
        <v>13740</v>
      </c>
      <c r="AJ811" s="136"/>
      <c r="AK811" s="136"/>
      <c r="AL811" s="135"/>
      <c r="AM811" s="134"/>
      <c r="AN811" s="134"/>
      <c r="AO811" s="134"/>
      <c r="AP811" s="134"/>
      <c r="AQ811" s="134"/>
      <c r="AR811" s="134"/>
      <c r="AS811" s="134"/>
      <c r="AT811" s="134"/>
      <c r="AU811" s="134"/>
      <c r="AV811" s="134"/>
      <c r="AW811" s="134"/>
      <c r="AX811" s="136"/>
      <c r="AY811" s="136"/>
      <c r="AZ811" s="132"/>
      <c r="BA811" s="132"/>
      <c r="BC811" s="135"/>
      <c r="BD811" s="135"/>
      <c r="BE811" s="135"/>
    </row>
    <row r="812" spans="1:176" ht="12.75" customHeight="1" x14ac:dyDescent="0.2">
      <c r="A812" s="16" t="s">
        <v>173</v>
      </c>
      <c r="B812" s="17" t="s">
        <v>215</v>
      </c>
      <c r="C812" s="133"/>
      <c r="D812" s="16" t="s">
        <v>10732</v>
      </c>
      <c r="E812" s="132" t="s">
        <v>10732</v>
      </c>
      <c r="F812" s="85">
        <v>10</v>
      </c>
      <c r="G812" s="7"/>
      <c r="H812" s="124" t="s">
        <v>177</v>
      </c>
      <c r="I812" s="16" t="s">
        <v>10735</v>
      </c>
      <c r="J812" s="16" t="s">
        <v>482</v>
      </c>
      <c r="K812" s="124" t="s">
        <v>162</v>
      </c>
      <c r="L812" s="133"/>
      <c r="M812" s="136"/>
      <c r="N812" s="124"/>
      <c r="O812" s="124"/>
      <c r="P812" s="124"/>
      <c r="Q812" s="124"/>
      <c r="R812" s="133"/>
      <c r="S812" s="133"/>
      <c r="T812" s="133"/>
      <c r="U812" s="133"/>
      <c r="V812" s="24"/>
      <c r="W812" s="133"/>
      <c r="X812" s="133"/>
      <c r="Y812" s="133"/>
      <c r="Z812" s="133"/>
      <c r="AA812" s="133"/>
      <c r="AB812" s="133"/>
      <c r="AC812" s="136"/>
      <c r="AG812" s="135"/>
      <c r="AI812" s="58"/>
      <c r="AJ812" s="136"/>
      <c r="AK812" s="136"/>
      <c r="AL812" s="136"/>
      <c r="AM812" s="124"/>
      <c r="AN812" s="124"/>
      <c r="AO812" s="124"/>
      <c r="AP812" s="124"/>
      <c r="AQ812" s="124"/>
      <c r="AR812" s="124"/>
      <c r="AS812" s="124"/>
      <c r="AT812" s="124"/>
      <c r="AU812" s="124"/>
      <c r="AV812" s="124"/>
      <c r="AW812" s="124"/>
      <c r="AX812" s="136"/>
      <c r="AY812" s="136"/>
      <c r="AZ812" s="58"/>
      <c r="BA812" s="58"/>
    </row>
    <row r="813" spans="1:176" ht="12.75" customHeight="1" x14ac:dyDescent="0.2">
      <c r="A813" s="16" t="s">
        <v>173</v>
      </c>
      <c r="B813" s="17" t="s">
        <v>472</v>
      </c>
      <c r="C813" s="132" t="s">
        <v>13920</v>
      </c>
      <c r="D813" s="135" t="s">
        <v>11385</v>
      </c>
      <c r="E813" s="135" t="s">
        <v>11385</v>
      </c>
      <c r="F813" s="85">
        <v>10</v>
      </c>
      <c r="G813" s="127"/>
      <c r="H813" s="7" t="s">
        <v>177</v>
      </c>
      <c r="I813" s="16" t="s">
        <v>979</v>
      </c>
      <c r="J813" s="16" t="s">
        <v>179</v>
      </c>
      <c r="K813" s="124" t="s">
        <v>162</v>
      </c>
      <c r="L813" s="132"/>
      <c r="M813" s="136" t="s">
        <v>13728</v>
      </c>
      <c r="N813" s="17"/>
      <c r="O813" s="17"/>
      <c r="P813" s="7"/>
      <c r="Q813" s="7"/>
      <c r="R813" s="136"/>
      <c r="S813" s="136"/>
      <c r="T813" s="136"/>
      <c r="U813" s="136" t="s">
        <v>12734</v>
      </c>
      <c r="V813" s="138"/>
      <c r="W813" s="21"/>
      <c r="X813" s="21"/>
      <c r="Y813" s="21"/>
      <c r="Z813" s="21"/>
      <c r="AA813" s="136"/>
      <c r="AB813" s="21"/>
      <c r="AC813" s="133" t="s">
        <v>168</v>
      </c>
      <c r="AD813" s="3" t="s">
        <v>11394</v>
      </c>
      <c r="AE813" s="3" t="s">
        <v>1830</v>
      </c>
      <c r="AF813" s="3" t="s">
        <v>319</v>
      </c>
      <c r="AG813" s="135" t="s">
        <v>11395</v>
      </c>
      <c r="AH813" s="3" t="s">
        <v>13729</v>
      </c>
      <c r="AI813" s="135"/>
      <c r="AJ813" s="135"/>
      <c r="AK813" s="139" t="s">
        <v>13730</v>
      </c>
      <c r="AL813" s="135"/>
      <c r="AM813" s="135"/>
      <c r="AN813" s="135"/>
      <c r="AO813" s="135"/>
      <c r="AP813" s="135"/>
      <c r="AQ813" s="135"/>
      <c r="AR813" s="135"/>
      <c r="AS813" s="135"/>
      <c r="AT813" s="135"/>
      <c r="AU813" s="135"/>
      <c r="AV813" s="135"/>
      <c r="AW813" s="135"/>
      <c r="AX813" s="135"/>
      <c r="AY813" s="135"/>
      <c r="AZ813" s="135"/>
      <c r="BA813" s="135"/>
      <c r="BC813" s="141"/>
      <c r="BD813" s="141"/>
      <c r="BE813" s="141"/>
      <c r="FM813" s="130"/>
      <c r="FN813" s="130"/>
      <c r="FO813" s="130"/>
      <c r="FP813" s="130"/>
      <c r="FQ813" s="130"/>
      <c r="FR813" s="130"/>
      <c r="FS813" s="130"/>
      <c r="FT813" s="130"/>
    </row>
    <row r="814" spans="1:176" ht="12.75" customHeight="1" x14ac:dyDescent="0.2">
      <c r="A814" s="16" t="s">
        <v>173</v>
      </c>
      <c r="B814" s="17" t="s">
        <v>472</v>
      </c>
      <c r="C814" s="132" t="s">
        <v>13920</v>
      </c>
      <c r="D814" s="16" t="s">
        <v>13758</v>
      </c>
      <c r="E814" s="16" t="s">
        <v>13758</v>
      </c>
      <c r="F814" s="85">
        <v>10</v>
      </c>
      <c r="G814" s="7"/>
      <c r="H814" s="134" t="s">
        <v>177</v>
      </c>
      <c r="I814" s="16" t="s">
        <v>671</v>
      </c>
      <c r="J814" s="16" t="s">
        <v>179</v>
      </c>
      <c r="K814" s="134" t="s">
        <v>162</v>
      </c>
      <c r="L814" s="132" t="s">
        <v>13759</v>
      </c>
      <c r="M814" s="18"/>
      <c r="N814" s="17"/>
      <c r="O814" s="17"/>
      <c r="P814" s="134"/>
      <c r="Q814" s="134"/>
      <c r="R814" s="136"/>
      <c r="S814" s="136"/>
      <c r="T814" s="136"/>
      <c r="U814" s="136"/>
      <c r="V814" s="138"/>
      <c r="W814" s="136"/>
      <c r="X814" s="136"/>
      <c r="Y814" s="136"/>
      <c r="Z814" s="136"/>
      <c r="AA814" s="136"/>
      <c r="AB814" s="136"/>
      <c r="AC814" s="18"/>
      <c r="AG814" s="3" t="s">
        <v>11020</v>
      </c>
      <c r="AI814" s="135"/>
      <c r="AJ814" s="18"/>
      <c r="AK814" s="18"/>
      <c r="AL814" s="18"/>
      <c r="AM814" s="134"/>
      <c r="AN814" s="134"/>
      <c r="AO814" s="134"/>
      <c r="AP814" s="134"/>
      <c r="AQ814" s="134"/>
      <c r="AR814" s="134"/>
      <c r="AS814" s="134"/>
      <c r="AT814" s="134"/>
      <c r="AU814" s="134"/>
      <c r="AV814" s="134"/>
      <c r="AW814" s="134"/>
      <c r="AX814" s="18"/>
      <c r="AY814" s="18"/>
      <c r="AZ814" s="133"/>
      <c r="BA814" s="135"/>
    </row>
    <row r="815" spans="1:176" ht="12.75" customHeight="1" x14ac:dyDescent="0.2">
      <c r="A815" s="16" t="s">
        <v>173</v>
      </c>
      <c r="B815" s="17" t="s">
        <v>472</v>
      </c>
      <c r="C815" s="132" t="s">
        <v>13918</v>
      </c>
      <c r="D815" s="132" t="s">
        <v>2477</v>
      </c>
      <c r="E815" s="132" t="s">
        <v>2477</v>
      </c>
      <c r="F815" s="85">
        <v>10</v>
      </c>
      <c r="G815" s="134"/>
      <c r="H815" s="7" t="s">
        <v>177</v>
      </c>
      <c r="I815" s="16" t="s">
        <v>979</v>
      </c>
      <c r="J815" s="132" t="s">
        <v>179</v>
      </c>
      <c r="K815" s="134" t="s">
        <v>162</v>
      </c>
      <c r="L815" s="132"/>
      <c r="M815" s="136"/>
      <c r="N815" s="17"/>
      <c r="O815" s="17"/>
      <c r="P815" s="7"/>
      <c r="Q815" s="7"/>
      <c r="R815" s="21" t="s">
        <v>2468</v>
      </c>
      <c r="S815" s="21"/>
      <c r="T815" s="21"/>
      <c r="U815" s="136" t="s">
        <v>13725</v>
      </c>
      <c r="V815" s="22"/>
      <c r="W815" s="21"/>
      <c r="X815" s="21"/>
      <c r="Y815" s="21"/>
      <c r="Z815" s="21"/>
      <c r="AA815" s="21"/>
      <c r="AB815" s="21"/>
      <c r="AC815" s="136"/>
      <c r="AD815" s="135"/>
      <c r="AE815" s="135"/>
      <c r="AF815" s="135"/>
      <c r="AG815" s="3" t="s">
        <v>2478</v>
      </c>
      <c r="AI815" s="135"/>
      <c r="AJ815" s="136"/>
      <c r="AK815" s="136"/>
      <c r="AL815" s="136"/>
      <c r="AM815" s="134"/>
      <c r="AN815" s="134"/>
      <c r="AO815" s="134"/>
      <c r="AP815" s="134"/>
      <c r="AQ815" s="134"/>
      <c r="AR815" s="134"/>
      <c r="AS815" s="134"/>
      <c r="AT815" s="134"/>
      <c r="AU815" s="134"/>
      <c r="AV815" s="134"/>
      <c r="AW815" s="134"/>
      <c r="AX815" s="136"/>
      <c r="AY815" s="136"/>
      <c r="AZ815" s="133"/>
      <c r="BA815" s="135"/>
      <c r="BC815" s="135"/>
      <c r="BD815" s="135"/>
      <c r="BE815" s="135"/>
      <c r="BK815" s="135"/>
      <c r="FM815" s="135"/>
      <c r="FN815" s="135"/>
      <c r="FO815" s="135"/>
      <c r="FP815" s="135"/>
      <c r="FQ815" s="135"/>
      <c r="FR815" s="135"/>
      <c r="FS815" s="135"/>
      <c r="FT815" s="135"/>
    </row>
    <row r="816" spans="1:176" ht="12.75" customHeight="1" x14ac:dyDescent="0.2">
      <c r="A816" s="16" t="s">
        <v>173</v>
      </c>
      <c r="B816" s="17" t="s">
        <v>472</v>
      </c>
      <c r="C816" s="16" t="s">
        <v>13918</v>
      </c>
      <c r="D816" s="16" t="s">
        <v>4386</v>
      </c>
      <c r="E816" s="16" t="s">
        <v>4386</v>
      </c>
      <c r="F816" s="85">
        <v>10</v>
      </c>
      <c r="G816" s="7"/>
      <c r="H816" s="7" t="s">
        <v>177</v>
      </c>
      <c r="I816" s="16" t="s">
        <v>671</v>
      </c>
      <c r="J816" s="16" t="s">
        <v>179</v>
      </c>
      <c r="K816" s="7" t="s">
        <v>162</v>
      </c>
      <c r="L816" s="16"/>
      <c r="M816" s="41"/>
      <c r="N816" s="17"/>
      <c r="O816" s="17"/>
      <c r="P816" s="7"/>
      <c r="Q816" s="7"/>
      <c r="R816" s="21" t="s">
        <v>4387</v>
      </c>
      <c r="S816" s="21"/>
      <c r="T816" s="21"/>
      <c r="U816" s="21"/>
      <c r="V816" s="22"/>
      <c r="W816" s="21"/>
      <c r="X816" s="21"/>
      <c r="Y816" s="21"/>
      <c r="Z816" s="21"/>
      <c r="AA816" s="21"/>
      <c r="AB816" s="21"/>
      <c r="AC816" s="18"/>
      <c r="AI816" s="132"/>
      <c r="AJ816" s="18">
        <v>867457212247</v>
      </c>
      <c r="AK816" s="18"/>
      <c r="AL816" s="18"/>
      <c r="AM816" s="7"/>
      <c r="AN816" s="7"/>
      <c r="AO816" s="7"/>
      <c r="AP816" s="7"/>
      <c r="AQ816" s="7"/>
      <c r="AR816" s="7"/>
      <c r="AS816" s="7"/>
      <c r="AT816" s="7"/>
      <c r="AU816" s="7"/>
      <c r="AV816" s="7"/>
      <c r="AW816" s="134"/>
      <c r="AX816" s="18"/>
      <c r="AY816" s="18"/>
      <c r="AZ816" s="133"/>
      <c r="BA816" s="132"/>
    </row>
    <row r="817" spans="1:170" ht="12.75" customHeight="1" x14ac:dyDescent="0.2">
      <c r="A817" s="16" t="s">
        <v>173</v>
      </c>
      <c r="B817" s="17" t="s">
        <v>472</v>
      </c>
      <c r="C817" s="16" t="s">
        <v>13918</v>
      </c>
      <c r="D817" s="16" t="s">
        <v>4420</v>
      </c>
      <c r="E817" s="16" t="s">
        <v>4420</v>
      </c>
      <c r="F817" s="85">
        <v>10</v>
      </c>
      <c r="G817" s="7"/>
      <c r="H817" s="7" t="s">
        <v>177</v>
      </c>
      <c r="I817" s="16" t="s">
        <v>671</v>
      </c>
      <c r="J817" s="16" t="s">
        <v>179</v>
      </c>
      <c r="K817" s="7" t="s">
        <v>162</v>
      </c>
      <c r="L817" s="16"/>
      <c r="M817" s="18"/>
      <c r="N817" s="17"/>
      <c r="O817" s="17"/>
      <c r="P817" s="7"/>
      <c r="Q817" s="7"/>
      <c r="R817" s="136" t="s">
        <v>4421</v>
      </c>
      <c r="S817" s="136"/>
      <c r="T817" s="136"/>
      <c r="U817" s="18"/>
      <c r="V817" s="138"/>
      <c r="W817" s="136"/>
      <c r="X817" s="136"/>
      <c r="Y817" s="136"/>
      <c r="Z817" s="136"/>
      <c r="AA817" s="136"/>
      <c r="AB817" s="136"/>
      <c r="AC817" s="135" t="s">
        <v>168</v>
      </c>
      <c r="AD817" s="136" t="s">
        <v>856</v>
      </c>
      <c r="AE817" s="136" t="s">
        <v>2720</v>
      </c>
      <c r="AI817" s="139"/>
      <c r="AJ817" s="18">
        <v>8613637432098</v>
      </c>
      <c r="AK817" s="18"/>
      <c r="AL817" s="18"/>
      <c r="AM817" s="7"/>
      <c r="AN817" s="7"/>
      <c r="AO817" s="7"/>
      <c r="AP817" s="7"/>
      <c r="AQ817" s="7"/>
      <c r="AR817" s="7"/>
      <c r="AS817" s="7"/>
      <c r="AT817" s="7"/>
      <c r="AU817" s="7"/>
      <c r="AV817" s="7"/>
      <c r="AW817" s="135"/>
      <c r="AX817" s="135"/>
      <c r="AY817" s="135"/>
      <c r="AZ817" s="133"/>
      <c r="BA817" s="139"/>
    </row>
    <row r="818" spans="1:170" ht="12.75" customHeight="1" x14ac:dyDescent="0.2">
      <c r="A818" s="16" t="s">
        <v>173</v>
      </c>
      <c r="B818" s="17" t="s">
        <v>472</v>
      </c>
      <c r="C818" s="16" t="s">
        <v>13918</v>
      </c>
      <c r="D818" s="132" t="s">
        <v>4422</v>
      </c>
      <c r="E818" s="132" t="s">
        <v>4422</v>
      </c>
      <c r="F818" s="85">
        <v>10</v>
      </c>
      <c r="G818" s="134"/>
      <c r="H818" s="134" t="s">
        <v>177</v>
      </c>
      <c r="I818" s="132" t="s">
        <v>671</v>
      </c>
      <c r="J818" s="132" t="s">
        <v>179</v>
      </c>
      <c r="K818" s="134" t="s">
        <v>162</v>
      </c>
      <c r="L818" s="132"/>
      <c r="M818" s="136"/>
      <c r="N818" s="17"/>
      <c r="O818" s="17"/>
      <c r="P818" s="134"/>
      <c r="Q818" s="134"/>
      <c r="R818" s="136" t="s">
        <v>4423</v>
      </c>
      <c r="S818" s="136"/>
      <c r="T818" s="136"/>
      <c r="U818" s="136"/>
      <c r="V818" s="138"/>
      <c r="W818" s="136"/>
      <c r="X818" s="136"/>
      <c r="Y818" s="136"/>
      <c r="Z818" s="136"/>
      <c r="AA818" s="136"/>
      <c r="AB818" s="136"/>
      <c r="AC818" s="136" t="s">
        <v>168</v>
      </c>
      <c r="AD818" s="135" t="s">
        <v>4424</v>
      </c>
      <c r="AE818" s="135" t="s">
        <v>4425</v>
      </c>
      <c r="AF818" s="135"/>
      <c r="AG818" s="135"/>
      <c r="AH818" s="135"/>
      <c r="AI818" s="139"/>
      <c r="AJ818" s="136">
        <v>8613574388128</v>
      </c>
      <c r="AK818" s="136"/>
      <c r="AL818" s="136"/>
      <c r="AM818" s="134"/>
      <c r="AN818" s="134"/>
      <c r="AO818" s="134"/>
      <c r="AP818" s="134"/>
      <c r="AQ818" s="134"/>
      <c r="AR818" s="134"/>
      <c r="AS818" s="134"/>
      <c r="AT818" s="134"/>
      <c r="AU818" s="134"/>
      <c r="AV818" s="134"/>
      <c r="AW818" s="135" t="s">
        <v>168</v>
      </c>
      <c r="AX818" s="136" t="s">
        <v>4424</v>
      </c>
      <c r="AY818" s="136" t="s">
        <v>4425</v>
      </c>
      <c r="AZ818" s="139"/>
      <c r="BA818" s="139"/>
      <c r="BC818" s="135"/>
      <c r="EW818" s="135"/>
      <c r="EY818" s="135"/>
    </row>
    <row r="819" spans="1:170" ht="12.75" customHeight="1" x14ac:dyDescent="0.2">
      <c r="A819" s="16" t="s">
        <v>173</v>
      </c>
      <c r="B819" s="17" t="s">
        <v>472</v>
      </c>
      <c r="C819" s="132" t="s">
        <v>13918</v>
      </c>
      <c r="D819" s="135" t="s">
        <v>13448</v>
      </c>
      <c r="E819" s="135" t="s">
        <v>13448</v>
      </c>
      <c r="F819" s="85">
        <v>10</v>
      </c>
      <c r="G819" s="134"/>
      <c r="H819" s="7" t="s">
        <v>177</v>
      </c>
      <c r="I819" s="132" t="s">
        <v>979</v>
      </c>
      <c r="J819" s="132" t="s">
        <v>179</v>
      </c>
      <c r="K819" s="7" t="s">
        <v>162</v>
      </c>
      <c r="L819" s="132"/>
      <c r="M819" s="136"/>
      <c r="N819" s="17"/>
      <c r="O819" s="17"/>
      <c r="P819" s="7"/>
      <c r="Q819" s="7"/>
      <c r="R819" s="21" t="s">
        <v>2514</v>
      </c>
      <c r="S819" s="21"/>
      <c r="T819" s="21"/>
      <c r="U819" s="21"/>
      <c r="V819" s="22"/>
      <c r="W819" s="21"/>
      <c r="X819" s="21"/>
      <c r="Y819" s="21"/>
      <c r="Z819" s="21"/>
      <c r="AA819" s="21"/>
      <c r="AB819" s="21"/>
      <c r="AC819" s="133" t="s">
        <v>168</v>
      </c>
      <c r="AD819" s="135" t="s">
        <v>11418</v>
      </c>
      <c r="AE819" s="135" t="s">
        <v>9576</v>
      </c>
      <c r="AF819" s="135" t="s">
        <v>11327</v>
      </c>
      <c r="AG819" s="135" t="s">
        <v>11419</v>
      </c>
      <c r="AI819" s="135"/>
      <c r="AJ819" s="136">
        <v>8613457106168</v>
      </c>
      <c r="AK819" s="136"/>
      <c r="AL819" s="136"/>
      <c r="AM819" s="134"/>
      <c r="AN819" s="134"/>
      <c r="AO819" s="134"/>
      <c r="AP819" s="134"/>
      <c r="AQ819" s="134"/>
      <c r="AR819" s="134"/>
      <c r="AS819" s="134"/>
      <c r="AT819" s="134"/>
      <c r="AU819" s="134"/>
      <c r="AV819" s="134"/>
      <c r="AW819" s="135"/>
      <c r="AX819" s="136"/>
      <c r="AY819" s="136"/>
      <c r="AZ819" s="133"/>
      <c r="BA819" s="139"/>
    </row>
    <row r="820" spans="1:170" ht="12.75" customHeight="1" x14ac:dyDescent="0.2">
      <c r="A820" s="16" t="s">
        <v>173</v>
      </c>
      <c r="B820" s="17" t="s">
        <v>472</v>
      </c>
      <c r="C820" s="132" t="s">
        <v>13918</v>
      </c>
      <c r="D820" s="16" t="s">
        <v>10267</v>
      </c>
      <c r="E820" s="16" t="s">
        <v>10267</v>
      </c>
      <c r="F820" s="85">
        <v>10</v>
      </c>
      <c r="G820" s="7"/>
      <c r="H820" s="134" t="s">
        <v>177</v>
      </c>
      <c r="I820" s="16" t="s">
        <v>979</v>
      </c>
      <c r="J820" s="16" t="s">
        <v>179</v>
      </c>
      <c r="K820" s="134" t="s">
        <v>162</v>
      </c>
      <c r="L820" s="132"/>
      <c r="M820" s="18"/>
      <c r="N820" s="17"/>
      <c r="O820" s="17"/>
      <c r="P820" s="134"/>
      <c r="Q820" s="134"/>
      <c r="R820" s="21" t="s">
        <v>10266</v>
      </c>
      <c r="S820" s="21"/>
      <c r="T820" s="21"/>
      <c r="U820" s="21"/>
      <c r="V820" s="22"/>
      <c r="W820" s="21"/>
      <c r="X820" s="21"/>
      <c r="Y820" s="21"/>
      <c r="Z820" s="21"/>
      <c r="AA820" s="21"/>
      <c r="AB820" s="21"/>
      <c r="AC820" s="18" t="s">
        <v>168</v>
      </c>
      <c r="AE820" s="3" t="s">
        <v>1152</v>
      </c>
      <c r="AI820" s="139"/>
      <c r="AJ820" s="18">
        <v>867763235533</v>
      </c>
      <c r="AK820" s="18"/>
      <c r="AL820" s="18"/>
      <c r="AM820" s="134"/>
      <c r="AN820" s="134"/>
      <c r="AO820" s="134"/>
      <c r="AP820" s="134"/>
      <c r="AQ820" s="134"/>
      <c r="AR820" s="134"/>
      <c r="AS820" s="134"/>
      <c r="AT820" s="134"/>
      <c r="AU820" s="134"/>
      <c r="AV820" s="134"/>
      <c r="AW820" s="134"/>
      <c r="AX820" s="18"/>
      <c r="AY820" s="18" t="s">
        <v>1152</v>
      </c>
      <c r="AZ820" s="139"/>
      <c r="BA820" s="139"/>
    </row>
    <row r="821" spans="1:170" ht="12.75" customHeight="1" x14ac:dyDescent="0.2">
      <c r="A821" s="132" t="s">
        <v>173</v>
      </c>
      <c r="B821" s="17" t="s">
        <v>472</v>
      </c>
      <c r="C821" s="132" t="s">
        <v>13918</v>
      </c>
      <c r="D821" s="132" t="s">
        <v>10989</v>
      </c>
      <c r="E821" s="132" t="s">
        <v>10989</v>
      </c>
      <c r="F821" s="85">
        <v>10</v>
      </c>
      <c r="G821" s="134"/>
      <c r="H821" s="134" t="s">
        <v>177</v>
      </c>
      <c r="I821" s="132" t="s">
        <v>1714</v>
      </c>
      <c r="J821" s="132" t="s">
        <v>179</v>
      </c>
      <c r="K821" s="134" t="s">
        <v>162</v>
      </c>
      <c r="L821" s="132"/>
      <c r="M821" s="136"/>
      <c r="N821" s="17"/>
      <c r="O821" s="17"/>
      <c r="P821" s="134"/>
      <c r="Q821" s="134"/>
      <c r="R821" s="21" t="s">
        <v>9477</v>
      </c>
      <c r="S821" s="21"/>
      <c r="T821" s="21"/>
      <c r="U821" s="21"/>
      <c r="V821" s="22"/>
      <c r="W821" s="21"/>
      <c r="X821" s="21"/>
      <c r="Y821" s="21"/>
      <c r="Z821" s="21"/>
      <c r="AA821" s="21"/>
      <c r="AB821" s="21"/>
      <c r="AC821" s="136" t="s">
        <v>168</v>
      </c>
      <c r="AD821" s="135" t="s">
        <v>1025</v>
      </c>
      <c r="AE821" s="135" t="s">
        <v>10990</v>
      </c>
      <c r="AF821" s="135"/>
      <c r="AG821" s="135" t="s">
        <v>10991</v>
      </c>
      <c r="AH821" s="135"/>
      <c r="AI821" s="135"/>
      <c r="AJ821" s="136"/>
      <c r="AK821" s="136"/>
      <c r="AL821" s="136"/>
      <c r="AM821" s="134"/>
      <c r="AN821" s="134"/>
      <c r="AO821" s="134"/>
      <c r="AP821" s="134"/>
      <c r="AQ821" s="134"/>
      <c r="AR821" s="134"/>
      <c r="AS821" s="134"/>
      <c r="AT821" s="134"/>
      <c r="AU821" s="134"/>
      <c r="AV821" s="134"/>
      <c r="AW821" s="135" t="s">
        <v>168</v>
      </c>
      <c r="AX821" s="136" t="s">
        <v>1025</v>
      </c>
      <c r="AY821" s="136" t="s">
        <v>10990</v>
      </c>
      <c r="AZ821" s="133"/>
      <c r="BA821" s="135" t="s">
        <v>10991</v>
      </c>
      <c r="BB821" s="135"/>
      <c r="BC821" s="135"/>
      <c r="BD821" s="135"/>
      <c r="BE821" s="135"/>
      <c r="BF821" s="135"/>
      <c r="BG821" s="135"/>
      <c r="BH821" s="135"/>
      <c r="BI821" s="135"/>
      <c r="BJ821" s="135"/>
      <c r="BK821" s="135"/>
      <c r="BL821" s="135"/>
      <c r="BM821" s="135"/>
      <c r="BN821" s="135"/>
      <c r="BO821" s="135"/>
      <c r="BP821" s="135"/>
      <c r="BQ821" s="135"/>
      <c r="BR821" s="135"/>
      <c r="BS821" s="135"/>
      <c r="BT821" s="135"/>
      <c r="BU821" s="135"/>
      <c r="BV821" s="135"/>
      <c r="BW821" s="135"/>
      <c r="BX821" s="135"/>
      <c r="BY821" s="135"/>
      <c r="BZ821" s="135"/>
      <c r="CA821" s="135"/>
      <c r="CB821" s="135"/>
      <c r="CC821" s="135"/>
      <c r="CD821" s="135"/>
      <c r="CE821" s="135"/>
      <c r="CF821" s="135"/>
      <c r="CG821" s="135"/>
      <c r="CH821" s="135"/>
      <c r="CI821" s="135"/>
      <c r="CJ821" s="135"/>
      <c r="CK821" s="135"/>
      <c r="CL821" s="135"/>
      <c r="CM821" s="135"/>
      <c r="CN821" s="135"/>
      <c r="CO821" s="135"/>
      <c r="CP821" s="135"/>
      <c r="CQ821" s="135"/>
      <c r="CR821" s="135"/>
      <c r="CS821" s="135"/>
      <c r="CT821" s="135"/>
      <c r="CU821" s="135"/>
      <c r="CV821" s="135"/>
      <c r="CW821" s="135"/>
      <c r="CX821" s="135"/>
      <c r="CY821" s="135"/>
      <c r="CZ821" s="135"/>
      <c r="DA821" s="135"/>
      <c r="DB821" s="135"/>
      <c r="DC821" s="135"/>
      <c r="DD821" s="135"/>
      <c r="DE821" s="135"/>
      <c r="DF821" s="135"/>
      <c r="DG821" s="135"/>
      <c r="DH821" s="135"/>
      <c r="DI821" s="135"/>
      <c r="DJ821" s="135"/>
      <c r="DK821" s="135"/>
      <c r="DL821" s="135"/>
      <c r="DM821" s="135"/>
      <c r="DN821" s="135"/>
      <c r="DO821" s="135"/>
      <c r="DP821" s="135"/>
      <c r="DQ821" s="135"/>
      <c r="DR821" s="135"/>
      <c r="DS821" s="135"/>
      <c r="DT821" s="135"/>
      <c r="DU821" s="135"/>
      <c r="DV821" s="135"/>
      <c r="DW821" s="135"/>
      <c r="DX821" s="135"/>
      <c r="DY821" s="135"/>
      <c r="DZ821" s="135"/>
      <c r="EA821" s="135"/>
      <c r="EB821" s="135"/>
      <c r="EC821" s="135"/>
      <c r="ED821" s="135"/>
      <c r="EE821" s="135"/>
      <c r="EF821" s="135"/>
      <c r="EG821" s="135"/>
      <c r="EH821" s="135"/>
      <c r="EI821" s="135"/>
      <c r="EJ821" s="135"/>
      <c r="EK821" s="135"/>
      <c r="EL821" s="135"/>
      <c r="EM821" s="135"/>
      <c r="EN821" s="135"/>
      <c r="EO821" s="135"/>
      <c r="EP821" s="135"/>
      <c r="EQ821" s="135"/>
      <c r="ER821" s="135"/>
      <c r="ES821" s="135"/>
      <c r="ET821" s="135"/>
      <c r="EU821" s="135"/>
      <c r="EV821" s="135"/>
      <c r="EW821" s="135"/>
      <c r="EX821" s="135"/>
      <c r="EY821" s="135"/>
      <c r="EZ821" s="135"/>
      <c r="FA821" s="135"/>
      <c r="FB821" s="135"/>
      <c r="FC821" s="135"/>
      <c r="FD821" s="135"/>
      <c r="FE821" s="135"/>
      <c r="FF821" s="135"/>
      <c r="FG821" s="135"/>
      <c r="FH821" s="135"/>
      <c r="FI821" s="135"/>
      <c r="FJ821" s="135"/>
      <c r="FK821" s="135"/>
      <c r="FL821" s="135"/>
    </row>
    <row r="822" spans="1:170" ht="12.75" customHeight="1" x14ac:dyDescent="0.2">
      <c r="A822" s="16" t="s">
        <v>173</v>
      </c>
      <c r="B822" s="17" t="s">
        <v>472</v>
      </c>
      <c r="C822" s="132" t="s">
        <v>13918</v>
      </c>
      <c r="D822" s="16" t="s">
        <v>11067</v>
      </c>
      <c r="E822" s="132" t="s">
        <v>11067</v>
      </c>
      <c r="F822" s="85">
        <v>10</v>
      </c>
      <c r="G822" s="7"/>
      <c r="H822" s="7" t="s">
        <v>177</v>
      </c>
      <c r="I822" s="16" t="s">
        <v>671</v>
      </c>
      <c r="J822" s="16" t="s">
        <v>179</v>
      </c>
      <c r="K822" s="134" t="s">
        <v>162</v>
      </c>
      <c r="L822" s="132"/>
      <c r="M822" s="136"/>
      <c r="N822" s="17"/>
      <c r="O822" s="17"/>
      <c r="P822" s="7"/>
      <c r="Q822" s="7"/>
      <c r="R822" s="136" t="s">
        <v>11068</v>
      </c>
      <c r="S822" s="136"/>
      <c r="T822" s="136"/>
      <c r="U822" s="136"/>
      <c r="V822" s="138"/>
      <c r="W822" s="136"/>
      <c r="X822" s="136"/>
      <c r="Y822" s="136"/>
      <c r="Z822" s="136"/>
      <c r="AA822" s="136"/>
      <c r="AB822" s="136"/>
      <c r="AC822" s="136" t="s">
        <v>168</v>
      </c>
      <c r="AD822" s="135" t="s">
        <v>11069</v>
      </c>
      <c r="AE822" s="135" t="s">
        <v>11070</v>
      </c>
      <c r="AF822" s="135"/>
      <c r="AG822" s="135"/>
      <c r="AH822" s="135"/>
      <c r="AI822" s="139"/>
      <c r="AJ822" s="136">
        <v>867437218489</v>
      </c>
      <c r="AK822" s="136"/>
      <c r="AL822" s="136"/>
      <c r="AM822" s="134"/>
      <c r="AN822" s="134"/>
      <c r="AO822" s="134"/>
      <c r="AP822" s="134"/>
      <c r="AQ822" s="134"/>
      <c r="AR822" s="134"/>
      <c r="AS822" s="134"/>
      <c r="AT822" s="134"/>
      <c r="AU822" s="134"/>
      <c r="AV822" s="134"/>
      <c r="AW822" s="135" t="s">
        <v>168</v>
      </c>
      <c r="AX822" s="136" t="s">
        <v>11069</v>
      </c>
      <c r="AY822" s="136" t="s">
        <v>11070</v>
      </c>
      <c r="AZ822" s="139"/>
      <c r="BA822" s="139"/>
    </row>
    <row r="823" spans="1:170" ht="12.75" customHeight="1" x14ac:dyDescent="0.2">
      <c r="A823" s="81" t="s">
        <v>173</v>
      </c>
      <c r="B823" s="86" t="s">
        <v>12429</v>
      </c>
      <c r="C823" s="81" t="s">
        <v>13782</v>
      </c>
      <c r="D823" s="81" t="s">
        <v>1949</v>
      </c>
      <c r="E823" s="81" t="s">
        <v>13787</v>
      </c>
      <c r="F823" s="85">
        <v>10</v>
      </c>
      <c r="G823" s="93"/>
      <c r="H823" s="134" t="s">
        <v>177</v>
      </c>
      <c r="I823" s="81" t="s">
        <v>979</v>
      </c>
      <c r="J823" s="81" t="s">
        <v>179</v>
      </c>
      <c r="K823" s="89" t="s">
        <v>180</v>
      </c>
      <c r="L823" s="81" t="s">
        <v>13722</v>
      </c>
      <c r="M823" s="87" t="s">
        <v>11167</v>
      </c>
      <c r="N823" s="86"/>
      <c r="O823" s="86"/>
      <c r="P823" s="85"/>
      <c r="Q823" s="85"/>
      <c r="R823" s="87" t="s">
        <v>2514</v>
      </c>
      <c r="S823" s="87"/>
      <c r="T823" s="87"/>
      <c r="U823" s="87"/>
      <c r="V823" s="88"/>
      <c r="W823" s="90" t="s">
        <v>11168</v>
      </c>
      <c r="X823" s="90" t="s">
        <v>11169</v>
      </c>
      <c r="Y823" s="90" t="s">
        <v>11170</v>
      </c>
      <c r="Z823" s="90" t="s">
        <v>11171</v>
      </c>
      <c r="AA823" s="87"/>
      <c r="AB823" s="90">
        <v>8000</v>
      </c>
      <c r="AC823" s="130" t="s">
        <v>168</v>
      </c>
      <c r="AD823" s="130" t="s">
        <v>856</v>
      </c>
      <c r="AE823" s="130" t="s">
        <v>1952</v>
      </c>
      <c r="AF823" s="130" t="s">
        <v>1953</v>
      </c>
      <c r="AG823" s="130" t="s">
        <v>1954</v>
      </c>
      <c r="AH823" s="130" t="s">
        <v>163</v>
      </c>
      <c r="AI823" s="130" t="s">
        <v>1955</v>
      </c>
      <c r="AJ823" s="130" t="s">
        <v>163</v>
      </c>
      <c r="AK823" s="130" t="s">
        <v>1956</v>
      </c>
      <c r="AL823" s="130" t="s">
        <v>1957</v>
      </c>
      <c r="AM823" s="130" t="s">
        <v>194</v>
      </c>
      <c r="AN823" s="130" t="s">
        <v>1958</v>
      </c>
      <c r="AO823" s="130" t="s">
        <v>1959</v>
      </c>
      <c r="AP823" s="130" t="s">
        <v>1240</v>
      </c>
      <c r="AQ823" s="149" t="s">
        <v>1987</v>
      </c>
      <c r="AR823" s="130"/>
      <c r="AS823" s="130"/>
      <c r="AT823" s="130"/>
      <c r="AU823" s="130"/>
      <c r="AV823" s="130"/>
      <c r="AW823" s="130" t="s">
        <v>168</v>
      </c>
      <c r="AX823" s="130" t="s">
        <v>856</v>
      </c>
      <c r="AY823" s="130" t="s">
        <v>1960</v>
      </c>
      <c r="AZ823" s="130" t="s">
        <v>1961</v>
      </c>
      <c r="BA823" s="130" t="s">
        <v>1962</v>
      </c>
      <c r="BB823" s="130" t="s">
        <v>163</v>
      </c>
      <c r="BC823" s="131" t="s">
        <v>1963</v>
      </c>
      <c r="BD823" s="131" t="s">
        <v>163</v>
      </c>
      <c r="BE823" s="131" t="s">
        <v>1964</v>
      </c>
      <c r="BF823" s="130" t="s">
        <v>1965</v>
      </c>
      <c r="BG823" s="130" t="s">
        <v>168</v>
      </c>
      <c r="BH823" s="130" t="s">
        <v>1966</v>
      </c>
      <c r="BI823" s="130" t="s">
        <v>1967</v>
      </c>
      <c r="BJ823" s="130" t="s">
        <v>1045</v>
      </c>
      <c r="BK823" s="130" t="s">
        <v>1968</v>
      </c>
      <c r="BL823" s="130" t="s">
        <v>1969</v>
      </c>
      <c r="BM823" s="130" t="s">
        <v>1970</v>
      </c>
      <c r="BN823" s="130" t="s">
        <v>1971</v>
      </c>
      <c r="BO823" s="130" t="s">
        <v>1972</v>
      </c>
      <c r="BP823" s="130"/>
      <c r="BQ823" s="130" t="s">
        <v>1916</v>
      </c>
      <c r="BR823" s="130" t="s">
        <v>1973</v>
      </c>
      <c r="BS823" s="130" t="s">
        <v>1974</v>
      </c>
      <c r="BT823" s="130" t="s">
        <v>1975</v>
      </c>
      <c r="BU823" s="130" t="s">
        <v>1976</v>
      </c>
      <c r="BV823" s="130" t="s">
        <v>1977</v>
      </c>
      <c r="BW823" s="130" t="s">
        <v>1978</v>
      </c>
      <c r="BX823" s="130" t="s">
        <v>163</v>
      </c>
      <c r="BY823" s="130" t="s">
        <v>1979</v>
      </c>
      <c r="BZ823" s="130" t="s">
        <v>1956</v>
      </c>
      <c r="CA823" s="130" t="s">
        <v>168</v>
      </c>
      <c r="CB823" s="130" t="s">
        <v>1980</v>
      </c>
      <c r="CC823" s="130" t="s">
        <v>1981</v>
      </c>
      <c r="CD823" s="130" t="s">
        <v>843</v>
      </c>
      <c r="CE823" s="130" t="s">
        <v>1982</v>
      </c>
      <c r="CF823" s="130" t="s">
        <v>163</v>
      </c>
      <c r="CG823" s="130" t="s">
        <v>1963</v>
      </c>
      <c r="CH823" s="130" t="s">
        <v>163</v>
      </c>
      <c r="CI823" s="130" t="s">
        <v>1964</v>
      </c>
      <c r="CJ823" s="130" t="s">
        <v>1983</v>
      </c>
      <c r="CK823" s="130" t="s">
        <v>168</v>
      </c>
      <c r="CL823" s="130" t="s">
        <v>1984</v>
      </c>
      <c r="CM823" s="130" t="s">
        <v>1985</v>
      </c>
      <c r="CN823" s="130" t="s">
        <v>1986</v>
      </c>
      <c r="CO823" s="130" t="s">
        <v>1987</v>
      </c>
      <c r="CP823" s="130" t="s">
        <v>163</v>
      </c>
      <c r="CQ823" s="130" t="s">
        <v>1988</v>
      </c>
      <c r="CR823" s="130" t="s">
        <v>163</v>
      </c>
      <c r="CS823" s="130" t="s">
        <v>1989</v>
      </c>
      <c r="CT823" s="130" t="s">
        <v>1990</v>
      </c>
      <c r="CU823" s="130" t="s">
        <v>168</v>
      </c>
      <c r="CV823" s="130" t="s">
        <v>1778</v>
      </c>
      <c r="CW823" s="130" t="s">
        <v>1991</v>
      </c>
      <c r="CX823" s="130" t="s">
        <v>1992</v>
      </c>
      <c r="CY823" s="130" t="s">
        <v>1993</v>
      </c>
      <c r="CZ823" s="130" t="s">
        <v>163</v>
      </c>
      <c r="DA823" s="130" t="s">
        <v>1994</v>
      </c>
      <c r="DB823" s="130" t="s">
        <v>163</v>
      </c>
      <c r="DC823" s="130" t="s">
        <v>1971</v>
      </c>
      <c r="DD823" s="130" t="s">
        <v>1995</v>
      </c>
      <c r="DE823" s="130" t="s">
        <v>168</v>
      </c>
      <c r="DF823" s="130" t="s">
        <v>1996</v>
      </c>
      <c r="DG823" s="130" t="s">
        <v>1997</v>
      </c>
      <c r="DH823" s="130" t="s">
        <v>1998</v>
      </c>
      <c r="DI823" s="130" t="s">
        <v>1999</v>
      </c>
      <c r="DJ823" s="130" t="s">
        <v>163</v>
      </c>
      <c r="DK823" s="130" t="s">
        <v>2000</v>
      </c>
      <c r="DL823" s="130" t="s">
        <v>163</v>
      </c>
      <c r="DM823" s="130" t="s">
        <v>1979</v>
      </c>
      <c r="DN823" s="130" t="s">
        <v>2001</v>
      </c>
      <c r="DO823" s="130" t="s">
        <v>168</v>
      </c>
      <c r="DP823" s="130" t="s">
        <v>2002</v>
      </c>
      <c r="DQ823" s="130" t="s">
        <v>2003</v>
      </c>
      <c r="DR823" s="130" t="s">
        <v>2004</v>
      </c>
      <c r="DS823" s="130" t="s">
        <v>1982</v>
      </c>
      <c r="DT823" s="130" t="s">
        <v>163</v>
      </c>
      <c r="DU823" s="130" t="s">
        <v>1988</v>
      </c>
      <c r="DV823" s="130" t="s">
        <v>163</v>
      </c>
      <c r="DW823" s="130" t="s">
        <v>2005</v>
      </c>
      <c r="DX823" s="130" t="s">
        <v>2006</v>
      </c>
      <c r="DY823" s="130" t="s">
        <v>168</v>
      </c>
      <c r="DZ823" s="130" t="s">
        <v>2007</v>
      </c>
      <c r="EA823" s="130" t="s">
        <v>2008</v>
      </c>
      <c r="EB823" s="130" t="s">
        <v>2009</v>
      </c>
      <c r="EC823" s="130" t="s">
        <v>2010</v>
      </c>
      <c r="ED823" s="130" t="s">
        <v>163</v>
      </c>
      <c r="EE823" s="130" t="s">
        <v>2011</v>
      </c>
      <c r="EF823" s="130" t="s">
        <v>163</v>
      </c>
      <c r="EG823" s="130" t="s">
        <v>163</v>
      </c>
      <c r="EH823" s="130" t="s">
        <v>2012</v>
      </c>
      <c r="EI823" s="130"/>
      <c r="EJ823" s="130"/>
      <c r="EK823" s="130"/>
      <c r="EL823" s="130"/>
      <c r="EM823" s="130" t="s">
        <v>2013</v>
      </c>
      <c r="EN823" s="130"/>
      <c r="EO823" s="130"/>
      <c r="EP823" s="130"/>
      <c r="EQ823" s="130"/>
      <c r="ER823" s="130"/>
      <c r="ES823" s="130"/>
      <c r="ET823" s="130"/>
      <c r="EU823" s="130"/>
      <c r="EV823" s="130"/>
      <c r="EW823" s="130"/>
      <c r="EX823" s="130"/>
      <c r="EY823" s="130"/>
      <c r="EZ823" s="130"/>
      <c r="FA823" s="130"/>
      <c r="FB823" s="130"/>
      <c r="FC823" s="130"/>
      <c r="FD823" s="130"/>
      <c r="FE823" s="130"/>
      <c r="FF823" s="130"/>
      <c r="FG823" s="130"/>
      <c r="FH823" s="130"/>
      <c r="FI823" s="130"/>
      <c r="FJ823" s="130"/>
      <c r="FK823" s="130"/>
      <c r="FL823" s="130"/>
      <c r="FM823" s="135"/>
      <c r="FN823" s="135"/>
    </row>
    <row r="824" spans="1:170" ht="12.75" customHeight="1" x14ac:dyDescent="0.2">
      <c r="A824" s="16" t="s">
        <v>173</v>
      </c>
      <c r="B824" s="17" t="s">
        <v>12429</v>
      </c>
      <c r="C824" s="132" t="s">
        <v>13782</v>
      </c>
      <c r="D824" s="132" t="s">
        <v>13485</v>
      </c>
      <c r="E824" s="132" t="s">
        <v>13485</v>
      </c>
      <c r="F824" s="85">
        <v>10</v>
      </c>
      <c r="G824" s="85"/>
      <c r="H824" s="134" t="s">
        <v>177</v>
      </c>
      <c r="I824" s="132" t="s">
        <v>979</v>
      </c>
      <c r="J824" s="132" t="s">
        <v>179</v>
      </c>
      <c r="K824" s="17" t="s">
        <v>162</v>
      </c>
      <c r="L824" s="132"/>
      <c r="M824" s="135" t="s">
        <v>14709</v>
      </c>
      <c r="N824" s="17"/>
      <c r="O824" s="17"/>
      <c r="P824" s="134"/>
      <c r="Q824" s="134"/>
      <c r="R824" s="136"/>
      <c r="S824" s="136"/>
      <c r="T824" s="136"/>
      <c r="U824" s="136" t="s">
        <v>7051</v>
      </c>
      <c r="V824" s="138" t="s">
        <v>14711</v>
      </c>
      <c r="W824" s="136"/>
      <c r="X824" s="136"/>
      <c r="Y824" s="136"/>
      <c r="Z824" s="136"/>
      <c r="AA824" s="136"/>
      <c r="AB824" s="136"/>
      <c r="AC824" s="133"/>
      <c r="AD824" s="136"/>
      <c r="AE824" s="136"/>
      <c r="AF824" s="137"/>
      <c r="AG824" s="3" t="s">
        <v>14710</v>
      </c>
      <c r="AI824" s="139"/>
      <c r="AJ824" s="136"/>
      <c r="AK824" s="136"/>
      <c r="AL824" s="136"/>
      <c r="AM824" s="134"/>
      <c r="AN824" s="134"/>
      <c r="AO824" s="134"/>
      <c r="AP824" s="134"/>
      <c r="AQ824" s="134"/>
      <c r="AR824" s="134"/>
      <c r="AS824" s="134"/>
      <c r="AT824" s="134"/>
      <c r="AU824" s="134"/>
      <c r="AV824" s="134"/>
      <c r="AW824" s="134"/>
      <c r="AX824" s="135"/>
      <c r="AY824" s="135"/>
      <c r="AZ824" s="135"/>
      <c r="BA824" s="135"/>
    </row>
    <row r="825" spans="1:170" ht="12.75" customHeight="1" x14ac:dyDescent="0.2">
      <c r="A825" s="132" t="s">
        <v>173</v>
      </c>
      <c r="B825" s="17" t="s">
        <v>12429</v>
      </c>
      <c r="C825" s="132" t="s">
        <v>13783</v>
      </c>
      <c r="D825" s="132" t="s">
        <v>13809</v>
      </c>
      <c r="E825" s="132" t="s">
        <v>13809</v>
      </c>
      <c r="F825" s="85">
        <v>10</v>
      </c>
      <c r="G825" s="134"/>
      <c r="H825" s="134" t="s">
        <v>177</v>
      </c>
      <c r="I825" s="132" t="s">
        <v>13802</v>
      </c>
      <c r="J825" s="132" t="s">
        <v>179</v>
      </c>
      <c r="K825" s="17" t="s">
        <v>162</v>
      </c>
      <c r="L825" s="132" t="s">
        <v>327</v>
      </c>
      <c r="M825" s="136"/>
      <c r="N825" s="17"/>
      <c r="O825" s="17"/>
      <c r="P825" s="134"/>
      <c r="Q825" s="134"/>
      <c r="R825" s="136"/>
      <c r="S825" s="136"/>
      <c r="T825" s="136"/>
      <c r="U825" s="136"/>
      <c r="V825" s="138"/>
      <c r="W825" s="136"/>
      <c r="X825" s="136"/>
      <c r="Y825" s="136"/>
      <c r="Z825" s="136"/>
      <c r="AA825" s="136"/>
      <c r="AB825" s="136"/>
      <c r="AC825" s="136"/>
      <c r="AD825" s="136"/>
      <c r="AE825" s="136"/>
      <c r="AF825" s="137"/>
      <c r="AG825" s="135"/>
      <c r="AH825" s="135"/>
      <c r="AI825" s="136"/>
      <c r="AJ825" s="136"/>
      <c r="AK825" s="136"/>
      <c r="AL825" s="136"/>
      <c r="AM825" s="134"/>
      <c r="AN825" s="134"/>
      <c r="AO825" s="134"/>
      <c r="AP825" s="134"/>
      <c r="AQ825" s="134"/>
      <c r="AR825" s="134"/>
      <c r="AS825" s="134"/>
      <c r="AT825" s="134"/>
      <c r="AU825" s="134"/>
      <c r="AV825" s="134"/>
      <c r="AW825" s="134"/>
      <c r="AX825" s="135"/>
      <c r="AY825" s="135"/>
      <c r="AZ825" s="135"/>
      <c r="BA825" s="135"/>
      <c r="BB825" s="135"/>
      <c r="BC825" s="135"/>
      <c r="BD825" s="135"/>
      <c r="BE825" s="135"/>
      <c r="BF825" s="135"/>
      <c r="BG825" s="135"/>
      <c r="BH825" s="135"/>
      <c r="BI825" s="135"/>
      <c r="BJ825" s="135"/>
      <c r="BK825" s="135"/>
      <c r="BL825" s="135"/>
      <c r="BM825" s="135"/>
      <c r="BN825" s="135"/>
      <c r="BO825" s="135"/>
      <c r="BP825" s="135"/>
      <c r="BQ825" s="135"/>
      <c r="BR825" s="135"/>
      <c r="BS825" s="135"/>
      <c r="BT825" s="135"/>
      <c r="BU825" s="135"/>
      <c r="BV825" s="135"/>
      <c r="BW825" s="135"/>
      <c r="BX825" s="135"/>
      <c r="BY825" s="135"/>
      <c r="BZ825" s="135"/>
      <c r="CA825" s="135"/>
      <c r="CB825" s="135"/>
      <c r="CC825" s="135"/>
      <c r="CD825" s="135"/>
      <c r="CE825" s="135"/>
      <c r="CF825" s="135"/>
      <c r="CG825" s="135"/>
      <c r="CH825" s="135"/>
      <c r="CI825" s="135"/>
      <c r="CJ825" s="135"/>
      <c r="CK825" s="135"/>
      <c r="CL825" s="135"/>
      <c r="CM825" s="135"/>
      <c r="CN825" s="135"/>
      <c r="CO825" s="135"/>
      <c r="CP825" s="135"/>
      <c r="CQ825" s="135"/>
      <c r="CR825" s="135"/>
      <c r="CS825" s="135"/>
      <c r="CT825" s="135"/>
      <c r="CU825" s="135"/>
      <c r="CV825" s="135"/>
      <c r="CW825" s="135"/>
      <c r="CX825" s="135"/>
      <c r="CY825" s="135"/>
      <c r="CZ825" s="135"/>
      <c r="DA825" s="135"/>
      <c r="DB825" s="135"/>
      <c r="DC825" s="135"/>
      <c r="DD825" s="135"/>
      <c r="DE825" s="135"/>
      <c r="DF825" s="135"/>
      <c r="DG825" s="135"/>
      <c r="DH825" s="135"/>
      <c r="DI825" s="135"/>
      <c r="DJ825" s="135"/>
      <c r="DK825" s="135"/>
      <c r="DL825" s="135"/>
      <c r="DM825" s="135"/>
      <c r="DN825" s="135"/>
      <c r="DO825" s="135"/>
      <c r="DP825" s="135"/>
      <c r="DQ825" s="135"/>
      <c r="DR825" s="135"/>
      <c r="DS825" s="135"/>
      <c r="DT825" s="135"/>
      <c r="DU825" s="135"/>
      <c r="DV825" s="135"/>
      <c r="DW825" s="135"/>
      <c r="DX825" s="135"/>
      <c r="DY825" s="135"/>
      <c r="DZ825" s="135"/>
      <c r="EA825" s="135"/>
      <c r="EB825" s="135"/>
      <c r="EC825" s="135"/>
      <c r="ED825" s="135"/>
      <c r="EE825" s="135"/>
      <c r="EF825" s="135"/>
      <c r="EG825" s="135"/>
      <c r="EH825" s="135"/>
      <c r="EI825" s="135"/>
      <c r="EJ825" s="135"/>
      <c r="EK825" s="135"/>
      <c r="EL825" s="135"/>
      <c r="EM825" s="135"/>
      <c r="EN825" s="135"/>
      <c r="EO825" s="135"/>
      <c r="EP825" s="135"/>
      <c r="EQ825" s="135"/>
      <c r="ER825" s="135"/>
      <c r="ES825" s="135"/>
      <c r="ET825" s="135"/>
      <c r="EU825" s="135"/>
      <c r="EV825" s="135"/>
      <c r="EW825" s="135"/>
      <c r="EX825" s="135"/>
      <c r="EY825" s="135"/>
      <c r="EZ825" s="135"/>
      <c r="FA825" s="135"/>
      <c r="FB825" s="135"/>
      <c r="FC825" s="135"/>
      <c r="FD825" s="135"/>
      <c r="FE825" s="135"/>
      <c r="FF825" s="135"/>
      <c r="FG825" s="135"/>
      <c r="FH825" s="135"/>
      <c r="FI825" s="135"/>
      <c r="FJ825" s="135"/>
      <c r="FK825" s="135"/>
      <c r="FL825" s="135"/>
    </row>
    <row r="826" spans="1:170" ht="12.75" customHeight="1" x14ac:dyDescent="0.2">
      <c r="A826" s="132" t="s">
        <v>173</v>
      </c>
      <c r="B826" s="17" t="s">
        <v>12429</v>
      </c>
      <c r="C826" s="132" t="s">
        <v>13782</v>
      </c>
      <c r="D826" s="132" t="s">
        <v>13477</v>
      </c>
      <c r="E826" s="132" t="s">
        <v>13477</v>
      </c>
      <c r="F826" s="85">
        <v>10</v>
      </c>
      <c r="G826" s="85"/>
      <c r="H826" s="7" t="s">
        <v>177</v>
      </c>
      <c r="I826" s="132" t="s">
        <v>13478</v>
      </c>
      <c r="J826" s="132" t="s">
        <v>179</v>
      </c>
      <c r="K826" s="17" t="s">
        <v>162</v>
      </c>
      <c r="L826" s="132"/>
      <c r="M826" s="135"/>
      <c r="N826" s="17"/>
      <c r="O826" s="17"/>
      <c r="P826" s="134"/>
      <c r="Q826" s="134"/>
      <c r="R826" s="136"/>
      <c r="S826" s="136"/>
      <c r="T826" s="136"/>
      <c r="U826" s="136" t="s">
        <v>13753</v>
      </c>
      <c r="V826" s="138"/>
      <c r="W826" s="136"/>
      <c r="X826" s="136"/>
      <c r="Y826" s="136"/>
      <c r="Z826" s="136"/>
      <c r="AA826" s="136"/>
      <c r="AB826" s="136"/>
      <c r="AC826" s="133"/>
      <c r="AD826" s="136"/>
      <c r="AE826" s="136"/>
      <c r="AF826" s="137"/>
      <c r="AG826" s="135"/>
      <c r="AH826" s="135"/>
      <c r="AI826" s="139" t="s">
        <v>13754</v>
      </c>
      <c r="AJ826" s="136"/>
      <c r="AK826" s="136"/>
      <c r="AL826" s="136"/>
      <c r="AM826" s="134"/>
      <c r="AN826" s="134"/>
      <c r="AO826" s="134"/>
      <c r="AP826" s="134"/>
      <c r="AQ826" s="134"/>
      <c r="AR826" s="134"/>
      <c r="AS826" s="134"/>
      <c r="AT826" s="134"/>
      <c r="AU826" s="134"/>
      <c r="AV826" s="134"/>
      <c r="AW826" s="134"/>
      <c r="AX826" s="135"/>
      <c r="AY826" s="135"/>
      <c r="AZ826" s="135"/>
      <c r="BA826" s="135"/>
      <c r="BB826" s="135"/>
      <c r="BC826" s="135"/>
      <c r="BD826" s="135"/>
      <c r="BE826" s="135"/>
      <c r="BF826" s="135"/>
      <c r="BG826" s="135"/>
      <c r="BH826" s="135"/>
      <c r="BI826" s="135"/>
      <c r="BJ826" s="135"/>
      <c r="BK826" s="135"/>
      <c r="BL826" s="135"/>
      <c r="BM826" s="135"/>
      <c r="BN826" s="135"/>
      <c r="BO826" s="135"/>
      <c r="BP826" s="135"/>
      <c r="BQ826" s="135"/>
      <c r="BR826" s="135"/>
      <c r="BS826" s="135"/>
      <c r="BT826" s="135"/>
      <c r="BU826" s="135"/>
      <c r="BV826" s="135"/>
      <c r="BW826" s="135"/>
      <c r="BX826" s="135"/>
      <c r="BY826" s="135"/>
      <c r="BZ826" s="135"/>
      <c r="CA826" s="135"/>
      <c r="CB826" s="135"/>
      <c r="CC826" s="135"/>
      <c r="CD826" s="135"/>
      <c r="CE826" s="135"/>
      <c r="CF826" s="135"/>
      <c r="CG826" s="135"/>
      <c r="CH826" s="135"/>
      <c r="CI826" s="135"/>
      <c r="CJ826" s="135"/>
      <c r="CK826" s="135"/>
      <c r="CL826" s="135"/>
      <c r="CM826" s="135"/>
      <c r="CN826" s="135"/>
      <c r="CO826" s="135"/>
      <c r="CP826" s="135"/>
      <c r="CQ826" s="135"/>
      <c r="CR826" s="135"/>
      <c r="CS826" s="135"/>
      <c r="CT826" s="135"/>
      <c r="CU826" s="135"/>
      <c r="CV826" s="135"/>
      <c r="CW826" s="135"/>
      <c r="CX826" s="135"/>
      <c r="CY826" s="135"/>
      <c r="CZ826" s="135"/>
      <c r="DA826" s="135"/>
      <c r="DB826" s="135"/>
      <c r="DC826" s="135"/>
      <c r="DD826" s="135"/>
      <c r="DE826" s="135"/>
      <c r="DF826" s="135"/>
      <c r="DG826" s="135"/>
      <c r="DH826" s="135"/>
      <c r="DI826" s="135"/>
      <c r="DJ826" s="135"/>
      <c r="DK826" s="135"/>
      <c r="DL826" s="135"/>
      <c r="DM826" s="135"/>
      <c r="DN826" s="135"/>
      <c r="DO826" s="135"/>
      <c r="DP826" s="135"/>
      <c r="DQ826" s="135"/>
      <c r="DR826" s="135"/>
      <c r="DS826" s="135"/>
      <c r="DT826" s="135"/>
      <c r="DU826" s="135"/>
      <c r="DV826" s="135"/>
      <c r="DW826" s="135"/>
      <c r="DX826" s="135"/>
      <c r="DY826" s="135"/>
      <c r="DZ826" s="135"/>
      <c r="EA826" s="135"/>
      <c r="EB826" s="135"/>
      <c r="EC826" s="135"/>
      <c r="ED826" s="135"/>
      <c r="EE826" s="135"/>
      <c r="EF826" s="135"/>
      <c r="EG826" s="135"/>
      <c r="EH826" s="135"/>
      <c r="EI826" s="135"/>
      <c r="EJ826" s="135"/>
      <c r="EK826" s="135"/>
      <c r="EL826" s="135"/>
      <c r="EM826" s="135"/>
      <c r="EN826" s="135"/>
      <c r="EO826" s="135"/>
      <c r="EP826" s="135"/>
      <c r="EQ826" s="135"/>
      <c r="ER826" s="135"/>
      <c r="ES826" s="135"/>
      <c r="ET826" s="135"/>
      <c r="EU826" s="135"/>
      <c r="EV826" s="135"/>
      <c r="EW826" s="135"/>
      <c r="EX826" s="135"/>
      <c r="EY826" s="135"/>
      <c r="EZ826" s="135"/>
      <c r="FA826" s="135"/>
      <c r="FB826" s="135"/>
      <c r="FC826" s="135"/>
      <c r="FD826" s="135"/>
      <c r="FE826" s="135"/>
      <c r="FF826" s="135"/>
      <c r="FG826" s="135"/>
      <c r="FH826" s="135"/>
      <c r="FI826" s="135"/>
      <c r="FJ826" s="135"/>
      <c r="FK826" s="135"/>
      <c r="FL826" s="135"/>
    </row>
    <row r="827" spans="1:170" ht="12.75" customHeight="1" x14ac:dyDescent="0.2">
      <c r="A827" s="132" t="s">
        <v>173</v>
      </c>
      <c r="B827" s="124" t="s">
        <v>211</v>
      </c>
      <c r="C827" s="133"/>
      <c r="D827" s="133" t="s">
        <v>7661</v>
      </c>
      <c r="E827" s="133" t="s">
        <v>7661</v>
      </c>
      <c r="F827" s="85">
        <f>40*250/1000</f>
        <v>10</v>
      </c>
      <c r="G827" s="36"/>
      <c r="H827" s="134" t="s">
        <v>177</v>
      </c>
      <c r="I827" s="132" t="s">
        <v>253</v>
      </c>
      <c r="J827" s="133" t="s">
        <v>179</v>
      </c>
      <c r="K827" s="134" t="s">
        <v>162</v>
      </c>
      <c r="L827" s="133" t="s">
        <v>7666</v>
      </c>
      <c r="M827" s="136"/>
      <c r="N827" s="17"/>
      <c r="O827" s="17"/>
      <c r="P827" s="134"/>
      <c r="Q827" s="134"/>
      <c r="R827" s="21" t="s">
        <v>7663</v>
      </c>
      <c r="S827" s="21"/>
      <c r="T827" s="21"/>
      <c r="U827" s="21"/>
      <c r="V827" s="22"/>
      <c r="W827" s="21"/>
      <c r="X827" s="21"/>
      <c r="Y827" s="21"/>
      <c r="Z827" s="21"/>
      <c r="AA827" s="21"/>
      <c r="AB827" s="21"/>
      <c r="AC827" s="136"/>
      <c r="AD827" s="135"/>
      <c r="AE827" s="135"/>
      <c r="AF827" s="135"/>
      <c r="AI827" s="137"/>
      <c r="AJ827" s="136"/>
      <c r="AK827" s="136"/>
      <c r="AL827" s="136"/>
      <c r="AM827" s="134"/>
      <c r="AN827" s="134"/>
      <c r="AO827" s="134"/>
      <c r="AP827" s="134"/>
      <c r="AQ827" s="134"/>
      <c r="AR827" s="134"/>
      <c r="AS827" s="134"/>
      <c r="AT827" s="134"/>
      <c r="AU827" s="134"/>
      <c r="AV827" s="134"/>
      <c r="AW827" s="134"/>
      <c r="AX827" s="136"/>
      <c r="AY827" s="136"/>
      <c r="AZ827" s="137"/>
      <c r="BA827" s="137"/>
      <c r="BC827" s="135"/>
      <c r="BD827" s="135"/>
      <c r="BE827" s="135"/>
    </row>
    <row r="828" spans="1:170" ht="12.75" customHeight="1" x14ac:dyDescent="0.2">
      <c r="A828" s="16" t="s">
        <v>173</v>
      </c>
      <c r="B828" s="17" t="s">
        <v>12429</v>
      </c>
      <c r="C828" s="132" t="s">
        <v>13782</v>
      </c>
      <c r="D828" s="16" t="s">
        <v>13750</v>
      </c>
      <c r="E828" s="132" t="s">
        <v>14145</v>
      </c>
      <c r="F828" s="85">
        <v>10</v>
      </c>
      <c r="G828" s="85"/>
      <c r="H828" s="53" t="s">
        <v>177</v>
      </c>
      <c r="I828" s="16" t="s">
        <v>671</v>
      </c>
      <c r="J828" s="16" t="s">
        <v>179</v>
      </c>
      <c r="K828" s="17" t="s">
        <v>162</v>
      </c>
      <c r="L828" s="132"/>
      <c r="M828" s="133" t="s">
        <v>10937</v>
      </c>
      <c r="N828" s="17"/>
      <c r="O828" s="17"/>
      <c r="P828" s="7"/>
      <c r="Q828" s="7"/>
      <c r="R828" s="136" t="s">
        <v>10938</v>
      </c>
      <c r="S828" s="136"/>
      <c r="T828" s="136"/>
      <c r="U828" s="136"/>
      <c r="V828" s="138"/>
      <c r="W828" s="136"/>
      <c r="X828" s="136"/>
      <c r="Y828" s="136"/>
      <c r="Z828" s="136"/>
      <c r="AA828" s="136"/>
      <c r="AB828" s="136"/>
      <c r="AC828" s="136"/>
      <c r="AD828" s="136"/>
      <c r="AE828" s="136"/>
      <c r="AF828" s="137"/>
      <c r="AG828" s="137"/>
      <c r="AH828" s="137"/>
      <c r="AI828" s="139" t="s">
        <v>13751</v>
      </c>
      <c r="AJ828" s="136"/>
      <c r="AK828" s="136"/>
      <c r="AL828" s="136"/>
      <c r="AM828" s="134"/>
      <c r="AN828" s="134"/>
      <c r="AO828" s="134"/>
      <c r="AP828" s="134"/>
      <c r="AQ828" s="134"/>
      <c r="AR828" s="134"/>
      <c r="AS828" s="134"/>
      <c r="AT828" s="134"/>
      <c r="AU828" s="134"/>
      <c r="AV828" s="134"/>
      <c r="AW828" s="134"/>
      <c r="DS828" s="135"/>
      <c r="EC828" s="135"/>
      <c r="EM828" s="135"/>
    </row>
    <row r="829" spans="1:170" ht="12.75" customHeight="1" x14ac:dyDescent="0.2">
      <c r="A829" s="16" t="s">
        <v>173</v>
      </c>
      <c r="B829" s="17" t="s">
        <v>211</v>
      </c>
      <c r="C829" s="132"/>
      <c r="D829" s="132" t="s">
        <v>2337</v>
      </c>
      <c r="E829" s="132" t="s">
        <v>1633</v>
      </c>
      <c r="F829" s="85">
        <v>10</v>
      </c>
      <c r="G829" s="134"/>
      <c r="H829" s="134" t="s">
        <v>177</v>
      </c>
      <c r="I829" s="132" t="s">
        <v>244</v>
      </c>
      <c r="J829" s="132" t="s">
        <v>245</v>
      </c>
      <c r="K829" s="134" t="s">
        <v>162</v>
      </c>
      <c r="L829" s="132" t="s">
        <v>6088</v>
      </c>
      <c r="M829" s="136"/>
      <c r="N829" s="17"/>
      <c r="O829" s="17"/>
      <c r="P829" s="134"/>
      <c r="Q829" s="134"/>
      <c r="R829" s="136" t="s">
        <v>6089</v>
      </c>
      <c r="S829" s="136"/>
      <c r="T829" s="136"/>
      <c r="U829" s="136"/>
      <c r="V829" s="138"/>
      <c r="W829" s="136"/>
      <c r="X829" s="136"/>
      <c r="Y829" s="136"/>
      <c r="Z829" s="136"/>
      <c r="AA829" s="136"/>
      <c r="AB829" s="136"/>
      <c r="AC829" s="135" t="s">
        <v>168</v>
      </c>
      <c r="AD829" s="136" t="s">
        <v>2342</v>
      </c>
      <c r="AE829" s="136" t="s">
        <v>2343</v>
      </c>
      <c r="AF829" s="133" t="s">
        <v>250</v>
      </c>
      <c r="AG829" s="3" t="s">
        <v>2344</v>
      </c>
      <c r="AI829" s="135"/>
      <c r="AJ829" s="136" t="s">
        <v>2345</v>
      </c>
      <c r="AK829" s="136"/>
      <c r="AL829" s="136"/>
      <c r="AM829" s="135"/>
      <c r="AN829" s="135" t="s">
        <v>2346</v>
      </c>
      <c r="AO829" s="135" t="s">
        <v>2347</v>
      </c>
      <c r="AP829" s="135"/>
      <c r="AQ829" s="135" t="s">
        <v>2348</v>
      </c>
      <c r="AR829" s="135"/>
      <c r="AS829" s="135"/>
      <c r="AT829" s="135"/>
      <c r="AU829" s="135"/>
      <c r="AV829" s="135"/>
      <c r="AW829" s="135"/>
      <c r="AX829" s="135"/>
      <c r="AY829" s="135"/>
      <c r="AZ829" s="135"/>
      <c r="BA829" s="135"/>
      <c r="BC829" s="135"/>
      <c r="BF829" s="135"/>
      <c r="DS829" s="135"/>
    </row>
    <row r="830" spans="1:170" ht="12.75" customHeight="1" x14ac:dyDescent="0.2">
      <c r="A830" s="132" t="s">
        <v>173</v>
      </c>
      <c r="B830" s="17" t="s">
        <v>12429</v>
      </c>
      <c r="C830" s="132" t="s">
        <v>13782</v>
      </c>
      <c r="D830" s="135" t="s">
        <v>2014</v>
      </c>
      <c r="E830" s="135" t="s">
        <v>13903</v>
      </c>
      <c r="F830" s="85">
        <v>10</v>
      </c>
      <c r="G830" s="134"/>
      <c r="H830" s="134" t="s">
        <v>177</v>
      </c>
      <c r="I830" s="132" t="s">
        <v>765</v>
      </c>
      <c r="J830" s="133" t="s">
        <v>203</v>
      </c>
      <c r="K830" s="20" t="s">
        <v>180</v>
      </c>
      <c r="L830" s="132" t="s">
        <v>7439</v>
      </c>
      <c r="M830" s="135" t="s">
        <v>2016</v>
      </c>
      <c r="N830" s="17"/>
      <c r="O830" s="17"/>
      <c r="P830" s="134"/>
      <c r="Q830" s="134"/>
      <c r="R830" s="135" t="s">
        <v>7436</v>
      </c>
      <c r="S830" s="135" t="s">
        <v>163</v>
      </c>
      <c r="T830" s="135" t="s">
        <v>7437</v>
      </c>
      <c r="U830" s="135" t="s">
        <v>7438</v>
      </c>
      <c r="V830" s="22"/>
      <c r="W830" s="21"/>
      <c r="X830" s="21"/>
      <c r="Y830" s="21"/>
      <c r="Z830" s="21"/>
      <c r="AA830" s="21"/>
      <c r="AB830" s="21"/>
      <c r="AC830" s="135" t="s">
        <v>168</v>
      </c>
      <c r="AD830" s="135" t="s">
        <v>3043</v>
      </c>
      <c r="AE830" s="135" t="s">
        <v>3443</v>
      </c>
      <c r="AF830" s="135" t="s">
        <v>6680</v>
      </c>
      <c r="AG830" s="135" t="s">
        <v>6681</v>
      </c>
      <c r="AI830" s="135" t="s">
        <v>163</v>
      </c>
      <c r="AJ830" s="135" t="s">
        <v>6682</v>
      </c>
      <c r="AK830" s="136"/>
      <c r="AL830" s="136"/>
      <c r="AM830" s="134"/>
      <c r="AN830" s="134"/>
      <c r="AO830" s="134"/>
      <c r="AP830" s="134"/>
      <c r="AQ830" s="134"/>
      <c r="AR830" s="134"/>
      <c r="AS830" s="134"/>
      <c r="AT830" s="134"/>
      <c r="AU830" s="134"/>
      <c r="AV830" s="134"/>
      <c r="AW830" s="135" t="s">
        <v>194</v>
      </c>
      <c r="AX830" s="135" t="s">
        <v>2021</v>
      </c>
      <c r="AY830" s="135" t="s">
        <v>2022</v>
      </c>
      <c r="AZ830" s="135" t="s">
        <v>2023</v>
      </c>
      <c r="BA830" s="135" t="s">
        <v>2024</v>
      </c>
      <c r="BB830" s="3" t="s">
        <v>163</v>
      </c>
      <c r="BC830" s="141" t="s">
        <v>2025</v>
      </c>
    </row>
    <row r="831" spans="1:170" ht="12.75" customHeight="1" x14ac:dyDescent="0.2">
      <c r="A831" s="16" t="s">
        <v>173</v>
      </c>
      <c r="B831" s="17" t="s">
        <v>12429</v>
      </c>
      <c r="C831" s="132" t="s">
        <v>13782</v>
      </c>
      <c r="D831" s="132" t="s">
        <v>13797</v>
      </c>
      <c r="E831" s="132" t="s">
        <v>13797</v>
      </c>
      <c r="F831" s="85">
        <v>10</v>
      </c>
      <c r="G831" s="85"/>
      <c r="H831" s="7" t="s">
        <v>177</v>
      </c>
      <c r="I831" s="132" t="s">
        <v>979</v>
      </c>
      <c r="J831" s="132" t="s">
        <v>179</v>
      </c>
      <c r="K831" s="17" t="s">
        <v>162</v>
      </c>
      <c r="L831" s="132" t="s">
        <v>327</v>
      </c>
      <c r="M831" s="136"/>
      <c r="N831" s="17"/>
      <c r="O831" s="17"/>
      <c r="P831" s="7"/>
      <c r="Q831" s="7"/>
      <c r="R831" s="136"/>
      <c r="S831" s="136"/>
      <c r="T831" s="136"/>
      <c r="U831" s="136"/>
      <c r="V831" s="138"/>
      <c r="W831" s="136"/>
      <c r="X831" s="136"/>
      <c r="Y831" s="136"/>
      <c r="Z831" s="136"/>
      <c r="AA831" s="136"/>
      <c r="AB831" s="136"/>
      <c r="AC831" s="136"/>
      <c r="AD831" s="136"/>
      <c r="AE831" s="136"/>
      <c r="AF831" s="137"/>
      <c r="AI831" s="136"/>
      <c r="AJ831" s="136"/>
      <c r="AK831" s="136"/>
      <c r="AL831" s="136"/>
      <c r="AM831" s="134"/>
      <c r="AN831" s="134"/>
      <c r="AO831" s="134"/>
      <c r="AP831" s="134"/>
      <c r="AQ831" s="134"/>
      <c r="AR831" s="134"/>
      <c r="AS831" s="134"/>
      <c r="AT831" s="134"/>
      <c r="AU831" s="134"/>
      <c r="AV831" s="134"/>
      <c r="AW831" s="134"/>
      <c r="AX831" s="135"/>
      <c r="AY831" s="135"/>
      <c r="AZ831" s="135"/>
      <c r="BA831" s="135"/>
    </row>
    <row r="832" spans="1:170" ht="12.75" customHeight="1" x14ac:dyDescent="0.2">
      <c r="A832" s="16" t="s">
        <v>173</v>
      </c>
      <c r="B832" s="17" t="s">
        <v>12429</v>
      </c>
      <c r="C832" s="132" t="s">
        <v>13782</v>
      </c>
      <c r="D832" s="132" t="s">
        <v>13799</v>
      </c>
      <c r="E832" s="132" t="s">
        <v>13799</v>
      </c>
      <c r="F832" s="85">
        <v>10</v>
      </c>
      <c r="G832" s="85"/>
      <c r="H832" s="134" t="s">
        <v>177</v>
      </c>
      <c r="I832" s="132" t="s">
        <v>979</v>
      </c>
      <c r="J832" s="132" t="s">
        <v>179</v>
      </c>
      <c r="K832" s="17" t="s">
        <v>162</v>
      </c>
      <c r="L832" s="132" t="s">
        <v>327</v>
      </c>
      <c r="M832" s="136"/>
      <c r="N832" s="17"/>
      <c r="O832" s="17"/>
      <c r="P832" s="7"/>
      <c r="Q832" s="7"/>
      <c r="R832" s="18"/>
      <c r="S832" s="18"/>
      <c r="T832" s="18"/>
      <c r="U832" s="18" t="s">
        <v>12720</v>
      </c>
      <c r="V832" s="19"/>
      <c r="W832" s="18"/>
      <c r="X832" s="18"/>
      <c r="Y832" s="18"/>
      <c r="Z832" s="18"/>
      <c r="AA832" s="18"/>
      <c r="AB832" s="18"/>
      <c r="AC832" s="136"/>
      <c r="AD832" s="136"/>
      <c r="AE832" s="136"/>
      <c r="AF832" s="137"/>
      <c r="AG832" s="135"/>
      <c r="AH832" s="135"/>
      <c r="AI832" s="136"/>
      <c r="AJ832" s="18"/>
      <c r="AK832" s="18"/>
      <c r="AL832" s="18"/>
      <c r="AM832" s="135"/>
      <c r="AN832" s="135"/>
      <c r="AO832" s="135"/>
      <c r="AP832" s="135"/>
      <c r="AQ832" s="135"/>
      <c r="AR832" s="135"/>
      <c r="AS832" s="135"/>
      <c r="AT832" s="135"/>
      <c r="AU832" s="135"/>
      <c r="AV832" s="135"/>
      <c r="AW832" s="134"/>
      <c r="AX832" s="135"/>
      <c r="AY832" s="135"/>
      <c r="AZ832" s="135"/>
    </row>
    <row r="833" spans="1:176" ht="12.75" customHeight="1" x14ac:dyDescent="0.2">
      <c r="A833" s="135" t="s">
        <v>173</v>
      </c>
      <c r="B833" s="127" t="s">
        <v>12429</v>
      </c>
      <c r="C833" s="128" t="s">
        <v>13782</v>
      </c>
      <c r="D833" s="135" t="s">
        <v>14720</v>
      </c>
      <c r="E833" s="135" t="s">
        <v>14720</v>
      </c>
      <c r="F833" s="85">
        <v>10</v>
      </c>
      <c r="G833" s="130"/>
      <c r="H833" s="7" t="s">
        <v>177</v>
      </c>
      <c r="I833" s="135" t="s">
        <v>671</v>
      </c>
      <c r="J833" s="135" t="s">
        <v>179</v>
      </c>
      <c r="K833" s="127" t="s">
        <v>162</v>
      </c>
      <c r="L833" s="135"/>
      <c r="M833" s="135" t="s">
        <v>14725</v>
      </c>
      <c r="N833" s="135"/>
      <c r="O833" s="135"/>
      <c r="P833" s="135"/>
      <c r="Q833" s="135"/>
      <c r="R833" s="135" t="s">
        <v>14726</v>
      </c>
      <c r="S833" s="135"/>
      <c r="T833" s="135"/>
      <c r="U833" s="135" t="s">
        <v>1829</v>
      </c>
      <c r="V833" s="135" t="s">
        <v>14727</v>
      </c>
      <c r="W833" s="135"/>
      <c r="X833" s="135"/>
      <c r="Y833" s="135"/>
      <c r="Z833" s="135"/>
      <c r="AA833" s="135"/>
      <c r="AB833" s="135"/>
      <c r="AC833" s="135"/>
      <c r="AD833" s="135"/>
      <c r="AE833" s="135"/>
      <c r="AF833" s="135"/>
      <c r="AI833" s="135"/>
      <c r="AJ833" s="135"/>
      <c r="AK833" s="135"/>
      <c r="AL833" s="135"/>
      <c r="AM833" s="135"/>
      <c r="AN833" s="135"/>
      <c r="AO833" s="135"/>
      <c r="AP833" s="135"/>
      <c r="AQ833" s="135"/>
      <c r="AR833" s="135"/>
      <c r="AS833" s="135"/>
      <c r="AT833" s="135"/>
      <c r="AU833" s="135"/>
      <c r="AV833" s="135"/>
      <c r="AW833" s="135"/>
      <c r="AX833" s="135"/>
      <c r="AY833" s="135"/>
      <c r="AZ833" s="135"/>
      <c r="BA833" s="135"/>
    </row>
    <row r="834" spans="1:176" ht="12.75" customHeight="1" x14ac:dyDescent="0.2">
      <c r="A834" s="132" t="s">
        <v>240</v>
      </c>
      <c r="B834" s="124" t="s">
        <v>11732</v>
      </c>
      <c r="C834" s="133" t="s">
        <v>11734</v>
      </c>
      <c r="D834" s="133" t="s">
        <v>7760</v>
      </c>
      <c r="E834" s="133" t="s">
        <v>7760</v>
      </c>
      <c r="F834" s="85">
        <v>10</v>
      </c>
      <c r="G834" s="12"/>
      <c r="H834" s="124" t="s">
        <v>243</v>
      </c>
      <c r="I834" s="133" t="s">
        <v>301</v>
      </c>
      <c r="J834" s="133" t="s">
        <v>179</v>
      </c>
      <c r="K834" s="124" t="s">
        <v>162</v>
      </c>
      <c r="L834" s="133" t="s">
        <v>14480</v>
      </c>
      <c r="M834" s="133"/>
      <c r="N834" s="124" t="s">
        <v>247</v>
      </c>
      <c r="O834" s="124"/>
      <c r="P834" s="124"/>
      <c r="Q834" s="124"/>
      <c r="R834" s="133"/>
      <c r="S834" s="133"/>
      <c r="T834" s="133"/>
      <c r="U834" s="133"/>
      <c r="V834" s="24"/>
      <c r="W834" s="133"/>
      <c r="X834" s="133"/>
      <c r="Y834" s="133"/>
      <c r="Z834" s="133"/>
      <c r="AA834" s="133"/>
      <c r="AB834" s="133"/>
      <c r="AC834" s="133" t="s">
        <v>168</v>
      </c>
      <c r="AD834" s="3" t="s">
        <v>3875</v>
      </c>
      <c r="AE834" s="3" t="s">
        <v>2465</v>
      </c>
      <c r="AF834" s="3" t="s">
        <v>7761</v>
      </c>
      <c r="AG834" s="3" t="s">
        <v>7762</v>
      </c>
      <c r="AI834" s="133"/>
      <c r="AJ834" s="133"/>
      <c r="AK834" s="133"/>
      <c r="AL834" s="133"/>
      <c r="AM834" s="124"/>
      <c r="AN834" s="124"/>
      <c r="AO834" s="124"/>
      <c r="AP834" s="124"/>
      <c r="AQ834" s="124"/>
      <c r="AR834" s="124"/>
      <c r="AS834" s="124"/>
      <c r="AT834" s="124"/>
      <c r="AU834" s="124"/>
      <c r="AV834" s="124"/>
      <c r="AW834" s="135" t="s">
        <v>168</v>
      </c>
      <c r="AX834" s="133" t="s">
        <v>3875</v>
      </c>
      <c r="AY834" s="133" t="s">
        <v>2465</v>
      </c>
      <c r="AZ834" s="133" t="s">
        <v>7761</v>
      </c>
      <c r="BA834" s="135" t="s">
        <v>7762</v>
      </c>
      <c r="BC834" s="135"/>
    </row>
    <row r="835" spans="1:176" ht="12.75" customHeight="1" x14ac:dyDescent="0.2">
      <c r="A835" s="135" t="s">
        <v>240</v>
      </c>
      <c r="B835" s="124" t="s">
        <v>11732</v>
      </c>
      <c r="C835" s="133" t="s">
        <v>15425</v>
      </c>
      <c r="D835" s="132" t="s">
        <v>13750</v>
      </c>
      <c r="E835" s="132" t="s">
        <v>13750</v>
      </c>
      <c r="F835" s="134">
        <v>10</v>
      </c>
      <c r="G835" s="134"/>
      <c r="H835" s="127">
        <v>2021</v>
      </c>
      <c r="I835" s="16" t="s">
        <v>979</v>
      </c>
      <c r="J835" s="132" t="s">
        <v>179</v>
      </c>
      <c r="K835" s="17" t="s">
        <v>162</v>
      </c>
      <c r="L835" s="132"/>
      <c r="M835" s="133" t="s">
        <v>10937</v>
      </c>
      <c r="N835" s="17"/>
      <c r="O835" s="17"/>
      <c r="P835" s="7"/>
      <c r="Q835" s="7"/>
      <c r="R835" s="136" t="s">
        <v>5007</v>
      </c>
      <c r="S835" s="136"/>
      <c r="T835" s="136"/>
      <c r="U835" s="136" t="s">
        <v>13725</v>
      </c>
      <c r="V835" s="138"/>
      <c r="W835" s="136"/>
      <c r="X835" s="136"/>
      <c r="Y835" s="136"/>
      <c r="Z835" s="136"/>
      <c r="AA835" s="136"/>
      <c r="AB835" s="136"/>
      <c r="AC835" s="18"/>
      <c r="AD835" s="135"/>
      <c r="AE835" s="135"/>
      <c r="AF835" s="135"/>
      <c r="AI835" s="139" t="s">
        <v>13751</v>
      </c>
      <c r="AJ835" s="18"/>
      <c r="AK835" s="18"/>
      <c r="AL835" s="18"/>
      <c r="AM835" s="135"/>
      <c r="AN835" s="135"/>
      <c r="AO835" s="135"/>
      <c r="AP835" s="135"/>
      <c r="AQ835" s="135"/>
      <c r="AR835" s="135"/>
      <c r="AS835" s="135"/>
      <c r="AT835" s="135"/>
      <c r="AU835" s="135"/>
      <c r="AV835" s="135"/>
      <c r="AW835" s="134"/>
      <c r="AX835" s="136"/>
      <c r="AY835" s="136"/>
      <c r="AZ835" s="58"/>
      <c r="BA835" s="58"/>
      <c r="BK835" s="135"/>
    </row>
    <row r="836" spans="1:176" ht="12.75" customHeight="1" x14ac:dyDescent="0.2">
      <c r="A836" s="16" t="s">
        <v>173</v>
      </c>
      <c r="B836" s="17" t="s">
        <v>1197</v>
      </c>
      <c r="C836" s="41" t="s">
        <v>12467</v>
      </c>
      <c r="D836" s="16" t="s">
        <v>1381</v>
      </c>
      <c r="E836" s="16" t="s">
        <v>3848</v>
      </c>
      <c r="F836" s="85">
        <v>9.6</v>
      </c>
      <c r="G836" s="134"/>
      <c r="H836" s="7" t="s">
        <v>177</v>
      </c>
      <c r="I836" s="16" t="s">
        <v>200</v>
      </c>
      <c r="J836" s="16" t="s">
        <v>179</v>
      </c>
      <c r="K836" s="17" t="s">
        <v>162</v>
      </c>
      <c r="L836" s="16" t="s">
        <v>3849</v>
      </c>
      <c r="M836" s="133" t="s">
        <v>1384</v>
      </c>
      <c r="N836" s="17"/>
      <c r="O836" s="17"/>
      <c r="P836" s="7"/>
      <c r="Q836" s="7"/>
      <c r="R836" s="18" t="s">
        <v>3850</v>
      </c>
      <c r="S836" s="18"/>
      <c r="T836" s="18"/>
      <c r="U836" s="18"/>
      <c r="V836" s="19"/>
      <c r="W836" s="18"/>
      <c r="X836" s="18"/>
      <c r="Y836" s="18"/>
      <c r="Z836" s="18"/>
      <c r="AA836" s="18"/>
      <c r="AB836" s="18"/>
      <c r="AC836" s="135" t="s">
        <v>168</v>
      </c>
      <c r="AD836" s="18" t="s">
        <v>1386</v>
      </c>
      <c r="AE836" s="18" t="s">
        <v>1387</v>
      </c>
      <c r="AF836" s="133" t="s">
        <v>250</v>
      </c>
      <c r="AG836" s="136" t="s">
        <v>1388</v>
      </c>
      <c r="AH836" s="136"/>
      <c r="AI836" s="18" t="s">
        <v>1389</v>
      </c>
      <c r="AJ836" s="18"/>
      <c r="AK836" s="18"/>
      <c r="AL836" s="18"/>
      <c r="AM836" s="135" t="s">
        <v>194</v>
      </c>
      <c r="AN836" s="135" t="s">
        <v>3838</v>
      </c>
      <c r="AO836" s="135" t="s">
        <v>3839</v>
      </c>
      <c r="AP836" s="135" t="s">
        <v>3840</v>
      </c>
      <c r="AQ836" s="135" t="s">
        <v>3841</v>
      </c>
      <c r="AR836" s="135"/>
      <c r="AS836" s="135" t="s">
        <v>163</v>
      </c>
      <c r="AT836" s="135" t="s">
        <v>3842</v>
      </c>
      <c r="AU836" s="135" t="s">
        <v>3843</v>
      </c>
      <c r="AV836" s="135" t="s">
        <v>3844</v>
      </c>
      <c r="AW836" s="135" t="s">
        <v>1390</v>
      </c>
      <c r="AX836" s="3" t="s">
        <v>1391</v>
      </c>
      <c r="AY836" s="3" t="s">
        <v>1392</v>
      </c>
      <c r="AZ836" s="3" t="s">
        <v>1393</v>
      </c>
      <c r="BG836" s="3" t="s">
        <v>168</v>
      </c>
      <c r="BH836" s="3" t="s">
        <v>3875</v>
      </c>
      <c r="BI836" s="3" t="s">
        <v>1387</v>
      </c>
      <c r="BJ836" s="3" t="s">
        <v>250</v>
      </c>
      <c r="BK836" s="3" t="s">
        <v>14067</v>
      </c>
    </row>
    <row r="837" spans="1:176" ht="12.75" customHeight="1" x14ac:dyDescent="0.2">
      <c r="A837" s="132" t="s">
        <v>240</v>
      </c>
      <c r="B837" s="124" t="s">
        <v>211</v>
      </c>
      <c r="C837" s="133"/>
      <c r="D837" s="135" t="s">
        <v>9941</v>
      </c>
      <c r="E837" s="133" t="s">
        <v>5048</v>
      </c>
      <c r="F837" s="85">
        <v>9.6</v>
      </c>
      <c r="G837" s="12"/>
      <c r="H837" s="124">
        <v>2021</v>
      </c>
      <c r="I837" s="133" t="s">
        <v>301</v>
      </c>
      <c r="J837" s="133" t="s">
        <v>179</v>
      </c>
      <c r="K837" s="134" t="s">
        <v>180</v>
      </c>
      <c r="L837" s="133" t="s">
        <v>5055</v>
      </c>
      <c r="M837" s="133"/>
      <c r="N837" s="124" t="s">
        <v>1269</v>
      </c>
      <c r="O837" s="124" t="s">
        <v>694</v>
      </c>
      <c r="P837" s="124"/>
      <c r="Q837" s="124"/>
      <c r="R837" s="133"/>
      <c r="S837" s="133"/>
      <c r="T837" s="133"/>
      <c r="U837" s="133"/>
      <c r="V837" s="141" t="s">
        <v>9944</v>
      </c>
      <c r="W837" s="135"/>
      <c r="X837" s="135"/>
      <c r="Y837" s="135"/>
      <c r="Z837" s="135"/>
      <c r="AA837" s="135" t="s">
        <v>163</v>
      </c>
      <c r="AB837" s="135"/>
      <c r="AC837" s="135" t="s">
        <v>168</v>
      </c>
      <c r="AD837" s="3" t="s">
        <v>9945</v>
      </c>
      <c r="AE837" s="3" t="s">
        <v>5050</v>
      </c>
      <c r="AF837" s="3" t="s">
        <v>9946</v>
      </c>
      <c r="AG837" s="3" t="s">
        <v>5051</v>
      </c>
      <c r="AI837" s="135" t="s">
        <v>163</v>
      </c>
      <c r="AJ837" s="135" t="s">
        <v>9947</v>
      </c>
      <c r="AK837" s="135" t="s">
        <v>9949</v>
      </c>
      <c r="AL837" s="135" t="s">
        <v>9950</v>
      </c>
      <c r="AM837" s="135"/>
      <c r="AN837" s="135"/>
      <c r="AO837" s="135"/>
      <c r="AP837" s="135"/>
      <c r="AQ837" s="135"/>
      <c r="AR837" s="135"/>
      <c r="AS837" s="135"/>
      <c r="AT837" s="135"/>
      <c r="AU837" s="135"/>
      <c r="AV837" s="135"/>
      <c r="AW837" s="135" t="s">
        <v>168</v>
      </c>
      <c r="AX837" s="135" t="s">
        <v>12196</v>
      </c>
      <c r="AY837" s="135" t="s">
        <v>12197</v>
      </c>
      <c r="AZ837" s="135" t="s">
        <v>12199</v>
      </c>
      <c r="BA837" s="135" t="s">
        <v>12198</v>
      </c>
      <c r="BC837" s="15" t="s">
        <v>12200</v>
      </c>
      <c r="BF837" s="15" t="s">
        <v>12201</v>
      </c>
      <c r="BG837" s="3" t="s">
        <v>168</v>
      </c>
      <c r="BH837" s="3" t="s">
        <v>9830</v>
      </c>
      <c r="BI837" s="3" t="s">
        <v>4891</v>
      </c>
      <c r="BJ837" s="3" t="s">
        <v>9963</v>
      </c>
      <c r="BK837" s="3" t="s">
        <v>9964</v>
      </c>
      <c r="BL837" s="3" t="s">
        <v>163</v>
      </c>
      <c r="BM837" s="3" t="s">
        <v>9965</v>
      </c>
      <c r="BN837" s="3" t="s">
        <v>163</v>
      </c>
      <c r="BO837" s="3" t="s">
        <v>9918</v>
      </c>
      <c r="BP837" s="3" t="s">
        <v>9966</v>
      </c>
      <c r="BQ837" s="3" t="s">
        <v>168</v>
      </c>
      <c r="BR837" s="3" t="s">
        <v>9967</v>
      </c>
      <c r="BS837" s="3" t="s">
        <v>8747</v>
      </c>
      <c r="BT837" s="3" t="s">
        <v>9968</v>
      </c>
      <c r="BU837" s="3" t="s">
        <v>9969</v>
      </c>
      <c r="BV837" s="3" t="s">
        <v>163</v>
      </c>
      <c r="BW837" s="3" t="s">
        <v>9970</v>
      </c>
      <c r="BX837" s="3" t="s">
        <v>163</v>
      </c>
      <c r="BY837" s="3" t="s">
        <v>9971</v>
      </c>
      <c r="BZ837" s="3" t="s">
        <v>9972</v>
      </c>
      <c r="CA837" s="3" t="s">
        <v>168</v>
      </c>
      <c r="CB837" s="3" t="s">
        <v>9973</v>
      </c>
      <c r="CC837" s="3" t="s">
        <v>9974</v>
      </c>
      <c r="CD837" s="3" t="s">
        <v>9975</v>
      </c>
      <c r="CE837" s="3" t="s">
        <v>9976</v>
      </c>
      <c r="CF837" s="3" t="s">
        <v>163</v>
      </c>
      <c r="CG837" s="3" t="s">
        <v>9977</v>
      </c>
      <c r="CH837" s="3" t="s">
        <v>163</v>
      </c>
      <c r="CI837" s="3" t="s">
        <v>163</v>
      </c>
      <c r="CJ837" s="3" t="s">
        <v>9978</v>
      </c>
      <c r="CK837" s="3" t="s">
        <v>168</v>
      </c>
      <c r="CL837" s="3" t="s">
        <v>9979</v>
      </c>
      <c r="CM837" s="3" t="s">
        <v>9980</v>
      </c>
      <c r="CN837" s="3" t="s">
        <v>9981</v>
      </c>
      <c r="CO837" s="3" t="s">
        <v>9982</v>
      </c>
      <c r="CP837" s="3" t="s">
        <v>163</v>
      </c>
      <c r="CQ837" s="3" t="s">
        <v>9983</v>
      </c>
      <c r="CR837" s="3" t="s">
        <v>163</v>
      </c>
      <c r="CS837" s="3" t="s">
        <v>9918</v>
      </c>
      <c r="CT837" s="3" t="s">
        <v>9984</v>
      </c>
      <c r="CU837" s="3" t="s">
        <v>168</v>
      </c>
      <c r="CV837" s="3" t="s">
        <v>9956</v>
      </c>
      <c r="CW837" s="3" t="s">
        <v>9957</v>
      </c>
      <c r="CX837" s="3" t="s">
        <v>9958</v>
      </c>
      <c r="CY837" s="3" t="s">
        <v>9959</v>
      </c>
      <c r="CZ837" s="3" t="s">
        <v>163</v>
      </c>
      <c r="DA837" s="3" t="s">
        <v>9960</v>
      </c>
      <c r="DB837" s="3" t="s">
        <v>163</v>
      </c>
      <c r="DC837" s="3" t="s">
        <v>9961</v>
      </c>
      <c r="DD837" s="3" t="s">
        <v>9962</v>
      </c>
      <c r="DE837" s="3" t="s">
        <v>168</v>
      </c>
      <c r="DF837" s="3" t="s">
        <v>4123</v>
      </c>
      <c r="DG837" s="3" t="s">
        <v>6546</v>
      </c>
      <c r="DH837" s="3" t="s">
        <v>9951</v>
      </c>
      <c r="DI837" s="3" t="s">
        <v>9952</v>
      </c>
      <c r="DJ837" s="3" t="s">
        <v>163</v>
      </c>
      <c r="DK837" s="3" t="s">
        <v>9953</v>
      </c>
      <c r="DL837" s="3" t="s">
        <v>163</v>
      </c>
      <c r="DM837" s="3" t="s">
        <v>9954</v>
      </c>
      <c r="DN837" s="3" t="s">
        <v>9955</v>
      </c>
      <c r="DO837" s="3" t="s">
        <v>168</v>
      </c>
      <c r="DP837" s="3" t="s">
        <v>12119</v>
      </c>
      <c r="DQ837" s="3" t="s">
        <v>12120</v>
      </c>
      <c r="DS837" s="82" t="s">
        <v>12118</v>
      </c>
      <c r="DZ837" s="3" t="s">
        <v>5052</v>
      </c>
      <c r="EA837" s="3" t="s">
        <v>646</v>
      </c>
      <c r="EC837" s="3" t="s">
        <v>5053</v>
      </c>
    </row>
    <row r="838" spans="1:176" ht="12.75" customHeight="1" x14ac:dyDescent="0.2">
      <c r="A838" s="135" t="s">
        <v>240</v>
      </c>
      <c r="B838" s="127" t="s">
        <v>215</v>
      </c>
      <c r="C838" s="128"/>
      <c r="D838" s="135" t="s">
        <v>13649</v>
      </c>
      <c r="E838" s="135" t="s">
        <v>13649</v>
      </c>
      <c r="F838" s="85">
        <v>9.5</v>
      </c>
      <c r="G838" s="135"/>
      <c r="H838" s="127"/>
      <c r="I838" s="135" t="s">
        <v>200</v>
      </c>
      <c r="J838" s="135" t="s">
        <v>179</v>
      </c>
      <c r="K838" s="127" t="s">
        <v>162</v>
      </c>
      <c r="L838" s="135"/>
      <c r="M838" s="135"/>
      <c r="N838" s="135" t="s">
        <v>247</v>
      </c>
      <c r="O838" s="135"/>
      <c r="P838" s="135"/>
      <c r="Q838" s="135"/>
      <c r="R838" s="135" t="s">
        <v>13650</v>
      </c>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row>
    <row r="839" spans="1:176" ht="12.75" customHeight="1" x14ac:dyDescent="0.2">
      <c r="A839" s="16" t="s">
        <v>173</v>
      </c>
      <c r="B839" s="124" t="s">
        <v>215</v>
      </c>
      <c r="C839" s="133"/>
      <c r="D839" s="8" t="s">
        <v>4353</v>
      </c>
      <c r="E839" s="81" t="s">
        <v>14323</v>
      </c>
      <c r="F839" s="124">
        <v>9</v>
      </c>
      <c r="G839" s="36"/>
      <c r="H839" s="134" t="s">
        <v>177</v>
      </c>
      <c r="I839" s="16" t="s">
        <v>595</v>
      </c>
      <c r="J839" s="8" t="s">
        <v>179</v>
      </c>
      <c r="K839" s="134" t="s">
        <v>162</v>
      </c>
      <c r="L839" s="135"/>
      <c r="M839" s="132" t="s">
        <v>596</v>
      </c>
      <c r="N839" s="17"/>
      <c r="O839" s="17"/>
      <c r="P839" s="134"/>
      <c r="Q839" s="134"/>
      <c r="R839" s="132" t="s">
        <v>597</v>
      </c>
      <c r="S839" s="132"/>
      <c r="T839" s="132"/>
      <c r="U839" s="132"/>
      <c r="V839" s="138"/>
      <c r="W839" s="132"/>
      <c r="X839" s="132"/>
      <c r="Y839" s="132"/>
      <c r="Z839" s="132"/>
      <c r="AA839" s="132"/>
      <c r="AB839" s="132"/>
      <c r="AC839" s="133" t="s">
        <v>168</v>
      </c>
      <c r="AD839" s="133" t="s">
        <v>1723</v>
      </c>
      <c r="AE839" s="133" t="s">
        <v>4354</v>
      </c>
      <c r="AF839" s="133" t="s">
        <v>1289</v>
      </c>
      <c r="AG839" s="133" t="s">
        <v>4355</v>
      </c>
      <c r="AH839" s="3" t="s">
        <v>602</v>
      </c>
      <c r="AI839" s="135" t="s">
        <v>4364</v>
      </c>
      <c r="AJ839" s="135" t="s">
        <v>163</v>
      </c>
      <c r="AK839" s="135" t="s">
        <v>4365</v>
      </c>
      <c r="AL839" s="135" t="s">
        <v>163</v>
      </c>
      <c r="AM839" s="135" t="s">
        <v>168</v>
      </c>
      <c r="AN839" s="133" t="s">
        <v>4356</v>
      </c>
      <c r="AO839" s="133" t="s">
        <v>4357</v>
      </c>
      <c r="AP839" s="133"/>
      <c r="AQ839" s="133" t="s">
        <v>4358</v>
      </c>
      <c r="AR839" s="124"/>
      <c r="AS839" s="124"/>
      <c r="AT839" s="124"/>
      <c r="AU839" s="124"/>
      <c r="AV839" s="124"/>
      <c r="AW839" s="135" t="s">
        <v>168</v>
      </c>
      <c r="AX839" s="136" t="s">
        <v>598</v>
      </c>
      <c r="AY839" s="136" t="s">
        <v>599</v>
      </c>
      <c r="AZ839" s="133" t="s">
        <v>600</v>
      </c>
      <c r="BA839" s="135" t="s">
        <v>601</v>
      </c>
      <c r="BH839" s="3" t="s">
        <v>4372</v>
      </c>
      <c r="BI839" s="3" t="s">
        <v>4373</v>
      </c>
      <c r="BK839" s="3" t="s">
        <v>4374</v>
      </c>
    </row>
    <row r="840" spans="1:176" ht="12.75" customHeight="1" x14ac:dyDescent="0.2">
      <c r="A840" s="16" t="s">
        <v>173</v>
      </c>
      <c r="B840" s="124" t="s">
        <v>215</v>
      </c>
      <c r="C840" s="133"/>
      <c r="D840" s="133" t="s">
        <v>7153</v>
      </c>
      <c r="E840" s="132" t="s">
        <v>5314</v>
      </c>
      <c r="F840" s="85">
        <v>9</v>
      </c>
      <c r="G840" s="36"/>
      <c r="H840" s="7" t="s">
        <v>177</v>
      </c>
      <c r="I840" s="16" t="s">
        <v>595</v>
      </c>
      <c r="J840" s="133" t="s">
        <v>179</v>
      </c>
      <c r="K840" s="134" t="s">
        <v>162</v>
      </c>
      <c r="L840" s="132" t="s">
        <v>7154</v>
      </c>
      <c r="M840" s="136"/>
      <c r="N840" s="17"/>
      <c r="O840" s="17"/>
      <c r="P840" s="134"/>
      <c r="Q840" s="7"/>
      <c r="R840" s="21" t="s">
        <v>7155</v>
      </c>
      <c r="S840" s="21"/>
      <c r="T840" s="21"/>
      <c r="U840" s="21"/>
      <c r="V840" s="22"/>
      <c r="W840" s="21"/>
      <c r="X840" s="21"/>
      <c r="Y840" s="21"/>
      <c r="Z840" s="21"/>
      <c r="AA840" s="21"/>
      <c r="AB840" s="21"/>
      <c r="AC840" s="136"/>
      <c r="AD840" s="135"/>
      <c r="AE840" s="135"/>
      <c r="AF840" s="135"/>
      <c r="AG840" s="135" t="s">
        <v>7157</v>
      </c>
      <c r="AJ840" s="136"/>
      <c r="AK840" s="136"/>
      <c r="AL840" s="136"/>
      <c r="AM840" s="134"/>
      <c r="AN840" s="134"/>
      <c r="AO840" s="134"/>
      <c r="AP840" s="134"/>
      <c r="AQ840" s="134"/>
      <c r="AR840" s="134"/>
      <c r="AS840" s="134"/>
      <c r="AT840" s="134"/>
      <c r="AU840" s="134"/>
      <c r="AV840" s="134"/>
      <c r="AW840" s="3" t="s">
        <v>168</v>
      </c>
      <c r="AX840" s="136" t="s">
        <v>3376</v>
      </c>
      <c r="AY840" s="136" t="s">
        <v>7156</v>
      </c>
      <c r="AZ840" s="137"/>
      <c r="BA840" s="82" t="s">
        <v>12141</v>
      </c>
    </row>
    <row r="841" spans="1:176" ht="12.75" customHeight="1" x14ac:dyDescent="0.2">
      <c r="A841" s="16" t="s">
        <v>173</v>
      </c>
      <c r="B841" s="124" t="s">
        <v>215</v>
      </c>
      <c r="C841" s="133"/>
      <c r="D841" s="133" t="s">
        <v>3378</v>
      </c>
      <c r="E841" s="133" t="s">
        <v>3378</v>
      </c>
      <c r="F841" s="85">
        <v>9</v>
      </c>
      <c r="G841" s="36"/>
      <c r="H841" s="134" t="s">
        <v>177</v>
      </c>
      <c r="I841" s="133" t="s">
        <v>2669</v>
      </c>
      <c r="J841" s="133" t="s">
        <v>161</v>
      </c>
      <c r="K841" s="134" t="s">
        <v>162</v>
      </c>
      <c r="L841" s="133" t="s">
        <v>3385</v>
      </c>
      <c r="M841" s="133" t="s">
        <v>3380</v>
      </c>
      <c r="N841" s="17"/>
      <c r="O841" s="17"/>
      <c r="P841" s="7"/>
      <c r="Q841" s="134"/>
      <c r="R841" s="136" t="s">
        <v>3384</v>
      </c>
      <c r="S841" s="136"/>
      <c r="T841" s="136"/>
      <c r="U841" s="136"/>
      <c r="V841" s="138"/>
      <c r="W841" s="136"/>
      <c r="X841" s="136"/>
      <c r="Y841" s="136"/>
      <c r="Z841" s="136"/>
      <c r="AA841" s="136"/>
      <c r="AB841" s="136"/>
      <c r="AC841" s="135" t="s">
        <v>168</v>
      </c>
      <c r="AD841" s="136" t="s">
        <v>3376</v>
      </c>
      <c r="AE841" s="136" t="s">
        <v>903</v>
      </c>
      <c r="AF841" s="133" t="s">
        <v>250</v>
      </c>
      <c r="AG841" s="135" t="s">
        <v>3382</v>
      </c>
      <c r="AH841" s="135"/>
      <c r="AI841" s="135"/>
      <c r="AJ841" s="136"/>
      <c r="AK841" s="136"/>
      <c r="AL841" s="136"/>
      <c r="AM841" s="134"/>
      <c r="AN841" s="134"/>
      <c r="AO841" s="134"/>
      <c r="AP841" s="134"/>
      <c r="AQ841" s="134"/>
      <c r="AR841" s="134"/>
      <c r="AS841" s="134"/>
      <c r="AT841" s="134"/>
      <c r="AU841" s="134"/>
      <c r="AV841" s="134"/>
      <c r="AW841" s="134"/>
      <c r="AX841" s="135"/>
      <c r="AY841" s="135"/>
      <c r="AZ841" s="135"/>
      <c r="BA841" s="135"/>
      <c r="BC841" s="135"/>
      <c r="EW841" s="135"/>
      <c r="EY841" s="135"/>
    </row>
    <row r="842" spans="1:176" ht="12.75" customHeight="1" x14ac:dyDescent="0.2">
      <c r="A842" s="16" t="s">
        <v>173</v>
      </c>
      <c r="B842" s="124" t="s">
        <v>215</v>
      </c>
      <c r="C842" s="133"/>
      <c r="D842" s="133" t="s">
        <v>9539</v>
      </c>
      <c r="E842" s="133" t="s">
        <v>9539</v>
      </c>
      <c r="F842" s="85">
        <v>9</v>
      </c>
      <c r="G842" s="36"/>
      <c r="H842" s="7" t="s">
        <v>177</v>
      </c>
      <c r="I842" s="133" t="s">
        <v>2669</v>
      </c>
      <c r="J842" s="133" t="s">
        <v>161</v>
      </c>
      <c r="K842" s="7" t="s">
        <v>162</v>
      </c>
      <c r="L842" s="133" t="s">
        <v>9540</v>
      </c>
      <c r="M842" s="136"/>
      <c r="N842" s="17"/>
      <c r="O842" s="17"/>
      <c r="P842" s="7"/>
      <c r="Q842" s="7"/>
      <c r="R842" s="21" t="s">
        <v>9541</v>
      </c>
      <c r="S842" s="21"/>
      <c r="T842" s="21"/>
      <c r="U842" s="21"/>
      <c r="V842" s="22"/>
      <c r="W842" s="21"/>
      <c r="X842" s="21"/>
      <c r="Y842" s="21"/>
      <c r="Z842" s="21"/>
      <c r="AA842" s="21"/>
      <c r="AB842" s="21"/>
      <c r="AC842" s="136"/>
      <c r="AD842" s="135"/>
      <c r="AE842" s="135"/>
      <c r="AF842" s="135"/>
      <c r="AI842" s="132"/>
      <c r="AJ842" s="18"/>
      <c r="AK842" s="18"/>
      <c r="AL842" s="18"/>
      <c r="AM842" s="7"/>
      <c r="AN842" s="7"/>
      <c r="AO842" s="7"/>
      <c r="AP842" s="7"/>
      <c r="AQ842" s="7"/>
      <c r="AR842" s="7"/>
      <c r="AS842" s="7"/>
      <c r="AT842" s="7"/>
      <c r="AU842" s="7"/>
      <c r="AV842" s="7"/>
      <c r="AW842" s="134"/>
      <c r="AX842" s="136"/>
      <c r="AY842" s="136"/>
      <c r="AZ842" s="132"/>
      <c r="BA842" s="132"/>
      <c r="BK842" s="135"/>
    </row>
    <row r="843" spans="1:176" ht="12.75" customHeight="1" x14ac:dyDescent="0.2">
      <c r="A843" s="81" t="s">
        <v>173</v>
      </c>
      <c r="B843" s="86" t="s">
        <v>211</v>
      </c>
      <c r="C843" s="81" t="s">
        <v>14326</v>
      </c>
      <c r="D843" s="81" t="s">
        <v>14323</v>
      </c>
      <c r="E843" s="81" t="s">
        <v>14323</v>
      </c>
      <c r="F843" s="36">
        <v>9</v>
      </c>
      <c r="G843" s="130"/>
      <c r="H843" s="85" t="s">
        <v>177</v>
      </c>
      <c r="I843" s="81" t="s">
        <v>595</v>
      </c>
      <c r="J843" s="130" t="s">
        <v>179</v>
      </c>
      <c r="K843" s="79" t="s">
        <v>162</v>
      </c>
      <c r="L843" s="130"/>
      <c r="M843" s="176" t="s">
        <v>14322</v>
      </c>
      <c r="N843" s="130"/>
      <c r="O843" s="130"/>
      <c r="P843" s="130"/>
      <c r="Q843" s="130"/>
      <c r="R843" s="130" t="s">
        <v>14321</v>
      </c>
      <c r="S843" s="130"/>
      <c r="T843" s="78">
        <v>492013</v>
      </c>
      <c r="U843" s="130" t="s">
        <v>586</v>
      </c>
      <c r="V843" s="130"/>
      <c r="W843" s="130"/>
      <c r="X843" s="130" t="s">
        <v>168</v>
      </c>
      <c r="Y843" s="130" t="s">
        <v>14320</v>
      </c>
      <c r="Z843" s="84" t="s">
        <v>14319</v>
      </c>
      <c r="AA843" s="84" t="s">
        <v>5833</v>
      </c>
      <c r="AB843" s="158" t="s">
        <v>14318</v>
      </c>
      <c r="AC843" s="130"/>
      <c r="AD843" s="131" t="s">
        <v>14317</v>
      </c>
      <c r="AE843" s="131" t="s">
        <v>14316</v>
      </c>
      <c r="AF843" s="130"/>
      <c r="AG843" s="130"/>
      <c r="AH843" s="130"/>
      <c r="AI843" s="130"/>
      <c r="AJ843" s="130"/>
      <c r="AK843" s="130"/>
      <c r="AL843" s="130"/>
      <c r="AM843" s="130"/>
      <c r="AN843" s="130"/>
      <c r="AO843" s="130"/>
      <c r="AP843" s="130"/>
      <c r="AQ843" s="130"/>
      <c r="AR843" s="130"/>
      <c r="AS843" s="130"/>
      <c r="AT843" s="130"/>
      <c r="AU843" s="130"/>
      <c r="AV843" s="130"/>
      <c r="AW843" s="130"/>
      <c r="AX843" s="130"/>
      <c r="AY843" s="130"/>
      <c r="AZ843" s="130"/>
      <c r="BA843" s="130"/>
      <c r="BB843" s="130"/>
      <c r="BC843" s="130"/>
      <c r="BD843" s="130"/>
      <c r="BE843" s="130"/>
      <c r="BF843" s="130"/>
      <c r="BG843" s="130"/>
      <c r="BH843" s="130"/>
      <c r="BI843" s="130"/>
      <c r="BJ843" s="130"/>
      <c r="BK843" s="130"/>
      <c r="BL843" s="130"/>
      <c r="BM843" s="130"/>
      <c r="BN843" s="130"/>
      <c r="BO843" s="130"/>
      <c r="BP843" s="130"/>
      <c r="BQ843" s="130"/>
      <c r="BR843" s="130"/>
      <c r="BS843" s="130"/>
      <c r="BT843" s="130"/>
      <c r="BU843" s="130"/>
      <c r="BV843" s="130"/>
      <c r="BW843" s="130"/>
      <c r="BX843" s="130"/>
      <c r="BY843" s="130"/>
      <c r="BZ843" s="130"/>
      <c r="CA843" s="130"/>
      <c r="CB843" s="130"/>
      <c r="CC843" s="130"/>
      <c r="CD843" s="130"/>
      <c r="CE843" s="130"/>
      <c r="CF843" s="130"/>
      <c r="CG843" s="130"/>
      <c r="CH843" s="130"/>
      <c r="CI843" s="130"/>
      <c r="CJ843" s="130"/>
      <c r="CK843" s="130"/>
      <c r="CL843" s="130"/>
      <c r="CM843" s="130"/>
      <c r="CN843" s="130"/>
      <c r="CO843" s="130"/>
      <c r="CP843" s="130"/>
      <c r="CQ843" s="130"/>
      <c r="CR843" s="130"/>
      <c r="CS843" s="130"/>
      <c r="CT843" s="130"/>
      <c r="CU843" s="130"/>
      <c r="CV843" s="130"/>
      <c r="CW843" s="130"/>
      <c r="CX843" s="130"/>
      <c r="CY843" s="130"/>
      <c r="CZ843" s="130"/>
      <c r="DA843" s="130"/>
      <c r="DB843" s="130"/>
      <c r="DC843" s="130"/>
      <c r="DD843" s="130"/>
      <c r="DE843" s="130"/>
      <c r="DF843" s="130"/>
      <c r="DG843" s="130"/>
      <c r="DH843" s="130"/>
      <c r="DI843" s="130"/>
      <c r="DJ843" s="130"/>
      <c r="DK843" s="130"/>
      <c r="DL843" s="130"/>
      <c r="DM843" s="130"/>
      <c r="DN843" s="130"/>
      <c r="DO843" s="130"/>
      <c r="DP843" s="130"/>
      <c r="DQ843" s="130"/>
      <c r="DR843" s="130"/>
      <c r="DS843" s="130"/>
      <c r="DT843" s="130"/>
      <c r="DU843" s="130"/>
      <c r="DV843" s="130"/>
      <c r="DW843" s="130"/>
      <c r="DX843" s="130"/>
      <c r="DY843" s="130"/>
      <c r="DZ843" s="130"/>
      <c r="EA843" s="130"/>
      <c r="EB843" s="130"/>
      <c r="EC843" s="130"/>
      <c r="ED843" s="130"/>
      <c r="EE843" s="130"/>
      <c r="EF843" s="130"/>
      <c r="EG843" s="130"/>
      <c r="EH843" s="130"/>
      <c r="EI843" s="130"/>
      <c r="EJ843" s="130"/>
      <c r="EK843" s="130"/>
      <c r="EL843" s="130"/>
      <c r="EM843" s="130"/>
      <c r="EN843" s="130"/>
      <c r="EO843" s="130"/>
      <c r="EP843" s="130"/>
      <c r="EQ843" s="130"/>
      <c r="ER843" s="130"/>
      <c r="ES843" s="130"/>
      <c r="ET843" s="130"/>
      <c r="EU843" s="130"/>
      <c r="EV843" s="130"/>
      <c r="EW843" s="130"/>
      <c r="EX843" s="130"/>
      <c r="EY843" s="130"/>
      <c r="EZ843" s="130"/>
      <c r="FA843" s="130"/>
      <c r="FB843" s="130"/>
      <c r="FC843" s="130"/>
      <c r="FD843" s="130"/>
      <c r="FE843" s="130"/>
      <c r="FF843" s="130"/>
      <c r="FG843" s="130"/>
      <c r="FH843" s="130"/>
      <c r="FI843" s="130"/>
      <c r="FJ843" s="130"/>
      <c r="FK843" s="130"/>
      <c r="FL843" s="130"/>
    </row>
    <row r="844" spans="1:176" ht="12.75" customHeight="1" x14ac:dyDescent="0.2">
      <c r="A844" s="132" t="s">
        <v>173</v>
      </c>
      <c r="B844" s="124" t="s">
        <v>211</v>
      </c>
      <c r="C844" s="133"/>
      <c r="D844" s="133" t="s">
        <v>3378</v>
      </c>
      <c r="E844" s="133" t="s">
        <v>3378</v>
      </c>
      <c r="F844" s="85">
        <v>9</v>
      </c>
      <c r="G844" s="36"/>
      <c r="H844" s="134" t="s">
        <v>177</v>
      </c>
      <c r="I844" s="133" t="s">
        <v>2669</v>
      </c>
      <c r="J844" s="133" t="s">
        <v>161</v>
      </c>
      <c r="K844" s="134" t="s">
        <v>162</v>
      </c>
      <c r="L844" s="133" t="s">
        <v>3383</v>
      </c>
      <c r="M844" s="133" t="s">
        <v>3380</v>
      </c>
      <c r="N844" s="17"/>
      <c r="O844" s="17"/>
      <c r="P844" s="134"/>
      <c r="Q844" s="134"/>
      <c r="R844" s="136" t="s">
        <v>3384</v>
      </c>
      <c r="S844" s="136"/>
      <c r="T844" s="136"/>
      <c r="U844" s="136"/>
      <c r="V844" s="138"/>
      <c r="W844" s="136"/>
      <c r="X844" s="136"/>
      <c r="Y844" s="136"/>
      <c r="Z844" s="136"/>
      <c r="AA844" s="136"/>
      <c r="AB844" s="136"/>
      <c r="AC844" s="135" t="s">
        <v>168</v>
      </c>
      <c r="AD844" s="136" t="s">
        <v>3376</v>
      </c>
      <c r="AE844" s="136" t="s">
        <v>903</v>
      </c>
      <c r="AF844" s="133" t="s">
        <v>250</v>
      </c>
      <c r="AG844" s="135" t="s">
        <v>3382</v>
      </c>
      <c r="AH844" s="135"/>
      <c r="AI844" s="135"/>
      <c r="AJ844" s="136"/>
      <c r="AK844" s="136"/>
      <c r="AL844" s="136"/>
      <c r="AM844" s="134"/>
      <c r="AN844" s="134"/>
      <c r="AO844" s="134"/>
      <c r="AP844" s="134"/>
      <c r="AQ844" s="134"/>
      <c r="AR844" s="134"/>
      <c r="AS844" s="134"/>
      <c r="AT844" s="134"/>
      <c r="AU844" s="134"/>
      <c r="AV844" s="134"/>
      <c r="AW844" s="134"/>
      <c r="AX844" s="135"/>
      <c r="AY844" s="135"/>
      <c r="AZ844" s="135"/>
      <c r="BA844" s="135"/>
      <c r="BB844" s="135"/>
      <c r="BC844" s="135"/>
      <c r="BD844" s="135"/>
      <c r="BE844" s="135"/>
      <c r="BF844" s="135"/>
      <c r="BG844" s="135"/>
      <c r="BH844" s="135"/>
      <c r="BI844" s="135"/>
      <c r="BJ844" s="135"/>
      <c r="BK844" s="135"/>
      <c r="BL844" s="135"/>
      <c r="BM844" s="135"/>
      <c r="BN844" s="135"/>
      <c r="BO844" s="135"/>
      <c r="BP844" s="135"/>
      <c r="BQ844" s="135"/>
      <c r="BR844" s="135"/>
      <c r="BS844" s="135"/>
      <c r="BT844" s="135"/>
      <c r="BU844" s="135"/>
      <c r="BV844" s="135"/>
      <c r="BW844" s="135"/>
      <c r="BX844" s="135"/>
      <c r="BY844" s="135"/>
      <c r="BZ844" s="135"/>
      <c r="CA844" s="135"/>
      <c r="CB844" s="135"/>
      <c r="CC844" s="135"/>
      <c r="CD844" s="135"/>
      <c r="CE844" s="135"/>
      <c r="CF844" s="135"/>
      <c r="CG844" s="135"/>
      <c r="CH844" s="135"/>
      <c r="CI844" s="135"/>
      <c r="CJ844" s="135"/>
      <c r="CK844" s="135"/>
      <c r="CL844" s="135"/>
      <c r="CM844" s="135"/>
      <c r="CN844" s="135"/>
      <c r="CO844" s="135"/>
      <c r="CP844" s="135"/>
      <c r="CQ844" s="135"/>
      <c r="CR844" s="135"/>
      <c r="CS844" s="135"/>
      <c r="CT844" s="135"/>
      <c r="CU844" s="135"/>
      <c r="CV844" s="135"/>
      <c r="CW844" s="135"/>
      <c r="CX844" s="135"/>
      <c r="CY844" s="135"/>
      <c r="CZ844" s="135"/>
      <c r="DA844" s="135"/>
      <c r="DB844" s="135"/>
      <c r="DC844" s="135"/>
      <c r="DD844" s="135"/>
      <c r="DE844" s="135"/>
      <c r="DF844" s="135"/>
      <c r="DG844" s="135"/>
      <c r="DH844" s="135"/>
      <c r="DI844" s="135"/>
      <c r="DJ844" s="135"/>
      <c r="DK844" s="135"/>
      <c r="DL844" s="135"/>
      <c r="DM844" s="135"/>
      <c r="DN844" s="135"/>
      <c r="DO844" s="135"/>
      <c r="DP844" s="135"/>
      <c r="DQ844" s="135"/>
      <c r="DR844" s="135"/>
      <c r="DS844" s="135"/>
      <c r="DT844" s="135"/>
      <c r="DU844" s="135"/>
      <c r="DV844" s="135"/>
      <c r="DW844" s="135"/>
      <c r="DX844" s="135"/>
      <c r="DY844" s="135"/>
      <c r="DZ844" s="135"/>
      <c r="EA844" s="135"/>
      <c r="EB844" s="135"/>
      <c r="EC844" s="135"/>
      <c r="ED844" s="135"/>
      <c r="EE844" s="135"/>
      <c r="EF844" s="135"/>
      <c r="EG844" s="135"/>
      <c r="EH844" s="135"/>
      <c r="EI844" s="135"/>
      <c r="EJ844" s="135"/>
      <c r="EK844" s="135"/>
      <c r="EL844" s="135"/>
      <c r="EM844" s="135"/>
      <c r="EN844" s="135"/>
      <c r="EO844" s="135"/>
      <c r="EP844" s="135"/>
      <c r="EQ844" s="135"/>
      <c r="ER844" s="135"/>
      <c r="ES844" s="135"/>
      <c r="ET844" s="135"/>
      <c r="EU844" s="135"/>
      <c r="EV844" s="135"/>
      <c r="EW844" s="135"/>
      <c r="EX844" s="135"/>
      <c r="EY844" s="135"/>
      <c r="EZ844" s="135"/>
      <c r="FA844" s="135"/>
      <c r="FB844" s="135"/>
      <c r="FC844" s="135"/>
      <c r="FD844" s="135"/>
      <c r="FE844" s="135"/>
      <c r="FF844" s="135"/>
      <c r="FG844" s="135"/>
      <c r="FH844" s="135"/>
      <c r="FI844" s="135"/>
      <c r="FJ844" s="135"/>
      <c r="FK844" s="135"/>
      <c r="FL844" s="135"/>
    </row>
    <row r="845" spans="1:176" ht="12.75" customHeight="1" x14ac:dyDescent="0.2">
      <c r="A845" s="132" t="s">
        <v>173</v>
      </c>
      <c r="B845" s="17" t="s">
        <v>211</v>
      </c>
      <c r="C845" s="16"/>
      <c r="D845" s="132" t="s">
        <v>5313</v>
      </c>
      <c r="E845" s="132" t="s">
        <v>5314</v>
      </c>
      <c r="F845" s="85">
        <v>9</v>
      </c>
      <c r="G845" s="134"/>
      <c r="H845" s="7" t="s">
        <v>177</v>
      </c>
      <c r="I845" s="132" t="s">
        <v>178</v>
      </c>
      <c r="J845" s="132" t="s">
        <v>179</v>
      </c>
      <c r="K845" s="134" t="s">
        <v>162</v>
      </c>
      <c r="L845" s="132" t="s">
        <v>5320</v>
      </c>
      <c r="M845" s="133" t="s">
        <v>5316</v>
      </c>
      <c r="N845" s="17"/>
      <c r="O845" s="17"/>
      <c r="P845" s="134"/>
      <c r="Q845" s="134"/>
      <c r="R845" s="21" t="s">
        <v>5317</v>
      </c>
      <c r="S845" s="21"/>
      <c r="T845" s="21"/>
      <c r="U845" s="21"/>
      <c r="V845" s="22"/>
      <c r="W845" s="21"/>
      <c r="X845" s="21"/>
      <c r="Y845" s="21"/>
      <c r="Z845" s="21"/>
      <c r="AA845" s="21"/>
      <c r="AB845" s="21"/>
      <c r="AC845" s="136"/>
      <c r="AD845" s="135"/>
      <c r="AE845" s="135"/>
      <c r="AF845" s="135"/>
      <c r="AI845" s="135"/>
      <c r="AJ845" s="136"/>
      <c r="AK845" s="136"/>
      <c r="AL845" s="136"/>
      <c r="AM845" s="134"/>
      <c r="AN845" s="134"/>
      <c r="AO845" s="134"/>
      <c r="AP845" s="134"/>
      <c r="AQ845" s="134"/>
      <c r="AR845" s="134"/>
      <c r="AS845" s="134"/>
      <c r="AT845" s="134"/>
      <c r="AU845" s="134"/>
      <c r="AV845" s="134"/>
      <c r="AW845" s="135" t="s">
        <v>168</v>
      </c>
      <c r="AX845" s="136" t="s">
        <v>5318</v>
      </c>
      <c r="AY845" s="136" t="s">
        <v>599</v>
      </c>
      <c r="AZ845" s="133" t="s">
        <v>250</v>
      </c>
      <c r="BA845" s="135" t="s">
        <v>5319</v>
      </c>
      <c r="BK845" s="82" t="s">
        <v>12148</v>
      </c>
      <c r="BU845" s="82" t="s">
        <v>12149</v>
      </c>
    </row>
    <row r="846" spans="1:176" ht="12.75" customHeight="1" x14ac:dyDescent="0.2">
      <c r="A846" s="16" t="s">
        <v>173</v>
      </c>
      <c r="B846" s="124" t="s">
        <v>215</v>
      </c>
      <c r="C846" s="132"/>
      <c r="D846" s="133" t="s">
        <v>9621</v>
      </c>
      <c r="E846" s="133" t="s">
        <v>9621</v>
      </c>
      <c r="F846" s="85">
        <v>8.6389999999999993</v>
      </c>
      <c r="G846" s="134"/>
      <c r="H846" s="7" t="s">
        <v>177</v>
      </c>
      <c r="I846" s="132" t="s">
        <v>178</v>
      </c>
      <c r="J846" s="133" t="s">
        <v>179</v>
      </c>
      <c r="K846" s="134" t="s">
        <v>162</v>
      </c>
      <c r="L846" s="132" t="s">
        <v>9622</v>
      </c>
      <c r="M846" s="136"/>
      <c r="N846" s="17"/>
      <c r="O846" s="17"/>
      <c r="P846" s="7"/>
      <c r="Q846" s="7"/>
      <c r="R846" s="136" t="s">
        <v>9623</v>
      </c>
      <c r="S846" s="136"/>
      <c r="T846" s="136"/>
      <c r="U846" s="136"/>
      <c r="V846" s="19"/>
      <c r="W846" s="136"/>
      <c r="X846" s="136"/>
      <c r="Y846" s="136"/>
      <c r="Z846" s="136"/>
      <c r="AA846" s="136"/>
      <c r="AB846" s="136"/>
      <c r="AC846" s="136"/>
      <c r="AD846" s="135"/>
      <c r="AE846" s="135"/>
      <c r="AF846" s="135"/>
      <c r="AG846" s="135"/>
      <c r="AH846" s="135"/>
      <c r="AI846" s="135"/>
      <c r="AJ846" s="136"/>
      <c r="AK846" s="136"/>
      <c r="AL846" s="136"/>
      <c r="AM846" s="134"/>
      <c r="AN846" s="134"/>
      <c r="AO846" s="134"/>
      <c r="AP846" s="134"/>
      <c r="AQ846" s="134"/>
      <c r="AR846" s="134"/>
      <c r="AS846" s="134"/>
      <c r="AT846" s="134"/>
      <c r="AU846" s="134"/>
      <c r="AV846" s="134"/>
      <c r="AW846" s="134"/>
      <c r="AX846" s="136"/>
      <c r="AY846" s="136"/>
      <c r="AZ846" s="137"/>
      <c r="BA846" s="3" t="s">
        <v>9624</v>
      </c>
    </row>
    <row r="847" spans="1:176" s="130" customFormat="1" ht="12.75" customHeight="1" x14ac:dyDescent="0.25">
      <c r="A847" s="135" t="s">
        <v>14434</v>
      </c>
      <c r="B847" s="127" t="s">
        <v>886</v>
      </c>
      <c r="C847" s="128" t="s">
        <v>14807</v>
      </c>
      <c r="D847" s="135" t="s">
        <v>14808</v>
      </c>
      <c r="E847" s="135" t="s">
        <v>14809</v>
      </c>
      <c r="F847" s="49">
        <v>8.3999999999999986</v>
      </c>
      <c r="G847" s="135"/>
      <c r="H847" s="127"/>
      <c r="I847" s="135" t="s">
        <v>2669</v>
      </c>
      <c r="J847" s="133" t="s">
        <v>161</v>
      </c>
      <c r="K847" s="127" t="s">
        <v>162</v>
      </c>
      <c r="L847" s="135"/>
      <c r="M847" s="135"/>
      <c r="N847" s="124"/>
      <c r="O847" s="135"/>
      <c r="P847" s="135"/>
      <c r="Q847" s="135"/>
      <c r="R847" s="130" t="s">
        <v>14834</v>
      </c>
      <c r="S847" s="129"/>
      <c r="T847" s="129"/>
      <c r="U847" s="130" t="s">
        <v>14835</v>
      </c>
      <c r="V847" s="141"/>
      <c r="W847" s="135"/>
      <c r="X847" s="135"/>
      <c r="Y847" s="135"/>
      <c r="Z847" s="135"/>
      <c r="AA847" s="135"/>
      <c r="AB847" s="135"/>
      <c r="AC847" s="133" t="s">
        <v>168</v>
      </c>
      <c r="AD847" s="130" t="s">
        <v>14850</v>
      </c>
      <c r="AE847" s="130" t="s">
        <v>14851</v>
      </c>
      <c r="AF847" s="135"/>
      <c r="AG847" s="142" t="s">
        <v>14852</v>
      </c>
      <c r="AH847" s="142"/>
      <c r="AI847" s="131"/>
      <c r="AJ847" s="141" t="s">
        <v>14853</v>
      </c>
      <c r="AK847" s="130" t="s">
        <v>14854</v>
      </c>
      <c r="AL847" s="135"/>
      <c r="AM847" s="129"/>
      <c r="AN847" s="129"/>
      <c r="AO847" s="129"/>
      <c r="AP847" s="142"/>
      <c r="AQ847" s="142"/>
      <c r="AR847" s="129"/>
      <c r="AS847" s="129"/>
      <c r="AT847" s="129"/>
      <c r="AU847" s="129"/>
      <c r="AV847" s="129"/>
      <c r="AW847" s="129"/>
      <c r="AX847" s="129"/>
      <c r="AY847" s="129"/>
      <c r="AZ847" s="142"/>
      <c r="BA847" s="129"/>
      <c r="BB847" s="129"/>
      <c r="BC847" s="129"/>
      <c r="BD847" s="129"/>
      <c r="BE847" s="131"/>
      <c r="BF847" s="129"/>
      <c r="BG847" s="129"/>
      <c r="BH847" s="129"/>
      <c r="BI847" s="129"/>
      <c r="BJ847" s="129"/>
      <c r="BK847" s="129"/>
      <c r="BL847" s="129"/>
      <c r="BM847" s="129"/>
      <c r="BN847" s="129"/>
      <c r="BO847" s="129"/>
      <c r="BP847" s="129"/>
      <c r="BQ847" s="129"/>
      <c r="BR847" s="129"/>
      <c r="BS847" s="129"/>
      <c r="BT847" s="129"/>
      <c r="BU847" s="129"/>
      <c r="BV847" s="129"/>
      <c r="BW847" s="129"/>
      <c r="BX847" s="129"/>
      <c r="BY847" s="129"/>
      <c r="BZ847" s="129"/>
      <c r="CA847" s="129"/>
      <c r="CB847" s="129"/>
      <c r="CC847" s="129"/>
      <c r="CD847" s="129"/>
      <c r="CE847" s="129"/>
      <c r="CF847" s="129"/>
      <c r="CG847" s="129"/>
      <c r="CH847" s="129"/>
      <c r="CI847" s="129"/>
      <c r="CJ847" s="129"/>
      <c r="CK847" s="129"/>
      <c r="CL847" s="129"/>
      <c r="CM847" s="129"/>
      <c r="CN847" s="129"/>
      <c r="CO847" s="129"/>
      <c r="CP847" s="129"/>
      <c r="CQ847" s="129"/>
      <c r="CR847" s="129"/>
      <c r="CS847" s="129"/>
      <c r="CT847" s="129"/>
      <c r="CU847" s="129"/>
      <c r="CV847" s="129"/>
      <c r="CW847" s="129"/>
      <c r="CX847" s="129"/>
      <c r="CY847" s="129"/>
      <c r="CZ847" s="129"/>
      <c r="DA847" s="129"/>
      <c r="DB847" s="129"/>
      <c r="DC847" s="129"/>
      <c r="DD847" s="129"/>
      <c r="DE847" s="129"/>
      <c r="DF847" s="129"/>
      <c r="DG847" s="129"/>
      <c r="DH847" s="129"/>
      <c r="DI847" s="129"/>
      <c r="DJ847" s="129"/>
      <c r="DK847" s="129"/>
      <c r="DL847" s="129"/>
      <c r="DM847" s="129"/>
      <c r="DN847" s="129"/>
      <c r="DO847" s="129"/>
      <c r="DP847" s="129"/>
      <c r="DQ847" s="129"/>
      <c r="DR847" s="129"/>
      <c r="DS847" s="129"/>
      <c r="DT847" s="129"/>
      <c r="DU847" s="129"/>
      <c r="DV847" s="129"/>
      <c r="DW847" s="129"/>
      <c r="DX847" s="129"/>
      <c r="DY847" s="129"/>
      <c r="DZ847" s="129"/>
      <c r="EA847" s="129"/>
      <c r="EB847" s="129"/>
      <c r="EC847" s="129"/>
      <c r="ED847" s="129"/>
      <c r="EE847" s="129"/>
      <c r="EF847" s="129"/>
      <c r="EG847" s="129"/>
      <c r="EH847" s="129"/>
      <c r="EI847" s="129"/>
      <c r="EJ847" s="129"/>
      <c r="EK847" s="129"/>
      <c r="EL847" s="129"/>
      <c r="EM847" s="129"/>
      <c r="EN847" s="129"/>
      <c r="EO847" s="129"/>
      <c r="EP847" s="129"/>
      <c r="EQ847" s="129"/>
      <c r="ER847" s="129"/>
      <c r="ES847" s="129"/>
      <c r="ET847" s="129"/>
      <c r="EU847" s="129"/>
      <c r="EV847" s="129"/>
      <c r="EW847" s="129"/>
      <c r="EX847" s="129"/>
      <c r="EY847" s="129"/>
      <c r="EZ847" s="129"/>
      <c r="FA847" s="129"/>
      <c r="FB847" s="129"/>
      <c r="FC847" s="129"/>
      <c r="FD847" s="129"/>
      <c r="FE847" s="129"/>
      <c r="FF847" s="129"/>
      <c r="FG847" s="129"/>
      <c r="FH847" s="129"/>
      <c r="FI847" s="129"/>
      <c r="FJ847" s="129"/>
      <c r="FK847" s="129"/>
      <c r="FL847" s="129"/>
      <c r="FM847" s="135"/>
      <c r="FN847" s="135"/>
      <c r="FO847" s="135"/>
      <c r="FP847" s="135"/>
      <c r="FQ847" s="135"/>
      <c r="FR847" s="135"/>
      <c r="FS847" s="135"/>
      <c r="FT847" s="135"/>
    </row>
    <row r="848" spans="1:176" ht="12.75" customHeight="1" x14ac:dyDescent="0.2">
      <c r="A848" s="16" t="s">
        <v>173</v>
      </c>
      <c r="B848" s="124" t="s">
        <v>211</v>
      </c>
      <c r="C848" s="133"/>
      <c r="D848" s="133" t="s">
        <v>10138</v>
      </c>
      <c r="E848" s="133" t="s">
        <v>10138</v>
      </c>
      <c r="F848" s="85">
        <v>8.3000000000000007</v>
      </c>
      <c r="G848" s="36"/>
      <c r="H848" s="7" t="s">
        <v>177</v>
      </c>
      <c r="I848" s="16" t="s">
        <v>595</v>
      </c>
      <c r="J848" s="133" t="s">
        <v>179</v>
      </c>
      <c r="K848" s="7" t="s">
        <v>162</v>
      </c>
      <c r="L848" s="132" t="s">
        <v>1721</v>
      </c>
      <c r="M848" s="133" t="s">
        <v>10139</v>
      </c>
      <c r="N848" s="17"/>
      <c r="O848" s="17"/>
      <c r="P848" s="134"/>
      <c r="Q848" s="134"/>
      <c r="R848" s="132" t="s">
        <v>1722</v>
      </c>
      <c r="S848" s="132"/>
      <c r="T848" s="132"/>
      <c r="U848" s="132"/>
      <c r="V848" s="138"/>
      <c r="W848" s="132"/>
      <c r="X848" s="132"/>
      <c r="Y848" s="132"/>
      <c r="Z848" s="132"/>
      <c r="AA848" s="132"/>
      <c r="AB848" s="132"/>
      <c r="AC848" s="136"/>
      <c r="AI848" s="137"/>
      <c r="AJ848" s="136"/>
      <c r="AK848" s="136"/>
      <c r="AL848" s="136"/>
      <c r="AM848" s="134"/>
      <c r="AN848" s="134"/>
      <c r="AO848" s="134"/>
      <c r="AP848" s="134"/>
      <c r="AQ848" s="134"/>
      <c r="AR848" s="134"/>
      <c r="AS848" s="134"/>
      <c r="AT848" s="134"/>
      <c r="AU848" s="134"/>
      <c r="AV848" s="134"/>
      <c r="AW848" s="3" t="s">
        <v>168</v>
      </c>
      <c r="AX848" s="136" t="s">
        <v>10140</v>
      </c>
      <c r="AY848" s="136" t="s">
        <v>10141</v>
      </c>
      <c r="AZ848" s="133" t="s">
        <v>999</v>
      </c>
      <c r="BA848" s="137" t="s">
        <v>10142</v>
      </c>
      <c r="BC848" s="135"/>
      <c r="BD848" s="135"/>
      <c r="BE848" s="135"/>
      <c r="BF848" s="135"/>
      <c r="BK848" s="135"/>
      <c r="BU848" s="135"/>
      <c r="DS848" s="135"/>
    </row>
    <row r="849" spans="1:170" ht="12.75" customHeight="1" x14ac:dyDescent="0.2">
      <c r="A849" s="16" t="s">
        <v>173</v>
      </c>
      <c r="B849" s="17" t="s">
        <v>472</v>
      </c>
      <c r="C849" s="132" t="s">
        <v>13918</v>
      </c>
      <c r="D849" s="132" t="s">
        <v>2467</v>
      </c>
      <c r="E849" s="132" t="s">
        <v>2467</v>
      </c>
      <c r="F849" s="85">
        <v>8</v>
      </c>
      <c r="G849" s="134"/>
      <c r="H849" s="134" t="s">
        <v>177</v>
      </c>
      <c r="I849" s="132" t="s">
        <v>979</v>
      </c>
      <c r="J849" s="132" t="s">
        <v>179</v>
      </c>
      <c r="K849" s="134" t="s">
        <v>162</v>
      </c>
      <c r="L849" s="132"/>
      <c r="M849" s="136"/>
      <c r="N849" s="17"/>
      <c r="O849" s="17"/>
      <c r="P849" s="134"/>
      <c r="Q849" s="134"/>
      <c r="R849" s="136" t="s">
        <v>2468</v>
      </c>
      <c r="S849" s="136"/>
      <c r="T849" s="136"/>
      <c r="U849" s="136"/>
      <c r="V849" s="138"/>
      <c r="W849" s="136"/>
      <c r="X849" s="136"/>
      <c r="Y849" s="136"/>
      <c r="Z849" s="136"/>
      <c r="AA849" s="136"/>
      <c r="AB849" s="136"/>
      <c r="AC849" s="136" t="s">
        <v>168</v>
      </c>
      <c r="AD849" s="3" t="s">
        <v>1152</v>
      </c>
      <c r="AE849" s="3" t="s">
        <v>2469</v>
      </c>
      <c r="AI849" s="139"/>
      <c r="AJ849" s="136">
        <v>8613097967266</v>
      </c>
      <c r="AK849" s="136"/>
      <c r="AL849" s="136"/>
      <c r="AM849" s="134"/>
      <c r="AN849" s="134"/>
      <c r="AO849" s="134"/>
      <c r="AP849" s="134"/>
      <c r="AQ849" s="134"/>
      <c r="AR849" s="134"/>
      <c r="AS849" s="134"/>
      <c r="AT849" s="134"/>
      <c r="AU849" s="134"/>
      <c r="AV849" s="134"/>
      <c r="AW849" s="135" t="s">
        <v>168</v>
      </c>
      <c r="AX849" s="136" t="s">
        <v>1152</v>
      </c>
      <c r="AY849" s="136" t="s">
        <v>2469</v>
      </c>
      <c r="AZ849" s="133"/>
      <c r="BA849" s="139"/>
    </row>
    <row r="850" spans="1:170" ht="12.75" customHeight="1" x14ac:dyDescent="0.2">
      <c r="A850" s="132" t="s">
        <v>173</v>
      </c>
      <c r="B850" s="17" t="s">
        <v>215</v>
      </c>
      <c r="C850" s="132"/>
      <c r="D850" s="132" t="s">
        <v>3346</v>
      </c>
      <c r="E850" s="132" t="s">
        <v>3346</v>
      </c>
      <c r="F850" s="85">
        <v>8</v>
      </c>
      <c r="G850" s="134"/>
      <c r="H850" s="134" t="s">
        <v>177</v>
      </c>
      <c r="I850" s="132" t="s">
        <v>244</v>
      </c>
      <c r="J850" s="132" t="s">
        <v>245</v>
      </c>
      <c r="K850" s="20" t="s">
        <v>162</v>
      </c>
      <c r="L850" s="132"/>
      <c r="M850" s="136"/>
      <c r="N850" s="17"/>
      <c r="O850" s="17"/>
      <c r="P850" s="134"/>
      <c r="Q850" s="134"/>
      <c r="R850" s="136" t="s">
        <v>3347</v>
      </c>
      <c r="S850" s="136"/>
      <c r="T850" s="136"/>
      <c r="U850" s="136"/>
      <c r="V850" s="138"/>
      <c r="W850" s="136"/>
      <c r="X850" s="136"/>
      <c r="Y850" s="136"/>
      <c r="Z850" s="136"/>
      <c r="AA850" s="136"/>
      <c r="AB850" s="136"/>
      <c r="AC850" s="136"/>
      <c r="AD850" s="135"/>
      <c r="AE850" s="135"/>
      <c r="AF850" s="135"/>
      <c r="AG850" s="135"/>
      <c r="AH850" s="135"/>
      <c r="AI850" s="58"/>
      <c r="AJ850" s="136"/>
      <c r="AK850" s="136"/>
      <c r="AL850" s="136"/>
      <c r="AM850" s="134"/>
      <c r="AN850" s="134"/>
      <c r="AO850" s="134"/>
      <c r="AP850" s="134"/>
      <c r="AQ850" s="134"/>
      <c r="AR850" s="134"/>
      <c r="AS850" s="134"/>
      <c r="AT850" s="134"/>
      <c r="AU850" s="134"/>
      <c r="AV850" s="134"/>
      <c r="AW850" s="134"/>
      <c r="AX850" s="136"/>
      <c r="AY850" s="136"/>
      <c r="AZ850" s="133"/>
      <c r="BA850" s="58"/>
      <c r="BB850" s="135"/>
      <c r="BC850" s="135"/>
      <c r="BD850" s="135"/>
      <c r="BE850" s="135"/>
      <c r="BF850" s="135"/>
      <c r="BG850" s="135"/>
      <c r="BH850" s="135"/>
      <c r="BI850" s="135"/>
      <c r="BJ850" s="135"/>
      <c r="BK850" s="135"/>
      <c r="BL850" s="135"/>
      <c r="BM850" s="135"/>
      <c r="BN850" s="135"/>
      <c r="BO850" s="135"/>
      <c r="BP850" s="135"/>
      <c r="BQ850" s="135"/>
      <c r="BR850" s="135"/>
      <c r="BS850" s="135"/>
      <c r="BT850" s="135"/>
      <c r="BU850" s="135"/>
      <c r="BV850" s="135"/>
      <c r="BW850" s="135"/>
      <c r="BX850" s="135"/>
      <c r="BY850" s="135"/>
      <c r="BZ850" s="135"/>
      <c r="CA850" s="135"/>
      <c r="CB850" s="135"/>
      <c r="CC850" s="135"/>
      <c r="CD850" s="135"/>
      <c r="CE850" s="135"/>
      <c r="CF850" s="135"/>
      <c r="CG850" s="135"/>
      <c r="CH850" s="135"/>
      <c r="CI850" s="135"/>
      <c r="CJ850" s="135"/>
      <c r="CK850" s="135"/>
      <c r="CL850" s="135"/>
      <c r="CM850" s="135"/>
      <c r="CN850" s="135"/>
      <c r="CO850" s="135"/>
      <c r="CP850" s="135"/>
      <c r="CQ850" s="135"/>
      <c r="CR850" s="135"/>
      <c r="CS850" s="135"/>
      <c r="CT850" s="135"/>
      <c r="CU850" s="135"/>
      <c r="CV850" s="135"/>
      <c r="CW850" s="135"/>
      <c r="CX850" s="135"/>
      <c r="CY850" s="135"/>
      <c r="CZ850" s="135"/>
      <c r="DA850" s="135"/>
      <c r="DB850" s="135"/>
      <c r="DC850" s="135"/>
      <c r="DD850" s="135"/>
      <c r="DE850" s="135"/>
      <c r="DF850" s="135"/>
      <c r="DG850" s="135"/>
      <c r="DH850" s="135"/>
      <c r="DI850" s="135"/>
      <c r="DJ850" s="135"/>
      <c r="DK850" s="135"/>
      <c r="DL850" s="135"/>
      <c r="DM850" s="135"/>
      <c r="DN850" s="135"/>
      <c r="DO850" s="135"/>
      <c r="DP850" s="135"/>
      <c r="DQ850" s="135"/>
      <c r="DR850" s="135"/>
      <c r="DS850" s="135"/>
      <c r="DT850" s="135"/>
      <c r="DU850" s="135"/>
      <c r="DV850" s="135"/>
      <c r="DW850" s="135"/>
      <c r="DX850" s="135"/>
      <c r="DY850" s="135"/>
      <c r="DZ850" s="135"/>
      <c r="EA850" s="135"/>
      <c r="EB850" s="135"/>
      <c r="EC850" s="135"/>
      <c r="ED850" s="135"/>
      <c r="EE850" s="135"/>
      <c r="EF850" s="135"/>
      <c r="EG850" s="135"/>
      <c r="EH850" s="135"/>
      <c r="EI850" s="135"/>
      <c r="EJ850" s="135"/>
      <c r="EK850" s="135"/>
      <c r="EL850" s="135"/>
      <c r="EM850" s="135"/>
      <c r="EN850" s="135"/>
      <c r="EO850" s="135"/>
      <c r="EP850" s="135"/>
      <c r="EQ850" s="135"/>
      <c r="ER850" s="135"/>
      <c r="ES850" s="135"/>
      <c r="ET850" s="135"/>
      <c r="EU850" s="135"/>
      <c r="EV850" s="135"/>
      <c r="EW850" s="135"/>
      <c r="EX850" s="135"/>
      <c r="EY850" s="135"/>
      <c r="EZ850" s="135"/>
      <c r="FA850" s="135"/>
      <c r="FB850" s="135"/>
      <c r="FC850" s="135"/>
      <c r="FD850" s="135"/>
      <c r="FE850" s="135"/>
      <c r="FF850" s="135"/>
      <c r="FG850" s="135"/>
      <c r="FH850" s="135"/>
      <c r="FI850" s="135"/>
      <c r="FJ850" s="135"/>
      <c r="FK850" s="135"/>
      <c r="FL850" s="135"/>
      <c r="FM850" s="135"/>
      <c r="FN850" s="135"/>
    </row>
    <row r="851" spans="1:170" ht="12.75" customHeight="1" x14ac:dyDescent="0.2">
      <c r="A851" s="132" t="s">
        <v>173</v>
      </c>
      <c r="B851" s="17" t="s">
        <v>12429</v>
      </c>
      <c r="C851" s="132" t="s">
        <v>13783</v>
      </c>
      <c r="D851" s="132" t="s">
        <v>13790</v>
      </c>
      <c r="E851" s="132" t="s">
        <v>13790</v>
      </c>
      <c r="F851" s="85">
        <v>8</v>
      </c>
      <c r="G851" s="85"/>
      <c r="H851" s="134" t="s">
        <v>177</v>
      </c>
      <c r="I851" s="132" t="s">
        <v>979</v>
      </c>
      <c r="J851" s="132" t="s">
        <v>179</v>
      </c>
      <c r="K851" s="17" t="s">
        <v>162</v>
      </c>
      <c r="L851" s="132" t="s">
        <v>327</v>
      </c>
      <c r="M851" s="135"/>
      <c r="N851" s="17"/>
      <c r="O851" s="17"/>
      <c r="P851" s="134"/>
      <c r="Q851" s="134"/>
      <c r="R851" s="136"/>
      <c r="S851" s="136"/>
      <c r="T851" s="136"/>
      <c r="U851" s="136"/>
      <c r="V851" s="138"/>
      <c r="W851" s="136"/>
      <c r="X851" s="136"/>
      <c r="Y851" s="136"/>
      <c r="Z851" s="136"/>
      <c r="AA851" s="136"/>
      <c r="AB851" s="136"/>
      <c r="AC851" s="133"/>
      <c r="AD851" s="136"/>
      <c r="AE851" s="136"/>
      <c r="AF851" s="137"/>
      <c r="AG851" s="135"/>
      <c r="AH851" s="135"/>
      <c r="AI851" s="136"/>
      <c r="AJ851" s="136"/>
      <c r="AK851" s="136"/>
      <c r="AL851" s="136"/>
      <c r="AM851" s="134"/>
      <c r="AN851" s="134"/>
      <c r="AO851" s="134"/>
      <c r="AP851" s="134"/>
      <c r="AQ851" s="134"/>
      <c r="AR851" s="134"/>
      <c r="AS851" s="134"/>
      <c r="AT851" s="134"/>
      <c r="AU851" s="134"/>
      <c r="AV851" s="134"/>
      <c r="AW851" s="134"/>
      <c r="AX851" s="135"/>
      <c r="AY851" s="135"/>
      <c r="AZ851" s="135"/>
      <c r="BA851" s="135"/>
      <c r="BB851" s="135"/>
      <c r="BC851" s="135"/>
      <c r="BD851" s="135"/>
      <c r="BE851" s="135"/>
      <c r="BF851" s="135"/>
      <c r="BG851" s="135"/>
      <c r="BH851" s="135"/>
      <c r="BI851" s="135"/>
      <c r="BJ851" s="135"/>
      <c r="BK851" s="135"/>
      <c r="BL851" s="135"/>
      <c r="BM851" s="135"/>
      <c r="BN851" s="135"/>
      <c r="BO851" s="135"/>
      <c r="BP851" s="135"/>
      <c r="BQ851" s="135"/>
      <c r="BR851" s="135"/>
      <c r="BS851" s="135"/>
      <c r="BT851" s="135"/>
      <c r="BU851" s="135"/>
      <c r="BV851" s="135"/>
      <c r="BW851" s="135"/>
      <c r="BX851" s="135"/>
      <c r="BY851" s="135"/>
      <c r="BZ851" s="135"/>
      <c r="CA851" s="135"/>
      <c r="CB851" s="135"/>
      <c r="CC851" s="135"/>
      <c r="CD851" s="135"/>
      <c r="CE851" s="135"/>
      <c r="CF851" s="135"/>
      <c r="CG851" s="135"/>
      <c r="CH851" s="135"/>
      <c r="CI851" s="135"/>
      <c r="CJ851" s="135"/>
      <c r="CK851" s="135"/>
      <c r="CL851" s="135"/>
      <c r="CM851" s="135"/>
      <c r="CN851" s="135"/>
      <c r="CO851" s="135"/>
      <c r="CP851" s="135"/>
      <c r="CQ851" s="135"/>
      <c r="CR851" s="135"/>
      <c r="CS851" s="135"/>
      <c r="CT851" s="135"/>
      <c r="CU851" s="135"/>
      <c r="CV851" s="135"/>
      <c r="CW851" s="135"/>
      <c r="CX851" s="135"/>
      <c r="CY851" s="135"/>
      <c r="CZ851" s="135"/>
      <c r="DA851" s="135"/>
      <c r="DB851" s="135"/>
      <c r="DC851" s="135"/>
      <c r="DD851" s="135"/>
      <c r="DE851" s="135"/>
      <c r="DF851" s="135"/>
      <c r="DG851" s="135"/>
      <c r="DH851" s="135"/>
      <c r="DI851" s="135"/>
      <c r="DJ851" s="135"/>
      <c r="DK851" s="135"/>
      <c r="DL851" s="135"/>
      <c r="DM851" s="135"/>
      <c r="DN851" s="135"/>
      <c r="DO851" s="135"/>
      <c r="DP851" s="135"/>
      <c r="DQ851" s="135"/>
      <c r="DR851" s="135"/>
      <c r="DS851" s="135"/>
      <c r="DT851" s="135"/>
      <c r="DU851" s="135"/>
      <c r="DV851" s="135"/>
      <c r="DW851" s="135"/>
      <c r="DX851" s="135"/>
      <c r="DY851" s="135"/>
      <c r="DZ851" s="135"/>
      <c r="EA851" s="135"/>
      <c r="EB851" s="135"/>
      <c r="EC851" s="135"/>
      <c r="ED851" s="135"/>
      <c r="EE851" s="135"/>
      <c r="EF851" s="135"/>
      <c r="EG851" s="135"/>
      <c r="EH851" s="135"/>
      <c r="EI851" s="135"/>
      <c r="EJ851" s="135"/>
      <c r="EK851" s="135"/>
      <c r="EL851" s="135"/>
      <c r="EM851" s="135"/>
      <c r="EN851" s="135"/>
      <c r="EO851" s="135"/>
      <c r="EP851" s="135"/>
      <c r="EQ851" s="135"/>
      <c r="ER851" s="135"/>
      <c r="ES851" s="135"/>
      <c r="ET851" s="135"/>
      <c r="EU851" s="135"/>
      <c r="EV851" s="135"/>
      <c r="EW851" s="135"/>
      <c r="EX851" s="135"/>
      <c r="EY851" s="135"/>
      <c r="EZ851" s="135"/>
      <c r="FA851" s="135"/>
      <c r="FB851" s="135"/>
      <c r="FC851" s="135"/>
      <c r="FD851" s="135"/>
      <c r="FE851" s="135"/>
      <c r="FF851" s="135"/>
      <c r="FG851" s="135"/>
      <c r="FH851" s="135"/>
      <c r="FI851" s="135"/>
      <c r="FJ851" s="135"/>
      <c r="FK851" s="135"/>
      <c r="FL851" s="135"/>
      <c r="FM851" s="135"/>
      <c r="FN851" s="135"/>
    </row>
    <row r="852" spans="1:170" ht="12.75" customHeight="1" x14ac:dyDescent="0.2">
      <c r="A852" s="16" t="s">
        <v>173</v>
      </c>
      <c r="B852" s="124" t="s">
        <v>1084</v>
      </c>
      <c r="C852" s="132"/>
      <c r="D852" s="133" t="s">
        <v>5496</v>
      </c>
      <c r="E852" s="133" t="s">
        <v>5496</v>
      </c>
      <c r="F852" s="85">
        <v>7.5</v>
      </c>
      <c r="G852" s="134"/>
      <c r="H852" s="134" t="s">
        <v>177</v>
      </c>
      <c r="I852" s="16" t="s">
        <v>253</v>
      </c>
      <c r="J852" s="133" t="s">
        <v>179</v>
      </c>
      <c r="K852" s="134" t="s">
        <v>162</v>
      </c>
      <c r="L852" s="16" t="s">
        <v>5501</v>
      </c>
      <c r="M852" s="136"/>
      <c r="N852" s="17"/>
      <c r="O852" s="17"/>
      <c r="P852" s="134"/>
      <c r="Q852" s="134"/>
      <c r="R852" s="21" t="s">
        <v>5502</v>
      </c>
      <c r="S852" s="21"/>
      <c r="T852" s="21"/>
      <c r="U852" s="21"/>
      <c r="V852" s="22"/>
      <c r="W852" s="21"/>
      <c r="X852" s="21"/>
      <c r="Y852" s="21"/>
      <c r="Z852" s="21"/>
      <c r="AA852" s="21"/>
      <c r="AB852" s="21"/>
      <c r="AC852" s="136" t="s">
        <v>168</v>
      </c>
      <c r="AD852" s="135" t="s">
        <v>5497</v>
      </c>
      <c r="AE852" s="135" t="s">
        <v>5498</v>
      </c>
      <c r="AF852" s="135" t="s">
        <v>368</v>
      </c>
      <c r="AG852" s="135" t="s">
        <v>5499</v>
      </c>
      <c r="AH852" s="135"/>
      <c r="AI852" s="135"/>
      <c r="AJ852" s="136">
        <v>918556249757</v>
      </c>
      <c r="AK852" s="136"/>
      <c r="AL852" s="136"/>
      <c r="AM852" s="134"/>
      <c r="AN852" s="134"/>
      <c r="AO852" s="134"/>
      <c r="AP852" s="134"/>
      <c r="AQ852" s="134"/>
      <c r="AR852" s="134"/>
      <c r="AS852" s="134"/>
      <c r="AT852" s="134"/>
      <c r="AU852" s="134"/>
      <c r="AV852" s="134"/>
      <c r="AW852" s="135" t="s">
        <v>168</v>
      </c>
      <c r="AX852" s="136" t="s">
        <v>5503</v>
      </c>
      <c r="AY852" s="136" t="s">
        <v>5498</v>
      </c>
      <c r="AZ852" s="133" t="s">
        <v>5504</v>
      </c>
      <c r="BA852" s="135" t="s">
        <v>5505</v>
      </c>
      <c r="BC852" s="135"/>
      <c r="BD852" s="135"/>
      <c r="BE852" s="135"/>
      <c r="BH852" s="3" t="s">
        <v>11754</v>
      </c>
    </row>
    <row r="853" spans="1:170" ht="12.75" customHeight="1" x14ac:dyDescent="0.2">
      <c r="A853" s="16" t="s">
        <v>173</v>
      </c>
      <c r="B853" s="124" t="s">
        <v>215</v>
      </c>
      <c r="C853" s="133"/>
      <c r="D853" s="133" t="s">
        <v>7661</v>
      </c>
      <c r="E853" s="133" t="s">
        <v>1590</v>
      </c>
      <c r="F853" s="85">
        <f>30*250/1000</f>
        <v>7.5</v>
      </c>
      <c r="G853" s="36"/>
      <c r="H853" s="7" t="s">
        <v>177</v>
      </c>
      <c r="I853" s="16" t="s">
        <v>253</v>
      </c>
      <c r="J853" s="133" t="s">
        <v>179</v>
      </c>
      <c r="K853" s="7" t="s">
        <v>162</v>
      </c>
      <c r="L853" s="133" t="s">
        <v>7666</v>
      </c>
      <c r="M853" s="136"/>
      <c r="N853" s="17"/>
      <c r="O853" s="17"/>
      <c r="P853" s="134"/>
      <c r="Q853" s="134"/>
      <c r="R853" s="21" t="s">
        <v>7663</v>
      </c>
      <c r="S853" s="21"/>
      <c r="T853" s="21"/>
      <c r="U853" s="21"/>
      <c r="V853" s="22"/>
      <c r="W853" s="21"/>
      <c r="X853" s="21"/>
      <c r="Y853" s="21"/>
      <c r="Z853" s="21"/>
      <c r="AA853" s="21"/>
      <c r="AB853" s="21"/>
      <c r="AC853" s="136"/>
      <c r="AD853" s="135"/>
      <c r="AE853" s="135"/>
      <c r="AF853" s="135"/>
      <c r="AG853" s="135"/>
      <c r="AI853" s="137"/>
      <c r="AJ853" s="136"/>
      <c r="AK853" s="136"/>
      <c r="AL853" s="136"/>
      <c r="AM853" s="134"/>
      <c r="AN853" s="134"/>
      <c r="AO853" s="134"/>
      <c r="AP853" s="134"/>
      <c r="AQ853" s="134"/>
      <c r="AR853" s="134"/>
      <c r="AS853" s="134"/>
      <c r="AT853" s="134"/>
      <c r="AU853" s="134"/>
      <c r="AV853" s="134"/>
      <c r="AW853" s="134"/>
      <c r="AX853" s="18"/>
      <c r="AY853" s="18"/>
      <c r="AZ853" s="137"/>
      <c r="BA853" s="137"/>
    </row>
    <row r="854" spans="1:170" ht="12.75" customHeight="1" x14ac:dyDescent="0.2">
      <c r="A854" s="132" t="s">
        <v>240</v>
      </c>
      <c r="B854" s="17" t="s">
        <v>12429</v>
      </c>
      <c r="C854" s="132" t="s">
        <v>13782</v>
      </c>
      <c r="D854" s="63" t="s">
        <v>2014</v>
      </c>
      <c r="E854" s="135" t="s">
        <v>13903</v>
      </c>
      <c r="F854" s="85">
        <v>7</v>
      </c>
      <c r="G854" s="134"/>
      <c r="H854" s="64">
        <v>2022</v>
      </c>
      <c r="I854" s="132" t="s">
        <v>765</v>
      </c>
      <c r="J854" s="133" t="s">
        <v>203</v>
      </c>
      <c r="K854" s="20" t="s">
        <v>180</v>
      </c>
      <c r="L854" s="132" t="s">
        <v>7439</v>
      </c>
      <c r="M854" s="135" t="s">
        <v>2016</v>
      </c>
      <c r="N854" s="17" t="s">
        <v>1269</v>
      </c>
      <c r="O854" s="134" t="s">
        <v>694</v>
      </c>
      <c r="P854" s="134"/>
      <c r="Q854" s="135"/>
      <c r="R854" s="135" t="s">
        <v>7436</v>
      </c>
      <c r="S854" s="135" t="s">
        <v>163</v>
      </c>
      <c r="T854" s="135" t="s">
        <v>7437</v>
      </c>
      <c r="U854" s="135" t="s">
        <v>7438</v>
      </c>
      <c r="V854" s="22"/>
      <c r="W854" s="21"/>
      <c r="X854" s="21"/>
      <c r="Y854" s="21"/>
      <c r="Z854" s="21"/>
      <c r="AA854" s="21"/>
      <c r="AB854" s="21"/>
      <c r="AC854" s="135" t="s">
        <v>194</v>
      </c>
      <c r="AD854" s="3" t="s">
        <v>3043</v>
      </c>
      <c r="AE854" s="3" t="s">
        <v>3443</v>
      </c>
      <c r="AF854" s="3" t="s">
        <v>6680</v>
      </c>
      <c r="AG854" s="3" t="s">
        <v>6681</v>
      </c>
      <c r="AH854" s="3" t="s">
        <v>163</v>
      </c>
      <c r="AI854" s="141" t="s">
        <v>2025</v>
      </c>
      <c r="AJ854" s="135"/>
      <c r="AK854" s="135"/>
      <c r="AL854" s="135"/>
      <c r="AM854" s="135" t="s">
        <v>168</v>
      </c>
      <c r="AN854" s="135" t="s">
        <v>3761</v>
      </c>
      <c r="AO854" s="135" t="s">
        <v>6683</v>
      </c>
      <c r="AP854" s="135" t="s">
        <v>6684</v>
      </c>
      <c r="AQ854" s="135" t="s">
        <v>6685</v>
      </c>
      <c r="AR854" s="135"/>
      <c r="AS854" s="135"/>
      <c r="AT854" s="135"/>
      <c r="AU854" s="135"/>
      <c r="AV854" s="135"/>
      <c r="AW854" s="3" t="s">
        <v>194</v>
      </c>
      <c r="AX854" s="135" t="s">
        <v>2021</v>
      </c>
      <c r="AY854" s="135" t="s">
        <v>2022</v>
      </c>
      <c r="AZ854" s="135" t="s">
        <v>2023</v>
      </c>
      <c r="BA854" s="3" t="s">
        <v>2024</v>
      </c>
      <c r="BB854" s="3" t="s">
        <v>163</v>
      </c>
      <c r="BC854" s="141" t="s">
        <v>2025</v>
      </c>
    </row>
    <row r="855" spans="1:170" ht="12.75" customHeight="1" x14ac:dyDescent="0.2">
      <c r="A855" s="16" t="s">
        <v>173</v>
      </c>
      <c r="B855" s="124" t="s">
        <v>215</v>
      </c>
      <c r="C855" s="133"/>
      <c r="D855" s="133" t="s">
        <v>1590</v>
      </c>
      <c r="E855" s="133" t="s">
        <v>1590</v>
      </c>
      <c r="F855" s="85">
        <v>7</v>
      </c>
      <c r="G855" s="36"/>
      <c r="H855" s="7" t="s">
        <v>177</v>
      </c>
      <c r="I855" s="16" t="s">
        <v>698</v>
      </c>
      <c r="J855" s="133" t="s">
        <v>179</v>
      </c>
      <c r="K855" s="134" t="s">
        <v>162</v>
      </c>
      <c r="L855" s="133"/>
      <c r="M855" s="18"/>
      <c r="N855" s="17"/>
      <c r="O855" s="17"/>
      <c r="P855" s="7"/>
      <c r="Q855" s="7"/>
      <c r="R855" s="136" t="s">
        <v>1591</v>
      </c>
      <c r="S855" s="136"/>
      <c r="T855" s="136"/>
      <c r="U855" s="136"/>
      <c r="V855" s="138"/>
      <c r="W855" s="136"/>
      <c r="X855" s="136"/>
      <c r="Y855" s="136"/>
      <c r="Z855" s="136"/>
      <c r="AA855" s="136"/>
      <c r="AB855" s="136"/>
      <c r="AC855" s="136"/>
      <c r="AD855" s="135"/>
      <c r="AE855" s="135"/>
      <c r="AF855" s="135"/>
      <c r="AI855" s="135"/>
      <c r="AJ855" s="18"/>
      <c r="AK855" s="18"/>
      <c r="AL855" s="18"/>
      <c r="AM855" s="134"/>
      <c r="AN855" s="134"/>
      <c r="AO855" s="134"/>
      <c r="AP855" s="134"/>
      <c r="AQ855" s="134"/>
      <c r="AR855" s="134"/>
      <c r="AS855" s="134"/>
      <c r="AT855" s="134"/>
      <c r="AU855" s="134"/>
      <c r="AV855" s="134"/>
      <c r="AW855" s="135" t="s">
        <v>168</v>
      </c>
      <c r="AX855" s="136" t="s">
        <v>1592</v>
      </c>
      <c r="AY855" s="136" t="s">
        <v>1593</v>
      </c>
      <c r="AZ855" s="133" t="s">
        <v>1289</v>
      </c>
      <c r="BA855" s="135" t="s">
        <v>1594</v>
      </c>
    </row>
    <row r="856" spans="1:170" ht="12.75" customHeight="1" x14ac:dyDescent="0.2">
      <c r="A856" s="16" t="s">
        <v>173</v>
      </c>
      <c r="B856" s="124" t="s">
        <v>211</v>
      </c>
      <c r="C856" s="133"/>
      <c r="D856" s="133" t="s">
        <v>1590</v>
      </c>
      <c r="E856" s="133" t="s">
        <v>1590</v>
      </c>
      <c r="F856" s="85">
        <v>7</v>
      </c>
      <c r="G856" s="36"/>
      <c r="H856" s="7" t="s">
        <v>177</v>
      </c>
      <c r="I856" s="16" t="s">
        <v>698</v>
      </c>
      <c r="J856" s="133" t="s">
        <v>179</v>
      </c>
      <c r="K856" s="134" t="s">
        <v>162</v>
      </c>
      <c r="L856" s="133"/>
      <c r="M856" s="136"/>
      <c r="N856" s="17"/>
      <c r="O856" s="17"/>
      <c r="P856" s="134"/>
      <c r="Q856" s="7"/>
      <c r="R856" s="136" t="s">
        <v>1591</v>
      </c>
      <c r="S856" s="136"/>
      <c r="T856" s="136"/>
      <c r="U856" s="136"/>
      <c r="V856" s="138"/>
      <c r="W856" s="136"/>
      <c r="X856" s="136"/>
      <c r="Y856" s="136"/>
      <c r="Z856" s="136"/>
      <c r="AA856" s="136"/>
      <c r="AB856" s="136"/>
      <c r="AC856" s="136"/>
      <c r="AD856" s="135"/>
      <c r="AE856" s="135"/>
      <c r="AF856" s="135"/>
      <c r="AI856" s="135"/>
      <c r="AJ856" s="136"/>
      <c r="AK856" s="136"/>
      <c r="AL856" s="136"/>
      <c r="AM856" s="7"/>
      <c r="AN856" s="7"/>
      <c r="AO856" s="7"/>
      <c r="AP856" s="7"/>
      <c r="AQ856" s="7"/>
      <c r="AR856" s="7"/>
      <c r="AS856" s="7"/>
      <c r="AT856" s="7"/>
      <c r="AU856" s="7"/>
      <c r="AV856" s="7"/>
      <c r="AW856" s="135" t="s">
        <v>168</v>
      </c>
      <c r="AX856" s="136" t="s">
        <v>1592</v>
      </c>
      <c r="AY856" s="136" t="s">
        <v>1593</v>
      </c>
      <c r="AZ856" s="133" t="s">
        <v>1289</v>
      </c>
      <c r="BA856" s="3" t="s">
        <v>1594</v>
      </c>
      <c r="BH856" s="3" t="s">
        <v>1215</v>
      </c>
      <c r="BK856" s="82" t="s">
        <v>12131</v>
      </c>
    </row>
    <row r="857" spans="1:170" ht="12.75" customHeight="1" x14ac:dyDescent="0.2">
      <c r="A857" s="16" t="s">
        <v>173</v>
      </c>
      <c r="B857" s="124" t="s">
        <v>11732</v>
      </c>
      <c r="C857" s="133" t="s">
        <v>11734</v>
      </c>
      <c r="D857" s="132" t="s">
        <v>7616</v>
      </c>
      <c r="E857" s="132" t="s">
        <v>7616</v>
      </c>
      <c r="F857" s="85">
        <v>6</v>
      </c>
      <c r="G857" s="7"/>
      <c r="H857" s="7" t="s">
        <v>177</v>
      </c>
      <c r="I857" s="16" t="s">
        <v>7594</v>
      </c>
      <c r="J857" s="132" t="s">
        <v>245</v>
      </c>
      <c r="K857" s="20" t="s">
        <v>162</v>
      </c>
      <c r="L857" s="16" t="s">
        <v>7618</v>
      </c>
      <c r="M857" s="18"/>
      <c r="N857" s="17"/>
      <c r="O857" s="17"/>
      <c r="P857" s="7"/>
      <c r="Q857" s="7"/>
      <c r="R857" s="21" t="s">
        <v>7619</v>
      </c>
      <c r="S857" s="21"/>
      <c r="T857" s="21"/>
      <c r="U857" s="21"/>
      <c r="V857" s="22"/>
      <c r="W857" s="21"/>
      <c r="X857" s="21"/>
      <c r="Y857" s="21"/>
      <c r="Z857" s="21"/>
      <c r="AA857" s="21"/>
      <c r="AB857" s="21"/>
      <c r="AC857" s="18"/>
      <c r="AD857" s="135"/>
      <c r="AE857" s="135"/>
      <c r="AF857" s="135"/>
      <c r="AI857" s="135"/>
      <c r="AJ857" s="18"/>
      <c r="AK857" s="18"/>
      <c r="AL857" s="18"/>
      <c r="AM857" s="7"/>
      <c r="AN857" s="7"/>
      <c r="AO857" s="7"/>
      <c r="AP857" s="7"/>
      <c r="AQ857" s="7"/>
      <c r="AR857" s="7"/>
      <c r="AS857" s="7"/>
      <c r="AT857" s="7"/>
      <c r="AU857" s="7"/>
      <c r="AV857" s="7"/>
      <c r="AW857" s="134"/>
      <c r="AX857" s="136"/>
      <c r="AY857" s="136"/>
      <c r="AZ857" s="58"/>
    </row>
    <row r="858" spans="1:170" ht="12.75" customHeight="1" x14ac:dyDescent="0.2">
      <c r="A858" s="132" t="s">
        <v>173</v>
      </c>
      <c r="B858" s="17" t="s">
        <v>472</v>
      </c>
      <c r="C858" s="132" t="s">
        <v>13918</v>
      </c>
      <c r="D858" s="133" t="s">
        <v>11083</v>
      </c>
      <c r="E858" s="133" t="s">
        <v>11083</v>
      </c>
      <c r="F858" s="85">
        <v>6</v>
      </c>
      <c r="G858" s="134"/>
      <c r="H858" s="134" t="s">
        <v>177</v>
      </c>
      <c r="I858" s="132" t="s">
        <v>4793</v>
      </c>
      <c r="J858" s="132" t="s">
        <v>179</v>
      </c>
      <c r="K858" s="134" t="s">
        <v>162</v>
      </c>
      <c r="L858" s="132"/>
      <c r="M858" s="136"/>
      <c r="N858" s="17"/>
      <c r="O858" s="17"/>
      <c r="P858" s="134"/>
      <c r="Q858" s="134"/>
      <c r="R858" s="21" t="s">
        <v>11084</v>
      </c>
      <c r="S858" s="21"/>
      <c r="T858" s="21"/>
      <c r="U858" s="21"/>
      <c r="V858" s="22"/>
      <c r="W858" s="21"/>
      <c r="X858" s="21"/>
      <c r="Y858" s="21"/>
      <c r="Z858" s="21"/>
      <c r="AA858" s="21"/>
      <c r="AB858" s="21"/>
      <c r="AC858" s="136"/>
      <c r="AI858" s="58"/>
      <c r="AJ858" s="136"/>
      <c r="AK858" s="136"/>
      <c r="AL858" s="136"/>
      <c r="AM858" s="134"/>
      <c r="AN858" s="134"/>
      <c r="AO858" s="134"/>
      <c r="AP858" s="134"/>
      <c r="AQ858" s="134"/>
      <c r="AR858" s="134"/>
      <c r="AS858" s="134"/>
      <c r="AT858" s="134"/>
      <c r="AU858" s="134"/>
      <c r="AV858" s="134"/>
      <c r="AW858" s="134"/>
      <c r="AX858" s="136"/>
      <c r="AY858" s="136"/>
      <c r="AZ858" s="58"/>
      <c r="BA858" s="58"/>
      <c r="BC858" s="135"/>
      <c r="BD858" s="135"/>
      <c r="BE858" s="135"/>
    </row>
    <row r="859" spans="1:170" ht="12.75" customHeight="1" x14ac:dyDescent="0.2">
      <c r="A859" s="132" t="s">
        <v>173</v>
      </c>
      <c r="B859" s="124" t="s">
        <v>211</v>
      </c>
      <c r="C859" s="133"/>
      <c r="D859" s="133" t="s">
        <v>3880</v>
      </c>
      <c r="E859" s="133" t="s">
        <v>3880</v>
      </c>
      <c r="F859" s="85">
        <v>6</v>
      </c>
      <c r="G859" s="36"/>
      <c r="H859" s="7" t="s">
        <v>177</v>
      </c>
      <c r="I859" s="132" t="s">
        <v>595</v>
      </c>
      <c r="J859" s="133" t="s">
        <v>179</v>
      </c>
      <c r="K859" s="134" t="s">
        <v>162</v>
      </c>
      <c r="L859" s="132" t="s">
        <v>1721</v>
      </c>
      <c r="M859" s="136"/>
      <c r="N859" s="17"/>
      <c r="O859" s="17"/>
      <c r="P859" s="134"/>
      <c r="Q859" s="134"/>
      <c r="R859" s="21" t="s">
        <v>3881</v>
      </c>
      <c r="S859" s="21"/>
      <c r="T859" s="21"/>
      <c r="U859" s="21"/>
      <c r="V859" s="22"/>
      <c r="W859" s="21"/>
      <c r="X859" s="21"/>
      <c r="Y859" s="21"/>
      <c r="Z859" s="21"/>
      <c r="AA859" s="21"/>
      <c r="AB859" s="21"/>
      <c r="AC859" s="136"/>
      <c r="AI859" s="135"/>
      <c r="AJ859" s="136"/>
      <c r="AK859" s="136"/>
      <c r="AL859" s="136"/>
      <c r="AM859" s="134"/>
      <c r="AN859" s="134"/>
      <c r="AO859" s="134"/>
      <c r="AP859" s="134"/>
      <c r="AQ859" s="134"/>
      <c r="AR859" s="134"/>
      <c r="AS859" s="134"/>
      <c r="AT859" s="134"/>
      <c r="AU859" s="134"/>
      <c r="AV859" s="134"/>
      <c r="AW859" s="135" t="s">
        <v>168</v>
      </c>
      <c r="AX859" s="136" t="s">
        <v>3882</v>
      </c>
      <c r="AY859" s="136" t="s">
        <v>588</v>
      </c>
      <c r="AZ859" s="133"/>
      <c r="BA859" s="135" t="s">
        <v>3883</v>
      </c>
    </row>
    <row r="860" spans="1:170" ht="12.75" customHeight="1" x14ac:dyDescent="0.2">
      <c r="A860" s="16" t="s">
        <v>173</v>
      </c>
      <c r="B860" s="17" t="s">
        <v>1197</v>
      </c>
      <c r="C860" s="41" t="s">
        <v>12467</v>
      </c>
      <c r="D860" s="132" t="s">
        <v>1381</v>
      </c>
      <c r="E860" s="132" t="s">
        <v>1382</v>
      </c>
      <c r="F860" s="85">
        <v>6</v>
      </c>
      <c r="G860" s="134"/>
      <c r="H860" s="134" t="s">
        <v>177</v>
      </c>
      <c r="I860" s="132" t="s">
        <v>200</v>
      </c>
      <c r="J860" s="132" t="s">
        <v>179</v>
      </c>
      <c r="K860" s="17" t="s">
        <v>162</v>
      </c>
      <c r="L860" s="132" t="s">
        <v>1383</v>
      </c>
      <c r="M860" s="133" t="s">
        <v>1384</v>
      </c>
      <c r="N860" s="17"/>
      <c r="O860" s="17"/>
      <c r="P860" s="134"/>
      <c r="Q860" s="134"/>
      <c r="R860" s="132" t="s">
        <v>1385</v>
      </c>
      <c r="S860" s="132"/>
      <c r="T860" s="132"/>
      <c r="U860" s="132"/>
      <c r="V860" s="138"/>
      <c r="W860" s="132"/>
      <c r="X860" s="132"/>
      <c r="Y860" s="132"/>
      <c r="Z860" s="132"/>
      <c r="AA860" s="132"/>
      <c r="AB860" s="132"/>
      <c r="AC860" s="3" t="s">
        <v>168</v>
      </c>
      <c r="AD860" s="136" t="s">
        <v>1386</v>
      </c>
      <c r="AE860" s="136" t="s">
        <v>1387</v>
      </c>
      <c r="AF860" s="8" t="s">
        <v>250</v>
      </c>
      <c r="AG860" s="136" t="s">
        <v>1388</v>
      </c>
      <c r="AH860" s="136"/>
      <c r="AI860" s="136" t="s">
        <v>1389</v>
      </c>
      <c r="AJ860" s="136"/>
      <c r="AK860" s="136"/>
      <c r="AL860" s="136"/>
      <c r="AM860" s="3" t="s">
        <v>194</v>
      </c>
      <c r="AN860" s="3" t="s">
        <v>3838</v>
      </c>
      <c r="AO860" s="3" t="s">
        <v>3839</v>
      </c>
      <c r="AP860" s="3" t="s">
        <v>3840</v>
      </c>
      <c r="AQ860" s="3" t="s">
        <v>3841</v>
      </c>
      <c r="AS860" s="3" t="s">
        <v>163</v>
      </c>
      <c r="AT860" s="3" t="s">
        <v>3842</v>
      </c>
      <c r="AU860" s="3" t="s">
        <v>3843</v>
      </c>
      <c r="AV860" s="3" t="s">
        <v>3844</v>
      </c>
      <c r="AW860" s="3" t="s">
        <v>1390</v>
      </c>
      <c r="AX860" s="3" t="s">
        <v>1391</v>
      </c>
      <c r="AY860" s="3" t="s">
        <v>1392</v>
      </c>
      <c r="AZ860" s="3" t="s">
        <v>1393</v>
      </c>
      <c r="BG860" s="3" t="s">
        <v>168</v>
      </c>
      <c r="BH860" s="3" t="s">
        <v>3875</v>
      </c>
      <c r="BI860" s="3" t="s">
        <v>1387</v>
      </c>
      <c r="BJ860" s="3" t="s">
        <v>250</v>
      </c>
      <c r="BK860" s="3" t="s">
        <v>14067</v>
      </c>
    </row>
    <row r="861" spans="1:170" ht="12.75" customHeight="1" x14ac:dyDescent="0.2">
      <c r="A861" s="135" t="s">
        <v>173</v>
      </c>
      <c r="B861" s="127" t="s">
        <v>12429</v>
      </c>
      <c r="C861" s="132" t="s">
        <v>13782</v>
      </c>
      <c r="D861" s="135" t="s">
        <v>13793</v>
      </c>
      <c r="E861" s="135" t="s">
        <v>13793</v>
      </c>
      <c r="F861" s="85">
        <v>6</v>
      </c>
      <c r="G861" s="130"/>
      <c r="H861" s="134" t="s">
        <v>177</v>
      </c>
      <c r="I861" s="135" t="s">
        <v>10973</v>
      </c>
      <c r="J861" s="135" t="s">
        <v>179</v>
      </c>
      <c r="K861" s="127" t="s">
        <v>162</v>
      </c>
      <c r="L861" s="135"/>
      <c r="M861" s="133"/>
      <c r="N861" s="135"/>
      <c r="O861" s="135"/>
      <c r="P861" s="135"/>
      <c r="Q861" s="135"/>
      <c r="R861" s="135"/>
      <c r="S861" s="135"/>
      <c r="T861" s="135"/>
      <c r="U861" s="135"/>
      <c r="V861" s="135"/>
      <c r="W861" s="135"/>
      <c r="X861" s="135"/>
      <c r="Y861" s="135"/>
      <c r="Z861" s="135"/>
      <c r="AA861" s="135"/>
      <c r="AB861" s="135"/>
      <c r="AD861" s="135"/>
      <c r="AE861" s="135"/>
      <c r="AF861" s="135"/>
      <c r="AG861" s="135"/>
      <c r="AI861" s="135"/>
      <c r="AJ861" s="135"/>
      <c r="AK861" s="135"/>
      <c r="AL861" s="135"/>
      <c r="AM861" s="135"/>
      <c r="AN861" s="135"/>
      <c r="AO861" s="135"/>
      <c r="AP861" s="135"/>
      <c r="AQ861" s="135"/>
      <c r="AR861" s="135"/>
      <c r="AS861" s="135"/>
      <c r="AT861" s="135"/>
      <c r="AU861" s="135"/>
      <c r="AV861" s="135"/>
      <c r="AX861" s="135"/>
      <c r="AY861" s="135"/>
      <c r="AZ861" s="135"/>
      <c r="BA861" s="135"/>
      <c r="BD861" s="135"/>
      <c r="BE861" s="135"/>
    </row>
    <row r="862" spans="1:170" ht="12.75" customHeight="1" x14ac:dyDescent="0.25">
      <c r="A862" s="135" t="s">
        <v>14434</v>
      </c>
      <c r="B862" s="127" t="s">
        <v>886</v>
      </c>
      <c r="C862" s="128" t="s">
        <v>14810</v>
      </c>
      <c r="D862" s="135" t="s">
        <v>14808</v>
      </c>
      <c r="E862" s="135" t="s">
        <v>14811</v>
      </c>
      <c r="F862" s="49">
        <v>6</v>
      </c>
      <c r="G862" s="135"/>
      <c r="H862" s="127"/>
      <c r="I862" s="135" t="s">
        <v>2669</v>
      </c>
      <c r="J862" s="133" t="s">
        <v>161</v>
      </c>
      <c r="K862" s="127" t="s">
        <v>162</v>
      </c>
      <c r="L862" s="135"/>
      <c r="M862" s="135"/>
      <c r="N862" s="124"/>
      <c r="O862" s="135"/>
      <c r="P862" s="135"/>
      <c r="Q862" s="135"/>
      <c r="R862" s="130" t="s">
        <v>14836</v>
      </c>
      <c r="S862" s="129"/>
      <c r="T862" s="129"/>
      <c r="U862" s="130" t="s">
        <v>14835</v>
      </c>
      <c r="V862" s="141"/>
      <c r="W862" s="135"/>
      <c r="X862" s="135"/>
      <c r="Y862" s="135"/>
      <c r="Z862" s="135"/>
      <c r="AA862" s="135"/>
      <c r="AB862" s="135"/>
      <c r="AC862" s="133" t="s">
        <v>168</v>
      </c>
      <c r="AD862" s="130" t="s">
        <v>14850</v>
      </c>
      <c r="AE862" s="130" t="s">
        <v>14851</v>
      </c>
      <c r="AF862" s="135"/>
      <c r="AG862" s="142" t="s">
        <v>14852</v>
      </c>
      <c r="AH862" s="142"/>
      <c r="AI862" s="131"/>
      <c r="AJ862" s="141" t="s">
        <v>14853</v>
      </c>
      <c r="AK862" s="130" t="s">
        <v>14854</v>
      </c>
      <c r="AL862" s="135"/>
      <c r="AM862" s="129"/>
      <c r="AN862" s="129"/>
      <c r="AO862" s="129"/>
      <c r="AP862" s="142"/>
      <c r="AQ862" s="142"/>
      <c r="AR862" s="129"/>
      <c r="AS862" s="129"/>
      <c r="AT862" s="129"/>
      <c r="AU862" s="129"/>
      <c r="AV862" s="129"/>
      <c r="AW862" s="129"/>
      <c r="AX862" s="129"/>
      <c r="AY862" s="129"/>
      <c r="AZ862" s="142"/>
      <c r="BA862" s="129"/>
      <c r="BB862" s="129"/>
      <c r="BC862" s="129"/>
      <c r="BD862" s="129"/>
      <c r="BE862" s="131"/>
      <c r="BF862" s="129"/>
      <c r="BG862" s="129"/>
      <c r="BH862" s="129"/>
      <c r="BI862" s="129"/>
      <c r="BJ862" s="129"/>
      <c r="BK862" s="129"/>
      <c r="BL862" s="129"/>
      <c r="BM862" s="129"/>
      <c r="BN862" s="129"/>
      <c r="BO862" s="129"/>
      <c r="BP862" s="129"/>
      <c r="BQ862" s="129"/>
      <c r="BR862" s="129"/>
      <c r="BS862" s="129"/>
      <c r="BT862" s="129"/>
      <c r="BU862" s="129"/>
      <c r="BV862" s="129"/>
      <c r="BW862" s="129"/>
      <c r="BX862" s="129"/>
      <c r="BY862" s="129"/>
      <c r="BZ862" s="129"/>
      <c r="CA862" s="129"/>
      <c r="CB862" s="129"/>
      <c r="CC862" s="129"/>
      <c r="CD862" s="129"/>
      <c r="CE862" s="129"/>
      <c r="CF862" s="129"/>
      <c r="CG862" s="129"/>
      <c r="CH862" s="129"/>
      <c r="CI862" s="129"/>
      <c r="CJ862" s="129"/>
      <c r="CK862" s="129"/>
      <c r="CL862" s="129"/>
      <c r="CM862" s="129"/>
      <c r="CN862" s="129"/>
      <c r="CO862" s="129"/>
      <c r="CP862" s="129"/>
      <c r="CQ862" s="129"/>
      <c r="CR862" s="129"/>
      <c r="CS862" s="129"/>
      <c r="CT862" s="129"/>
      <c r="CU862" s="129"/>
      <c r="CV862" s="129"/>
      <c r="CW862" s="129"/>
      <c r="CX862" s="129"/>
      <c r="CY862" s="129"/>
      <c r="CZ862" s="129"/>
      <c r="DA862" s="129"/>
      <c r="DB862" s="129"/>
      <c r="DC862" s="129"/>
      <c r="DD862" s="129"/>
      <c r="DE862" s="129"/>
      <c r="DF862" s="129"/>
      <c r="DG862" s="129"/>
      <c r="DH862" s="129"/>
      <c r="DI862" s="129"/>
      <c r="DJ862" s="129"/>
      <c r="DK862" s="129"/>
      <c r="DL862" s="129"/>
      <c r="DM862" s="129"/>
      <c r="DN862" s="129"/>
      <c r="DO862" s="129"/>
      <c r="DP862" s="129"/>
      <c r="DQ862" s="129"/>
      <c r="DR862" s="129"/>
      <c r="DS862" s="129"/>
      <c r="DT862" s="129"/>
      <c r="DU862" s="129"/>
      <c r="DV862" s="129"/>
      <c r="DW862" s="129"/>
      <c r="DX862" s="129"/>
      <c r="DY862" s="129"/>
      <c r="DZ862" s="129"/>
      <c r="EA862" s="129"/>
      <c r="EB862" s="129"/>
      <c r="EC862" s="129"/>
      <c r="ED862" s="129"/>
      <c r="EE862" s="129"/>
      <c r="EF862" s="129"/>
      <c r="EG862" s="129"/>
      <c r="EH862" s="129"/>
      <c r="EI862" s="129"/>
      <c r="EJ862" s="129"/>
      <c r="EK862" s="129"/>
      <c r="EL862" s="129"/>
      <c r="EM862" s="129"/>
      <c r="EN862" s="129"/>
      <c r="EO862" s="129"/>
      <c r="EP862" s="129"/>
      <c r="EQ862" s="129"/>
      <c r="ER862" s="129"/>
      <c r="ES862" s="129"/>
      <c r="ET862" s="129"/>
      <c r="EU862" s="129"/>
      <c r="EV862" s="129"/>
      <c r="EW862" s="129"/>
      <c r="EX862" s="129"/>
      <c r="EY862" s="129"/>
      <c r="EZ862" s="129"/>
      <c r="FA862" s="129"/>
      <c r="FB862" s="129"/>
      <c r="FC862" s="129"/>
      <c r="FD862" s="129"/>
      <c r="FE862" s="129"/>
      <c r="FF862" s="129"/>
      <c r="FG862" s="129"/>
      <c r="FH862" s="129"/>
      <c r="FI862" s="129"/>
      <c r="FJ862" s="129"/>
      <c r="FK862" s="129"/>
      <c r="FL862" s="129"/>
    </row>
    <row r="863" spans="1:170" ht="12.75" customHeight="1" x14ac:dyDescent="0.2">
      <c r="A863" s="16" t="s">
        <v>240</v>
      </c>
      <c r="B863" s="17" t="s">
        <v>886</v>
      </c>
      <c r="C863" s="133"/>
      <c r="D863" s="135" t="s">
        <v>13770</v>
      </c>
      <c r="E863" s="135" t="s">
        <v>13771</v>
      </c>
      <c r="F863" s="85">
        <v>6</v>
      </c>
      <c r="G863" s="12"/>
      <c r="H863" s="124">
        <v>2021</v>
      </c>
      <c r="I863" s="133" t="s">
        <v>2669</v>
      </c>
      <c r="J863" s="133" t="s">
        <v>161</v>
      </c>
      <c r="K863" s="124" t="s">
        <v>162</v>
      </c>
      <c r="L863" s="133" t="s">
        <v>13772</v>
      </c>
      <c r="M863" s="133" t="s">
        <v>13773</v>
      </c>
      <c r="N863" s="124" t="s">
        <v>676</v>
      </c>
      <c r="O863" s="124"/>
      <c r="P863" s="124"/>
      <c r="Q863" s="124"/>
      <c r="R863" s="135"/>
      <c r="S863" s="133"/>
      <c r="T863" s="133"/>
      <c r="U863" s="135"/>
      <c r="V863" s="24"/>
      <c r="W863" s="133"/>
      <c r="X863" s="133"/>
      <c r="Y863" s="133"/>
      <c r="Z863" s="133"/>
      <c r="AA863" s="133"/>
      <c r="AB863" s="133"/>
      <c r="AC863" s="133" t="s">
        <v>168</v>
      </c>
      <c r="AD863" s="72" t="s">
        <v>13774</v>
      </c>
      <c r="AE863" s="72" t="s">
        <v>13775</v>
      </c>
      <c r="AF863" s="135" t="s">
        <v>13776</v>
      </c>
      <c r="AG863" s="135" t="s">
        <v>13926</v>
      </c>
      <c r="AI863" s="133"/>
      <c r="AJ863" s="133"/>
      <c r="AK863" s="48"/>
      <c r="AL863" s="133"/>
      <c r="AM863" s="124"/>
      <c r="AN863" s="124"/>
      <c r="AO863" s="124"/>
      <c r="AP863" s="124"/>
      <c r="AQ863" s="124"/>
      <c r="AR863" s="124"/>
      <c r="AS863" s="124"/>
      <c r="AT863" s="124"/>
      <c r="AU863" s="124"/>
      <c r="AV863" s="124"/>
      <c r="AW863" s="124"/>
      <c r="AX863" s="133"/>
      <c r="AY863" s="133"/>
      <c r="AZ863" s="137"/>
      <c r="BA863" s="135"/>
    </row>
    <row r="864" spans="1:170" ht="12.75" customHeight="1" x14ac:dyDescent="0.2">
      <c r="A864" s="81" t="s">
        <v>173</v>
      </c>
      <c r="B864" s="86" t="s">
        <v>472</v>
      </c>
      <c r="C864" s="81" t="s">
        <v>13919</v>
      </c>
      <c r="D864" s="81" t="s">
        <v>1949</v>
      </c>
      <c r="E864" s="81" t="s">
        <v>2512</v>
      </c>
      <c r="F864" s="85">
        <v>5</v>
      </c>
      <c r="G864" s="127"/>
      <c r="H864" s="134" t="s">
        <v>177</v>
      </c>
      <c r="I864" s="81" t="s">
        <v>979</v>
      </c>
      <c r="J864" s="81" t="s">
        <v>179</v>
      </c>
      <c r="K864" s="89" t="s">
        <v>180</v>
      </c>
      <c r="L864" s="81"/>
      <c r="M864" s="87" t="s">
        <v>11167</v>
      </c>
      <c r="N864" s="86"/>
      <c r="O864" s="86"/>
      <c r="P864" s="85"/>
      <c r="Q864" s="85"/>
      <c r="R864" s="87" t="s">
        <v>2514</v>
      </c>
      <c r="S864" s="87"/>
      <c r="T864" s="87"/>
      <c r="U864" s="87"/>
      <c r="V864" s="88"/>
      <c r="W864" s="90" t="s">
        <v>11168</v>
      </c>
      <c r="X864" s="90" t="s">
        <v>11169</v>
      </c>
      <c r="Y864" s="90" t="s">
        <v>11170</v>
      </c>
      <c r="Z864" s="90" t="s">
        <v>11209</v>
      </c>
      <c r="AA864" s="87"/>
      <c r="AB864" s="90">
        <v>8000</v>
      </c>
      <c r="AC864" s="130" t="s">
        <v>168</v>
      </c>
      <c r="AD864" s="130" t="s">
        <v>856</v>
      </c>
      <c r="AE864" s="130" t="s">
        <v>1952</v>
      </c>
      <c r="AF864" s="130" t="s">
        <v>1953</v>
      </c>
      <c r="AG864" s="130" t="s">
        <v>1954</v>
      </c>
      <c r="AH864" s="130" t="s">
        <v>163</v>
      </c>
      <c r="AI864" s="130" t="s">
        <v>1955</v>
      </c>
      <c r="AJ864" s="130" t="s">
        <v>163</v>
      </c>
      <c r="AK864" s="130" t="s">
        <v>1956</v>
      </c>
      <c r="AL864" s="130" t="s">
        <v>1957</v>
      </c>
      <c r="AM864" s="130" t="s">
        <v>194</v>
      </c>
      <c r="AN864" s="130" t="s">
        <v>1958</v>
      </c>
      <c r="AO864" s="130" t="s">
        <v>1959</v>
      </c>
      <c r="AP864" s="130" t="s">
        <v>1240</v>
      </c>
      <c r="AQ864" s="149" t="s">
        <v>1987</v>
      </c>
      <c r="AR864" s="130"/>
      <c r="AS864" s="130"/>
      <c r="AT864" s="130"/>
      <c r="AU864" s="130"/>
      <c r="AV864" s="130"/>
      <c r="AW864" s="130" t="s">
        <v>168</v>
      </c>
      <c r="AX864" s="130" t="s">
        <v>856</v>
      </c>
      <c r="AY864" s="130" t="s">
        <v>1960</v>
      </c>
      <c r="AZ864" s="130" t="s">
        <v>1961</v>
      </c>
      <c r="BA864" s="130" t="s">
        <v>1962</v>
      </c>
      <c r="BB864" s="130" t="s">
        <v>163</v>
      </c>
      <c r="BC864" s="131" t="s">
        <v>1963</v>
      </c>
      <c r="BD864" s="131" t="s">
        <v>163</v>
      </c>
      <c r="BE864" s="131" t="s">
        <v>1964</v>
      </c>
      <c r="BF864" s="130" t="s">
        <v>1965</v>
      </c>
      <c r="BG864" s="130" t="s">
        <v>168</v>
      </c>
      <c r="BH864" s="130" t="s">
        <v>1966</v>
      </c>
      <c r="BI864" s="130" t="s">
        <v>1967</v>
      </c>
      <c r="BJ864" s="130" t="s">
        <v>1045</v>
      </c>
      <c r="BK864" s="130" t="s">
        <v>1968</v>
      </c>
      <c r="BL864" s="130" t="s">
        <v>1969</v>
      </c>
      <c r="BM864" s="130" t="s">
        <v>1970</v>
      </c>
      <c r="BN864" s="130" t="s">
        <v>1971</v>
      </c>
      <c r="BO864" s="130" t="s">
        <v>1972</v>
      </c>
      <c r="BP864" s="130"/>
      <c r="BQ864" s="130" t="s">
        <v>1916</v>
      </c>
      <c r="BR864" s="130" t="s">
        <v>1973</v>
      </c>
      <c r="BS864" s="130" t="s">
        <v>1974</v>
      </c>
      <c r="BT864" s="130" t="s">
        <v>1975</v>
      </c>
      <c r="BU864" s="130" t="s">
        <v>1976</v>
      </c>
      <c r="BV864" s="130" t="s">
        <v>1977</v>
      </c>
      <c r="BW864" s="130" t="s">
        <v>1978</v>
      </c>
      <c r="BX864" s="130" t="s">
        <v>163</v>
      </c>
      <c r="BY864" s="130" t="s">
        <v>1979</v>
      </c>
      <c r="BZ864" s="130" t="s">
        <v>1956</v>
      </c>
      <c r="CA864" s="130" t="s">
        <v>168</v>
      </c>
      <c r="CB864" s="130" t="s">
        <v>1980</v>
      </c>
      <c r="CC864" s="130" t="s">
        <v>1981</v>
      </c>
      <c r="CD864" s="130" t="s">
        <v>843</v>
      </c>
      <c r="CE864" s="130" t="s">
        <v>1982</v>
      </c>
      <c r="CF864" s="130" t="s">
        <v>163</v>
      </c>
      <c r="CG864" s="130" t="s">
        <v>1963</v>
      </c>
      <c r="CH864" s="130" t="s">
        <v>163</v>
      </c>
      <c r="CI864" s="130" t="s">
        <v>1964</v>
      </c>
      <c r="CJ864" s="130" t="s">
        <v>1983</v>
      </c>
      <c r="CK864" s="130" t="s">
        <v>168</v>
      </c>
      <c r="CL864" s="130" t="s">
        <v>1984</v>
      </c>
      <c r="CM864" s="130" t="s">
        <v>1985</v>
      </c>
      <c r="CN864" s="130" t="s">
        <v>1986</v>
      </c>
      <c r="CO864" s="130" t="s">
        <v>1987</v>
      </c>
      <c r="CP864" s="130" t="s">
        <v>163</v>
      </c>
      <c r="CQ864" s="130" t="s">
        <v>1988</v>
      </c>
      <c r="CR864" s="130" t="s">
        <v>163</v>
      </c>
      <c r="CS864" s="130" t="s">
        <v>1989</v>
      </c>
      <c r="CT864" s="130" t="s">
        <v>1990</v>
      </c>
      <c r="CU864" s="130" t="s">
        <v>168</v>
      </c>
      <c r="CV864" s="130" t="s">
        <v>1778</v>
      </c>
      <c r="CW864" s="130" t="s">
        <v>1991</v>
      </c>
      <c r="CX864" s="130" t="s">
        <v>1992</v>
      </c>
      <c r="CY864" s="130" t="s">
        <v>1993</v>
      </c>
      <c r="CZ864" s="130" t="s">
        <v>163</v>
      </c>
      <c r="DA864" s="130" t="s">
        <v>1994</v>
      </c>
      <c r="DB864" s="130" t="s">
        <v>163</v>
      </c>
      <c r="DC864" s="130" t="s">
        <v>1971</v>
      </c>
      <c r="DD864" s="130" t="s">
        <v>1995</v>
      </c>
      <c r="DE864" s="130" t="s">
        <v>168</v>
      </c>
      <c r="DF864" s="130" t="s">
        <v>1996</v>
      </c>
      <c r="DG864" s="130" t="s">
        <v>1997</v>
      </c>
      <c r="DH864" s="130" t="s">
        <v>1998</v>
      </c>
      <c r="DI864" s="130" t="s">
        <v>1999</v>
      </c>
      <c r="DJ864" s="130" t="s">
        <v>163</v>
      </c>
      <c r="DK864" s="130" t="s">
        <v>2000</v>
      </c>
      <c r="DL864" s="130" t="s">
        <v>163</v>
      </c>
      <c r="DM864" s="130" t="s">
        <v>1979</v>
      </c>
      <c r="DN864" s="130" t="s">
        <v>2001</v>
      </c>
      <c r="DO864" s="130" t="s">
        <v>168</v>
      </c>
      <c r="DP864" s="130" t="s">
        <v>2002</v>
      </c>
      <c r="DQ864" s="130" t="s">
        <v>2003</v>
      </c>
      <c r="DR864" s="130" t="s">
        <v>2004</v>
      </c>
      <c r="DS864" s="130" t="s">
        <v>1982</v>
      </c>
      <c r="DT864" s="130" t="s">
        <v>163</v>
      </c>
      <c r="DU864" s="130" t="s">
        <v>1988</v>
      </c>
      <c r="DV864" s="130" t="s">
        <v>163</v>
      </c>
      <c r="DW864" s="130" t="s">
        <v>2005</v>
      </c>
      <c r="DX864" s="130" t="s">
        <v>2006</v>
      </c>
      <c r="DY864" s="130" t="s">
        <v>168</v>
      </c>
      <c r="DZ864" s="130" t="s">
        <v>2007</v>
      </c>
      <c r="EA864" s="130" t="s">
        <v>2008</v>
      </c>
      <c r="EB864" s="130" t="s">
        <v>2009</v>
      </c>
      <c r="EC864" s="130" t="s">
        <v>2010</v>
      </c>
      <c r="ED864" s="130" t="s">
        <v>163</v>
      </c>
      <c r="EE864" s="130" t="s">
        <v>2011</v>
      </c>
      <c r="EF864" s="130" t="s">
        <v>163</v>
      </c>
      <c r="EG864" s="130" t="s">
        <v>163</v>
      </c>
      <c r="EH864" s="130" t="s">
        <v>2012</v>
      </c>
      <c r="EI864" s="130"/>
      <c r="EJ864" s="130"/>
      <c r="EK864" s="130"/>
      <c r="EL864" s="130"/>
      <c r="EM864" s="130" t="s">
        <v>2013</v>
      </c>
      <c r="EN864" s="130"/>
      <c r="EO864" s="130"/>
      <c r="EP864" s="130"/>
      <c r="EQ864" s="130"/>
      <c r="ER864" s="130"/>
      <c r="ES864" s="130"/>
      <c r="ET864" s="130"/>
      <c r="EU864" s="130"/>
      <c r="EV864" s="130"/>
      <c r="EW864" s="130"/>
      <c r="EX864" s="130"/>
      <c r="EY864" s="130"/>
      <c r="EZ864" s="130"/>
      <c r="FA864" s="130"/>
      <c r="FB864" s="130"/>
      <c r="FC864" s="130"/>
      <c r="FD864" s="130"/>
      <c r="FE864" s="130"/>
      <c r="FF864" s="130"/>
      <c r="FG864" s="130"/>
      <c r="FH864" s="130"/>
      <c r="FI864" s="130"/>
      <c r="FJ864" s="130"/>
      <c r="FK864" s="130"/>
      <c r="FL864" s="130"/>
    </row>
    <row r="865" spans="1:176" ht="12.75" customHeight="1" x14ac:dyDescent="0.2">
      <c r="A865" s="16" t="s">
        <v>173</v>
      </c>
      <c r="B865" s="124" t="s">
        <v>215</v>
      </c>
      <c r="C865" s="8"/>
      <c r="D865" s="133" t="s">
        <v>2592</v>
      </c>
      <c r="E865" s="133" t="s">
        <v>3880</v>
      </c>
      <c r="F865" s="85">
        <v>5</v>
      </c>
      <c r="G865" s="36"/>
      <c r="H865" s="134" t="s">
        <v>177</v>
      </c>
      <c r="I865" s="16" t="s">
        <v>595</v>
      </c>
      <c r="J865" s="133" t="s">
        <v>179</v>
      </c>
      <c r="K865" s="134" t="s">
        <v>162</v>
      </c>
      <c r="L865" s="133" t="s">
        <v>2597</v>
      </c>
      <c r="M865" s="136"/>
      <c r="N865" s="17"/>
      <c r="O865" s="17"/>
      <c r="P865" s="134"/>
      <c r="Q865" s="134"/>
      <c r="R865" s="21" t="s">
        <v>2593</v>
      </c>
      <c r="S865" s="21"/>
      <c r="T865" s="21"/>
      <c r="U865" s="21"/>
      <c r="V865" s="22"/>
      <c r="W865" s="21"/>
      <c r="X865" s="21"/>
      <c r="Y865" s="21"/>
      <c r="Z865" s="21"/>
      <c r="AA865" s="21"/>
      <c r="AB865" s="21"/>
      <c r="AC865" s="136" t="s">
        <v>168</v>
      </c>
      <c r="AD865" s="3" t="s">
        <v>2594</v>
      </c>
      <c r="AE865" s="3" t="s">
        <v>2595</v>
      </c>
      <c r="AG865" s="3" t="s">
        <v>2596</v>
      </c>
      <c r="AI865" s="135"/>
      <c r="AJ865" s="136">
        <v>917714008105</v>
      </c>
      <c r="AK865" s="136"/>
      <c r="AL865" s="136"/>
      <c r="AM865" s="134"/>
      <c r="AN865" s="134"/>
      <c r="AO865" s="134"/>
      <c r="AP865" s="134"/>
      <c r="AQ865" s="134"/>
      <c r="AR865" s="134"/>
      <c r="AS865" s="134"/>
      <c r="AT865" s="134"/>
      <c r="AU865" s="134"/>
      <c r="AV865" s="134"/>
      <c r="AW865" s="135" t="s">
        <v>168</v>
      </c>
      <c r="AX865" s="136" t="s">
        <v>2594</v>
      </c>
      <c r="AY865" s="136" t="s">
        <v>2595</v>
      </c>
      <c r="AZ865" s="133"/>
      <c r="BA865" s="135" t="s">
        <v>2596</v>
      </c>
      <c r="BK865" s="135"/>
    </row>
    <row r="866" spans="1:176" ht="12.75" customHeight="1" x14ac:dyDescent="0.2">
      <c r="A866" s="16" t="s">
        <v>173</v>
      </c>
      <c r="B866" s="124" t="s">
        <v>215</v>
      </c>
      <c r="C866" s="133"/>
      <c r="D866" s="133" t="s">
        <v>3880</v>
      </c>
      <c r="E866" s="133" t="s">
        <v>3880</v>
      </c>
      <c r="F866" s="85">
        <v>5</v>
      </c>
      <c r="G866" s="36"/>
      <c r="H866" s="7" t="s">
        <v>177</v>
      </c>
      <c r="I866" s="132" t="s">
        <v>595</v>
      </c>
      <c r="J866" s="133" t="s">
        <v>179</v>
      </c>
      <c r="K866" s="134" t="s">
        <v>162</v>
      </c>
      <c r="L866" s="132" t="s">
        <v>1721</v>
      </c>
      <c r="M866" s="136"/>
      <c r="N866" s="17"/>
      <c r="O866" s="17"/>
      <c r="P866" s="7"/>
      <c r="Q866" s="7"/>
      <c r="R866" s="21" t="s">
        <v>3881</v>
      </c>
      <c r="S866" s="21"/>
      <c r="T866" s="21"/>
      <c r="U866" s="21"/>
      <c r="V866" s="22"/>
      <c r="W866" s="21"/>
      <c r="X866" s="21"/>
      <c r="Y866" s="21"/>
      <c r="Z866" s="21"/>
      <c r="AA866" s="21"/>
      <c r="AB866" s="21"/>
      <c r="AC866" s="136"/>
      <c r="AD866" s="135"/>
      <c r="AE866" s="135"/>
      <c r="AF866" s="135"/>
      <c r="AI866" s="135"/>
      <c r="AJ866" s="18"/>
      <c r="AK866" s="18"/>
      <c r="AL866" s="18"/>
      <c r="AM866" s="7"/>
      <c r="AN866" s="7"/>
      <c r="AO866" s="7"/>
      <c r="AP866" s="7"/>
      <c r="AQ866" s="7"/>
      <c r="AR866" s="7"/>
      <c r="AS866" s="7"/>
      <c r="AT866" s="7"/>
      <c r="AU866" s="7"/>
      <c r="AV866" s="7"/>
      <c r="AW866" s="135" t="s">
        <v>168</v>
      </c>
      <c r="AX866" s="136" t="s">
        <v>3882</v>
      </c>
      <c r="AY866" s="136" t="s">
        <v>588</v>
      </c>
      <c r="AZ866" s="133"/>
      <c r="BA866" s="135" t="s">
        <v>3883</v>
      </c>
    </row>
    <row r="867" spans="1:176" ht="12.75" customHeight="1" x14ac:dyDescent="0.2">
      <c r="A867" s="16" t="s">
        <v>173</v>
      </c>
      <c r="B867" s="17" t="s">
        <v>12429</v>
      </c>
      <c r="C867" s="132" t="s">
        <v>13783</v>
      </c>
      <c r="D867" s="132" t="s">
        <v>13803</v>
      </c>
      <c r="E867" s="132" t="s">
        <v>13803</v>
      </c>
      <c r="F867" s="85">
        <v>5</v>
      </c>
      <c r="G867" s="134"/>
      <c r="H867" s="7" t="s">
        <v>177</v>
      </c>
      <c r="I867" s="16" t="s">
        <v>13802</v>
      </c>
      <c r="J867" s="132" t="s">
        <v>179</v>
      </c>
      <c r="K867" s="17" t="s">
        <v>162</v>
      </c>
      <c r="L867" s="132" t="s">
        <v>327</v>
      </c>
      <c r="M867" s="136"/>
      <c r="N867" s="17"/>
      <c r="O867" s="17"/>
      <c r="P867" s="134"/>
      <c r="Q867" s="7"/>
      <c r="R867" s="136"/>
      <c r="S867" s="136"/>
      <c r="T867" s="136"/>
      <c r="U867" s="136"/>
      <c r="V867" s="138"/>
      <c r="W867" s="136"/>
      <c r="X867" s="136"/>
      <c r="Y867" s="136"/>
      <c r="Z867" s="136"/>
      <c r="AA867" s="136"/>
      <c r="AB867" s="136"/>
      <c r="AC867" s="18"/>
      <c r="AD867" s="136"/>
      <c r="AE867" s="136"/>
      <c r="AF867" s="137"/>
      <c r="AI867" s="136"/>
      <c r="AJ867" s="136"/>
      <c r="AK867" s="136"/>
      <c r="AL867" s="136"/>
      <c r="AM867" s="7"/>
      <c r="AN867" s="7"/>
      <c r="AO867" s="7"/>
      <c r="AP867" s="7"/>
      <c r="AQ867" s="7"/>
      <c r="AR867" s="7"/>
      <c r="AS867" s="7"/>
      <c r="AT867" s="7"/>
      <c r="AU867" s="7"/>
      <c r="AV867" s="7"/>
      <c r="AW867" s="134"/>
      <c r="AX867" s="135"/>
      <c r="AY867" s="135"/>
      <c r="AZ867" s="135"/>
    </row>
    <row r="868" spans="1:176" ht="12.75" customHeight="1" x14ac:dyDescent="0.2">
      <c r="A868" s="16" t="s">
        <v>173</v>
      </c>
      <c r="B868" s="17" t="s">
        <v>886</v>
      </c>
      <c r="C868" s="132" t="s">
        <v>11871</v>
      </c>
      <c r="D868" s="132" t="s">
        <v>2644</v>
      </c>
      <c r="E868" s="132" t="s">
        <v>2644</v>
      </c>
      <c r="F868" s="85">
        <v>5</v>
      </c>
      <c r="G868" s="134"/>
      <c r="H868" s="134" t="s">
        <v>177</v>
      </c>
      <c r="I868" s="16" t="s">
        <v>2645</v>
      </c>
      <c r="J868" s="132" t="s">
        <v>161</v>
      </c>
      <c r="K868" s="7" t="s">
        <v>162</v>
      </c>
      <c r="L868" s="132"/>
      <c r="M868" s="136"/>
      <c r="N868" s="17"/>
      <c r="O868" s="17"/>
      <c r="P868" s="134"/>
      <c r="Q868" s="134"/>
      <c r="R868" s="136" t="s">
        <v>2646</v>
      </c>
      <c r="S868" s="136"/>
      <c r="T868" s="136"/>
      <c r="U868" s="132" t="s">
        <v>11870</v>
      </c>
      <c r="V868" s="138"/>
      <c r="W868" s="136"/>
      <c r="X868" s="136"/>
      <c r="Y868" s="136"/>
      <c r="Z868" s="136"/>
      <c r="AA868" s="136"/>
      <c r="AB868" s="136"/>
      <c r="AC868" s="18"/>
      <c r="AI868" s="58"/>
      <c r="AJ868" s="18"/>
      <c r="AK868" s="18"/>
      <c r="AL868" s="18"/>
      <c r="AM868" s="134"/>
      <c r="AN868" s="134"/>
      <c r="AO868" s="134"/>
      <c r="AP868" s="134"/>
      <c r="AQ868" s="134"/>
      <c r="AR868" s="134"/>
      <c r="AS868" s="134"/>
      <c r="AT868" s="134"/>
      <c r="AU868" s="134"/>
      <c r="AV868" s="134"/>
      <c r="AW868" s="134"/>
      <c r="AX868" s="18"/>
      <c r="AY868" s="18"/>
      <c r="AZ868" s="133"/>
      <c r="BA868" s="58"/>
      <c r="BC868" s="135"/>
      <c r="FO868" s="130"/>
      <c r="FP868" s="130"/>
      <c r="FQ868" s="130"/>
      <c r="FR868" s="130"/>
      <c r="FS868" s="130"/>
      <c r="FT868" s="130"/>
    </row>
    <row r="869" spans="1:176" ht="12.75" customHeight="1" x14ac:dyDescent="0.2">
      <c r="A869" s="132" t="s">
        <v>173</v>
      </c>
      <c r="B869" s="17" t="s">
        <v>886</v>
      </c>
      <c r="C869" s="132" t="s">
        <v>11871</v>
      </c>
      <c r="D869" s="132" t="s">
        <v>11880</v>
      </c>
      <c r="E869" s="132" t="s">
        <v>11880</v>
      </c>
      <c r="F869" s="85">
        <v>5</v>
      </c>
      <c r="G869" s="134"/>
      <c r="H869" s="134" t="s">
        <v>177</v>
      </c>
      <c r="I869" s="132" t="s">
        <v>2645</v>
      </c>
      <c r="J869" s="132" t="s">
        <v>161</v>
      </c>
      <c r="K869" s="134" t="s">
        <v>162</v>
      </c>
      <c r="L869" s="132" t="s">
        <v>11873</v>
      </c>
      <c r="M869" s="133" t="s">
        <v>3596</v>
      </c>
      <c r="N869" s="17"/>
      <c r="O869" s="17"/>
      <c r="P869" s="134"/>
      <c r="Q869" s="134"/>
      <c r="R869" s="135"/>
      <c r="S869" s="136"/>
      <c r="T869" s="136"/>
      <c r="U869" s="132" t="s">
        <v>11870</v>
      </c>
      <c r="V869" s="138" t="s">
        <v>11881</v>
      </c>
      <c r="W869" s="136"/>
      <c r="X869" s="136"/>
      <c r="Y869" s="136"/>
      <c r="Z869" s="136"/>
      <c r="AA869" s="136"/>
      <c r="AB869" s="136"/>
      <c r="AC869" s="136" t="s">
        <v>168</v>
      </c>
      <c r="AD869" s="135" t="s">
        <v>609</v>
      </c>
      <c r="AE869" s="135" t="s">
        <v>11882</v>
      </c>
      <c r="AF869" s="135" t="s">
        <v>5833</v>
      </c>
      <c r="AG869" s="135" t="s">
        <v>11883</v>
      </c>
      <c r="AH869" s="135"/>
      <c r="AI869" s="135"/>
      <c r="AJ869" s="136"/>
      <c r="AK869" s="136"/>
      <c r="AL869" s="136"/>
      <c r="AM869" s="134"/>
      <c r="AN869" s="134"/>
      <c r="AO869" s="134"/>
      <c r="AP869" s="134"/>
      <c r="AQ869" s="134"/>
      <c r="AR869" s="134"/>
      <c r="AS869" s="134"/>
      <c r="AT869" s="134"/>
      <c r="AU869" s="134"/>
      <c r="AV869" s="134"/>
      <c r="AW869" s="135" t="s">
        <v>168</v>
      </c>
      <c r="AX869" s="136" t="s">
        <v>609</v>
      </c>
      <c r="AY869" s="136" t="s">
        <v>11882</v>
      </c>
      <c r="AZ869" s="136" t="s">
        <v>5833</v>
      </c>
      <c r="BA869" s="82" t="s">
        <v>11883</v>
      </c>
      <c r="BB869" s="135"/>
      <c r="BC869" s="135"/>
      <c r="BD869" s="135"/>
      <c r="BE869" s="135"/>
      <c r="BF869" s="135"/>
      <c r="BG869" s="135"/>
      <c r="BH869" s="135"/>
      <c r="BI869" s="135"/>
      <c r="BJ869" s="135"/>
      <c r="BK869" s="135"/>
      <c r="BL869" s="135"/>
      <c r="BM869" s="135"/>
      <c r="BN869" s="135"/>
      <c r="BO869" s="135"/>
      <c r="BP869" s="135"/>
      <c r="BQ869" s="135"/>
      <c r="BR869" s="135"/>
      <c r="BS869" s="135"/>
      <c r="BT869" s="135"/>
      <c r="BU869" s="135"/>
      <c r="BV869" s="135"/>
      <c r="BW869" s="135"/>
      <c r="BX869" s="135"/>
      <c r="BY869" s="135"/>
      <c r="BZ869" s="135"/>
      <c r="CA869" s="135"/>
      <c r="CB869" s="135"/>
      <c r="CC869" s="135"/>
      <c r="CD869" s="135"/>
      <c r="CE869" s="135"/>
      <c r="CF869" s="135"/>
      <c r="CG869" s="135"/>
      <c r="CH869" s="135"/>
      <c r="CI869" s="135"/>
      <c r="CJ869" s="135"/>
      <c r="CK869" s="135"/>
      <c r="CL869" s="135"/>
      <c r="CM869" s="135"/>
      <c r="CN869" s="135"/>
      <c r="CO869" s="135"/>
      <c r="CP869" s="135"/>
      <c r="CQ869" s="135"/>
      <c r="CR869" s="135"/>
      <c r="CS869" s="135"/>
      <c r="CT869" s="135"/>
      <c r="CU869" s="135"/>
      <c r="CV869" s="135"/>
      <c r="CW869" s="135"/>
      <c r="CX869" s="135"/>
      <c r="CY869" s="135"/>
      <c r="CZ869" s="135"/>
      <c r="DA869" s="135"/>
      <c r="DB869" s="135"/>
      <c r="DC869" s="135"/>
      <c r="DD869" s="135"/>
      <c r="DE869" s="135"/>
      <c r="DF869" s="135"/>
      <c r="DG869" s="135"/>
      <c r="DH869" s="135"/>
      <c r="DI869" s="135"/>
      <c r="DJ869" s="135"/>
      <c r="DK869" s="135"/>
      <c r="DL869" s="135"/>
      <c r="DM869" s="135"/>
      <c r="DN869" s="135"/>
      <c r="DO869" s="135"/>
      <c r="DP869" s="135"/>
      <c r="DQ869" s="135"/>
      <c r="DR869" s="135"/>
      <c r="DS869" s="135"/>
      <c r="DT869" s="135"/>
      <c r="DU869" s="135"/>
      <c r="DV869" s="135"/>
      <c r="DW869" s="135"/>
      <c r="DX869" s="135"/>
      <c r="DY869" s="135"/>
      <c r="DZ869" s="135"/>
      <c r="EA869" s="135"/>
      <c r="EB869" s="135"/>
      <c r="EC869" s="135"/>
      <c r="ED869" s="135"/>
      <c r="EE869" s="135"/>
      <c r="EF869" s="135"/>
      <c r="EG869" s="135"/>
      <c r="EH869" s="135"/>
      <c r="EI869" s="135"/>
      <c r="EJ869" s="135"/>
      <c r="EK869" s="135"/>
      <c r="EL869" s="135"/>
      <c r="EM869" s="135"/>
      <c r="EN869" s="135"/>
      <c r="EO869" s="135"/>
      <c r="EP869" s="135"/>
      <c r="EQ869" s="135"/>
      <c r="ER869" s="135"/>
      <c r="ES869" s="135"/>
      <c r="ET869" s="135"/>
      <c r="EU869" s="135"/>
      <c r="EV869" s="135"/>
      <c r="EW869" s="135"/>
      <c r="EX869" s="135"/>
      <c r="EY869" s="135"/>
      <c r="EZ869" s="135"/>
      <c r="FA869" s="135"/>
      <c r="FB869" s="135"/>
      <c r="FC869" s="135"/>
      <c r="FD869" s="135"/>
      <c r="FE869" s="135"/>
      <c r="FF869" s="135"/>
      <c r="FG869" s="135"/>
      <c r="FH869" s="135"/>
      <c r="FI869" s="135"/>
      <c r="FJ869" s="135"/>
      <c r="FK869" s="135"/>
      <c r="FL869" s="135"/>
    </row>
    <row r="870" spans="1:176" ht="12.75" customHeight="1" x14ac:dyDescent="0.2">
      <c r="A870" s="132" t="s">
        <v>173</v>
      </c>
      <c r="B870" s="17" t="s">
        <v>1084</v>
      </c>
      <c r="C870" s="16"/>
      <c r="D870" s="132" t="s">
        <v>6967</v>
      </c>
      <c r="E870" s="132" t="s">
        <v>6967</v>
      </c>
      <c r="F870" s="85">
        <v>4.8</v>
      </c>
      <c r="G870" s="134"/>
      <c r="H870" s="7" t="s">
        <v>1311</v>
      </c>
      <c r="I870" s="132" t="s">
        <v>6968</v>
      </c>
      <c r="J870" s="132" t="s">
        <v>203</v>
      </c>
      <c r="K870" s="20" t="s">
        <v>180</v>
      </c>
      <c r="L870" s="132" t="s">
        <v>7016</v>
      </c>
      <c r="M870" s="135" t="s">
        <v>6969</v>
      </c>
      <c r="N870" s="17"/>
      <c r="O870" s="17"/>
      <c r="P870" s="25" t="s">
        <v>657</v>
      </c>
      <c r="Q870" s="134">
        <v>13.2</v>
      </c>
      <c r="R870" s="135" t="s">
        <v>6970</v>
      </c>
      <c r="S870" s="136" t="s">
        <v>6971</v>
      </c>
      <c r="T870" s="135" t="s">
        <v>6972</v>
      </c>
      <c r="U870" s="135" t="s">
        <v>6973</v>
      </c>
      <c r="V870" s="141" t="s">
        <v>6974</v>
      </c>
      <c r="W870" s="135"/>
      <c r="X870" s="135"/>
      <c r="Y870" s="135"/>
      <c r="Z870" s="135"/>
      <c r="AA870" s="135" t="s">
        <v>6975</v>
      </c>
      <c r="AB870" s="135"/>
      <c r="AC870" s="135" t="s">
        <v>168</v>
      </c>
      <c r="AD870" s="3" t="s">
        <v>6976</v>
      </c>
      <c r="AE870" s="3" t="s">
        <v>6977</v>
      </c>
      <c r="AF870" s="3" t="s">
        <v>368</v>
      </c>
      <c r="AG870" s="3" t="s">
        <v>6978</v>
      </c>
      <c r="AI870" s="135" t="s">
        <v>163</v>
      </c>
      <c r="AJ870" s="135" t="s">
        <v>6979</v>
      </c>
      <c r="AK870" s="135" t="s">
        <v>6980</v>
      </c>
      <c r="AL870" s="135" t="s">
        <v>163</v>
      </c>
      <c r="AM870" s="135" t="s">
        <v>194</v>
      </c>
      <c r="AN870" s="135" t="s">
        <v>6981</v>
      </c>
      <c r="AO870" s="135" t="s">
        <v>6982</v>
      </c>
      <c r="AP870" s="135" t="s">
        <v>6983</v>
      </c>
      <c r="AQ870" s="135" t="s">
        <v>6984</v>
      </c>
      <c r="AR870" s="135"/>
      <c r="AS870" s="135"/>
      <c r="AT870" s="135"/>
      <c r="AU870" s="135"/>
      <c r="AV870" s="135"/>
      <c r="AW870" s="135" t="s">
        <v>168</v>
      </c>
      <c r="AX870" s="135" t="s">
        <v>6976</v>
      </c>
      <c r="AY870" s="135" t="s">
        <v>6977</v>
      </c>
      <c r="AZ870" s="135" t="s">
        <v>368</v>
      </c>
      <c r="BA870" s="135" t="s">
        <v>6978</v>
      </c>
      <c r="BB870" s="3" t="s">
        <v>163</v>
      </c>
      <c r="BC870" s="3" t="s">
        <v>6974</v>
      </c>
      <c r="BD870" s="3" t="s">
        <v>163</v>
      </c>
      <c r="BE870" s="3" t="s">
        <v>6985</v>
      </c>
      <c r="BF870" s="3" t="s">
        <v>6986</v>
      </c>
      <c r="BG870" s="3" t="s">
        <v>168</v>
      </c>
      <c r="BH870" s="3" t="s">
        <v>6987</v>
      </c>
      <c r="BI870" s="3" t="s">
        <v>6988</v>
      </c>
      <c r="BJ870" s="3" t="s">
        <v>6889</v>
      </c>
      <c r="BK870" s="3" t="s">
        <v>6989</v>
      </c>
      <c r="BQ870" s="3" t="s">
        <v>168</v>
      </c>
      <c r="BR870" s="3" t="s">
        <v>6990</v>
      </c>
      <c r="BS870" s="3" t="s">
        <v>6991</v>
      </c>
      <c r="BT870" s="3" t="s">
        <v>163</v>
      </c>
      <c r="BU870" s="3" t="s">
        <v>6992</v>
      </c>
      <c r="CA870" s="3" t="s">
        <v>194</v>
      </c>
      <c r="CB870" s="3" t="s">
        <v>6993</v>
      </c>
      <c r="CC870" s="3" t="s">
        <v>6994</v>
      </c>
      <c r="CD870" s="3" t="s">
        <v>6946</v>
      </c>
      <c r="CE870" s="3" t="s">
        <v>6995</v>
      </c>
      <c r="CF870" s="3" t="s">
        <v>163</v>
      </c>
      <c r="CG870" s="3" t="s">
        <v>6996</v>
      </c>
      <c r="CH870" s="3" t="s">
        <v>163</v>
      </c>
      <c r="CI870" s="3" t="s">
        <v>163</v>
      </c>
      <c r="CJ870" s="3" t="s">
        <v>6997</v>
      </c>
      <c r="CK870" s="3" t="s">
        <v>168</v>
      </c>
      <c r="CL870" s="3" t="s">
        <v>6976</v>
      </c>
      <c r="CM870" s="3" t="s">
        <v>6998</v>
      </c>
      <c r="CN870" s="3" t="s">
        <v>6999</v>
      </c>
      <c r="CO870" s="3" t="s">
        <v>7000</v>
      </c>
      <c r="CP870" s="3" t="s">
        <v>163</v>
      </c>
      <c r="CQ870" s="3" t="s">
        <v>7001</v>
      </c>
      <c r="CR870" s="3" t="s">
        <v>163</v>
      </c>
      <c r="CS870" s="3" t="s">
        <v>163</v>
      </c>
      <c r="CT870" s="3" t="s">
        <v>7002</v>
      </c>
      <c r="CU870" s="3" t="s">
        <v>168</v>
      </c>
      <c r="CV870" s="3" t="s">
        <v>7003</v>
      </c>
      <c r="CW870" s="3" t="s">
        <v>6977</v>
      </c>
      <c r="CX870" s="3" t="s">
        <v>3602</v>
      </c>
      <c r="CY870" s="3" t="s">
        <v>7004</v>
      </c>
      <c r="CZ870" s="3" t="s">
        <v>163</v>
      </c>
      <c r="DA870" s="3" t="s">
        <v>7005</v>
      </c>
      <c r="DE870" s="3" t="s">
        <v>168</v>
      </c>
      <c r="DF870" s="3" t="s">
        <v>7006</v>
      </c>
      <c r="DG870" s="3" t="s">
        <v>7007</v>
      </c>
      <c r="DH870" s="3" t="s">
        <v>7008</v>
      </c>
      <c r="DI870" s="3" t="s">
        <v>7009</v>
      </c>
      <c r="DJ870" s="3" t="s">
        <v>163</v>
      </c>
      <c r="DK870" s="3" t="s">
        <v>7010</v>
      </c>
      <c r="DL870" s="3" t="s">
        <v>163</v>
      </c>
      <c r="DM870" s="3" t="s">
        <v>163</v>
      </c>
      <c r="DN870" s="3" t="s">
        <v>7011</v>
      </c>
      <c r="DO870" s="3" t="s">
        <v>168</v>
      </c>
      <c r="DP870" s="3" t="s">
        <v>7012</v>
      </c>
      <c r="DQ870" s="3" t="s">
        <v>6991</v>
      </c>
      <c r="DR870" s="3" t="s">
        <v>635</v>
      </c>
      <c r="DS870" s="3" t="s">
        <v>7013</v>
      </c>
      <c r="DT870" s="3" t="s">
        <v>163</v>
      </c>
      <c r="DU870" s="3" t="s">
        <v>7014</v>
      </c>
    </row>
    <row r="871" spans="1:176" ht="12.75" customHeight="1" x14ac:dyDescent="0.2">
      <c r="A871" s="16" t="s">
        <v>240</v>
      </c>
      <c r="B871" s="124" t="s">
        <v>211</v>
      </c>
      <c r="C871" s="8"/>
      <c r="D871" s="133" t="s">
        <v>4117</v>
      </c>
      <c r="E871" s="133" t="s">
        <v>4117</v>
      </c>
      <c r="F871" s="85">
        <v>4</v>
      </c>
      <c r="G871" s="12"/>
      <c r="H871" s="124" t="s">
        <v>243</v>
      </c>
      <c r="I871" s="133" t="s">
        <v>492</v>
      </c>
      <c r="J871" s="133" t="s">
        <v>493</v>
      </c>
      <c r="K871" s="124" t="s">
        <v>162</v>
      </c>
      <c r="L871" s="133" t="s">
        <v>4118</v>
      </c>
      <c r="M871" s="135" t="s">
        <v>4119</v>
      </c>
      <c r="N871" s="124" t="s">
        <v>247</v>
      </c>
      <c r="O871" s="124"/>
      <c r="P871" s="124"/>
      <c r="Q871" s="124"/>
      <c r="R871" s="133"/>
      <c r="S871" s="133"/>
      <c r="T871" s="133"/>
      <c r="U871" s="133"/>
      <c r="V871" s="24"/>
      <c r="W871" s="133"/>
      <c r="X871" s="133"/>
      <c r="Y871" s="133"/>
      <c r="Z871" s="133"/>
      <c r="AA871" s="133"/>
      <c r="AB871" s="133"/>
      <c r="AC871" s="135" t="s">
        <v>168</v>
      </c>
      <c r="AD871" s="133" t="s">
        <v>4120</v>
      </c>
      <c r="AE871" s="133" t="s">
        <v>4121</v>
      </c>
      <c r="AF871" s="133" t="s">
        <v>319</v>
      </c>
      <c r="AG871" s="3" t="s">
        <v>4122</v>
      </c>
      <c r="AI871" s="135"/>
      <c r="AJ871" s="133"/>
      <c r="AK871" s="133"/>
      <c r="AL871" s="133"/>
      <c r="AM871" s="135"/>
      <c r="AN871" s="135"/>
      <c r="AO871" s="135"/>
      <c r="AP871" s="135"/>
      <c r="AQ871" s="135"/>
      <c r="AR871" s="135"/>
      <c r="AS871" s="135"/>
      <c r="AT871" s="135"/>
      <c r="AU871" s="135"/>
      <c r="AV871" s="135"/>
      <c r="AW871" s="135"/>
      <c r="AX871" s="135"/>
      <c r="AY871" s="135"/>
      <c r="AZ871" s="135"/>
      <c r="BA871" s="135"/>
    </row>
    <row r="872" spans="1:176" ht="12.75" customHeight="1" x14ac:dyDescent="0.2">
      <c r="A872" s="16" t="s">
        <v>173</v>
      </c>
      <c r="B872" s="124" t="s">
        <v>215</v>
      </c>
      <c r="C872" s="133"/>
      <c r="D872" s="133" t="s">
        <v>2681</v>
      </c>
      <c r="E872" s="133" t="s">
        <v>5231</v>
      </c>
      <c r="F872" s="85">
        <v>4</v>
      </c>
      <c r="G872" s="12"/>
      <c r="H872" s="124" t="s">
        <v>177</v>
      </c>
      <c r="I872" s="133" t="s">
        <v>261</v>
      </c>
      <c r="J872" s="133" t="s">
        <v>179</v>
      </c>
      <c r="K872" s="124" t="s">
        <v>162</v>
      </c>
      <c r="L872" s="133" t="s">
        <v>5232</v>
      </c>
      <c r="M872" s="133"/>
      <c r="N872" s="124"/>
      <c r="O872" s="124"/>
      <c r="P872" s="124"/>
      <c r="Q872" s="124"/>
      <c r="R872" s="133" t="s">
        <v>2365</v>
      </c>
      <c r="S872" s="133"/>
      <c r="T872" s="133"/>
      <c r="U872" s="133"/>
      <c r="V872" s="24"/>
      <c r="W872" s="133"/>
      <c r="X872" s="133"/>
      <c r="Y872" s="133"/>
      <c r="Z872" s="133"/>
      <c r="AA872" s="133"/>
      <c r="AB872" s="133"/>
      <c r="AC872" s="135" t="s">
        <v>168</v>
      </c>
      <c r="AD872" s="133" t="s">
        <v>1215</v>
      </c>
      <c r="AE872" s="133" t="s">
        <v>2683</v>
      </c>
      <c r="AF872" s="133" t="s">
        <v>250</v>
      </c>
      <c r="AG872" s="133" t="s">
        <v>2684</v>
      </c>
      <c r="AI872" s="133"/>
      <c r="AJ872" s="133"/>
      <c r="AK872" s="133"/>
      <c r="AL872" s="133"/>
      <c r="AM872" s="124"/>
      <c r="AN872" s="124"/>
      <c r="AO872" s="124"/>
      <c r="AP872" s="124"/>
      <c r="AQ872" s="124"/>
      <c r="AR872" s="124"/>
      <c r="AS872" s="124"/>
      <c r="AT872" s="124"/>
      <c r="AU872" s="124"/>
      <c r="AV872" s="124"/>
      <c r="AW872" s="135" t="s">
        <v>168</v>
      </c>
      <c r="AX872" s="133" t="s">
        <v>1215</v>
      </c>
      <c r="AY872" s="133" t="s">
        <v>2683</v>
      </c>
      <c r="AZ872" s="133" t="s">
        <v>250</v>
      </c>
      <c r="BA872" s="133" t="s">
        <v>2684</v>
      </c>
      <c r="BK872" s="135"/>
      <c r="BU872" s="135"/>
    </row>
    <row r="873" spans="1:176" ht="12.75" customHeight="1" x14ac:dyDescent="0.2">
      <c r="A873" s="135" t="s">
        <v>173</v>
      </c>
      <c r="B873" s="127" t="s">
        <v>12429</v>
      </c>
      <c r="C873" s="132" t="s">
        <v>13783</v>
      </c>
      <c r="D873" s="135" t="s">
        <v>13793</v>
      </c>
      <c r="E873" s="135" t="s">
        <v>13793</v>
      </c>
      <c r="F873" s="85">
        <v>4</v>
      </c>
      <c r="G873" s="130"/>
      <c r="H873" s="7" t="s">
        <v>177</v>
      </c>
      <c r="I873" s="135" t="s">
        <v>10973</v>
      </c>
      <c r="J873" s="135" t="s">
        <v>179</v>
      </c>
      <c r="K873" s="127" t="s">
        <v>162</v>
      </c>
      <c r="L873" s="135"/>
      <c r="M873" s="133"/>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K873" s="135"/>
      <c r="BU873" s="135"/>
    </row>
    <row r="874" spans="1:176" ht="12.75" customHeight="1" x14ac:dyDescent="0.2">
      <c r="A874" s="16" t="s">
        <v>173</v>
      </c>
      <c r="B874" s="17" t="s">
        <v>215</v>
      </c>
      <c r="C874" s="132"/>
      <c r="D874" s="132" t="s">
        <v>3470</v>
      </c>
      <c r="E874" s="132" t="s">
        <v>3470</v>
      </c>
      <c r="F874" s="85">
        <v>3.6</v>
      </c>
      <c r="G874" s="134"/>
      <c r="H874" s="134" t="s">
        <v>177</v>
      </c>
      <c r="I874" s="132" t="s">
        <v>244</v>
      </c>
      <c r="J874" s="132" t="s">
        <v>245</v>
      </c>
      <c r="K874" s="134" t="s">
        <v>162</v>
      </c>
      <c r="L874" s="132" t="s">
        <v>3472</v>
      </c>
      <c r="M874" s="136"/>
      <c r="N874" s="17"/>
      <c r="O874" s="17"/>
      <c r="P874" s="134"/>
      <c r="Q874" s="134"/>
      <c r="R874" s="21" t="s">
        <v>3471</v>
      </c>
      <c r="S874" s="21"/>
      <c r="T874" s="21"/>
      <c r="U874" s="21"/>
      <c r="V874" s="22"/>
      <c r="W874" s="21"/>
      <c r="X874" s="21"/>
      <c r="Y874" s="21"/>
      <c r="Z874" s="21"/>
      <c r="AA874" s="21"/>
      <c r="AB874" s="21"/>
      <c r="AC874" s="136"/>
      <c r="AI874" s="132"/>
      <c r="AJ874" s="136"/>
      <c r="AK874" s="136"/>
      <c r="AL874" s="136"/>
      <c r="AM874" s="134"/>
      <c r="AN874" s="134"/>
      <c r="AO874" s="134"/>
      <c r="AP874" s="134"/>
      <c r="AQ874" s="134"/>
      <c r="AR874" s="134"/>
      <c r="AS874" s="134"/>
      <c r="AT874" s="134"/>
      <c r="AU874" s="134"/>
      <c r="AV874" s="134"/>
      <c r="AW874" s="134"/>
      <c r="AX874" s="136"/>
      <c r="AY874" s="136"/>
      <c r="AZ874" s="132"/>
      <c r="BA874" s="132"/>
    </row>
    <row r="875" spans="1:176" ht="12.75" customHeight="1" x14ac:dyDescent="0.2">
      <c r="A875" s="132" t="s">
        <v>173</v>
      </c>
      <c r="B875" s="17" t="s">
        <v>211</v>
      </c>
      <c r="C875" s="132"/>
      <c r="D875" s="132" t="s">
        <v>3470</v>
      </c>
      <c r="E875" s="132" t="s">
        <v>3470</v>
      </c>
      <c r="F875" s="85">
        <v>3.6</v>
      </c>
      <c r="G875" s="134"/>
      <c r="H875" s="134" t="s">
        <v>177</v>
      </c>
      <c r="I875" s="132" t="s">
        <v>244</v>
      </c>
      <c r="J875" s="132" t="s">
        <v>245</v>
      </c>
      <c r="K875" s="134" t="s">
        <v>162</v>
      </c>
      <c r="L875" s="132" t="s">
        <v>3471</v>
      </c>
      <c r="M875" s="136"/>
      <c r="N875" s="17"/>
      <c r="O875" s="17"/>
      <c r="P875" s="134"/>
      <c r="Q875" s="134"/>
      <c r="R875" s="21" t="s">
        <v>3471</v>
      </c>
      <c r="S875" s="21"/>
      <c r="T875" s="21"/>
      <c r="U875" s="21"/>
      <c r="V875" s="22"/>
      <c r="W875" s="21"/>
      <c r="X875" s="21"/>
      <c r="Y875" s="21"/>
      <c r="Z875" s="21"/>
      <c r="AA875" s="21"/>
      <c r="AB875" s="21"/>
      <c r="AC875" s="136"/>
      <c r="AD875" s="135"/>
      <c r="AE875" s="135"/>
      <c r="AF875" s="135"/>
      <c r="AG875" s="135"/>
      <c r="AH875" s="135"/>
      <c r="AI875" s="58"/>
      <c r="AJ875" s="136"/>
      <c r="AK875" s="136"/>
      <c r="AL875" s="136"/>
      <c r="AM875" s="134"/>
      <c r="AN875" s="134"/>
      <c r="AO875" s="134"/>
      <c r="AP875" s="134"/>
      <c r="AQ875" s="134"/>
      <c r="AR875" s="134"/>
      <c r="AS875" s="134"/>
      <c r="AT875" s="134"/>
      <c r="AU875" s="134"/>
      <c r="AV875" s="134"/>
      <c r="AW875" s="134"/>
      <c r="AX875" s="136"/>
      <c r="AY875" s="136"/>
      <c r="AZ875" s="58"/>
      <c r="BA875" s="58"/>
      <c r="BB875" s="135"/>
      <c r="BC875" s="135"/>
      <c r="BD875" s="135"/>
      <c r="BE875" s="135"/>
      <c r="BF875" s="135"/>
      <c r="BG875" s="135"/>
      <c r="BH875" s="135"/>
      <c r="BI875" s="135"/>
      <c r="BJ875" s="135"/>
      <c r="BK875" s="135"/>
      <c r="BL875" s="135"/>
      <c r="BM875" s="135"/>
      <c r="BN875" s="135"/>
      <c r="BO875" s="135"/>
      <c r="BP875" s="135"/>
      <c r="BQ875" s="135"/>
      <c r="BR875" s="135"/>
      <c r="BS875" s="135"/>
      <c r="BT875" s="135"/>
      <c r="BU875" s="135"/>
      <c r="BV875" s="135"/>
      <c r="BW875" s="135"/>
      <c r="BX875" s="135"/>
      <c r="BY875" s="135"/>
      <c r="BZ875" s="135"/>
      <c r="CA875" s="135"/>
      <c r="CB875" s="135"/>
      <c r="CC875" s="135"/>
      <c r="CD875" s="135"/>
      <c r="CE875" s="135"/>
      <c r="CF875" s="135"/>
      <c r="CG875" s="135"/>
      <c r="CH875" s="135"/>
      <c r="CI875" s="135"/>
      <c r="CJ875" s="135"/>
      <c r="CK875" s="135"/>
      <c r="CL875" s="135"/>
      <c r="CM875" s="135"/>
      <c r="CN875" s="135"/>
      <c r="CO875" s="135"/>
      <c r="CP875" s="135"/>
      <c r="CQ875" s="135"/>
      <c r="CR875" s="135"/>
      <c r="CS875" s="135"/>
      <c r="CT875" s="135"/>
      <c r="CU875" s="135"/>
      <c r="CV875" s="135"/>
      <c r="CW875" s="135"/>
      <c r="CX875" s="135"/>
      <c r="CY875" s="135"/>
      <c r="CZ875" s="135"/>
      <c r="DA875" s="135"/>
      <c r="DB875" s="135"/>
      <c r="DC875" s="135"/>
      <c r="DD875" s="135"/>
      <c r="DE875" s="135"/>
      <c r="DF875" s="135"/>
      <c r="DG875" s="135"/>
      <c r="DH875" s="135"/>
      <c r="DI875" s="135"/>
      <c r="DJ875" s="135"/>
      <c r="DK875" s="135"/>
      <c r="DL875" s="135"/>
      <c r="DM875" s="135"/>
      <c r="DN875" s="135"/>
      <c r="DO875" s="135"/>
      <c r="DP875" s="135"/>
      <c r="DQ875" s="135"/>
      <c r="DR875" s="135"/>
      <c r="DS875" s="135"/>
      <c r="DT875" s="135"/>
      <c r="DU875" s="135"/>
      <c r="DV875" s="135"/>
      <c r="DW875" s="135"/>
      <c r="DX875" s="135"/>
      <c r="DY875" s="135"/>
      <c r="DZ875" s="135"/>
      <c r="EA875" s="135"/>
      <c r="EB875" s="135"/>
      <c r="EC875" s="135"/>
      <c r="ED875" s="135"/>
      <c r="EE875" s="135"/>
      <c r="EF875" s="135"/>
      <c r="EG875" s="135"/>
      <c r="EH875" s="135"/>
      <c r="EI875" s="135"/>
      <c r="EJ875" s="135"/>
      <c r="EK875" s="135"/>
      <c r="EL875" s="135"/>
      <c r="EM875" s="135"/>
      <c r="EN875" s="135"/>
      <c r="EO875" s="135"/>
      <c r="EP875" s="135"/>
      <c r="EQ875" s="135"/>
      <c r="ER875" s="135"/>
      <c r="ES875" s="135"/>
      <c r="ET875" s="135"/>
      <c r="EU875" s="135"/>
      <c r="EV875" s="135"/>
      <c r="EW875" s="135"/>
      <c r="EX875" s="135"/>
      <c r="EY875" s="135"/>
      <c r="EZ875" s="135"/>
      <c r="FA875" s="135"/>
      <c r="FB875" s="135"/>
      <c r="FC875" s="135"/>
      <c r="FD875" s="135"/>
      <c r="FE875" s="135"/>
      <c r="FF875" s="135"/>
      <c r="FG875" s="135"/>
      <c r="FH875" s="135"/>
      <c r="FI875" s="135"/>
      <c r="FJ875" s="135"/>
      <c r="FK875" s="135"/>
      <c r="FL875" s="135"/>
    </row>
    <row r="876" spans="1:176" ht="12.75" customHeight="1" x14ac:dyDescent="0.2">
      <c r="A876" s="132" t="s">
        <v>240</v>
      </c>
      <c r="B876" s="124" t="s">
        <v>11732</v>
      </c>
      <c r="C876" s="133" t="s">
        <v>11734</v>
      </c>
      <c r="D876" s="132" t="s">
        <v>4056</v>
      </c>
      <c r="E876" s="132" t="s">
        <v>4056</v>
      </c>
      <c r="F876" s="85">
        <v>3</v>
      </c>
      <c r="G876" s="12"/>
      <c r="H876" s="124" t="s">
        <v>243</v>
      </c>
      <c r="I876" s="132" t="s">
        <v>979</v>
      </c>
      <c r="J876" s="132" t="s">
        <v>179</v>
      </c>
      <c r="K876" s="124" t="s">
        <v>162</v>
      </c>
      <c r="L876" s="132" t="s">
        <v>4057</v>
      </c>
      <c r="M876" s="133" t="s">
        <v>14202</v>
      </c>
      <c r="N876" s="124" t="s">
        <v>676</v>
      </c>
      <c r="O876" s="124" t="s">
        <v>694</v>
      </c>
      <c r="P876" s="124"/>
      <c r="Q876" s="124"/>
      <c r="R876" s="136" t="s">
        <v>4058</v>
      </c>
      <c r="S876" s="136"/>
      <c r="T876" s="136"/>
      <c r="U876" s="136"/>
      <c r="V876" s="138"/>
      <c r="W876" s="136"/>
      <c r="X876" s="136"/>
      <c r="Y876" s="136"/>
      <c r="Z876" s="136"/>
      <c r="AA876" s="136"/>
      <c r="AB876" s="136">
        <v>780</v>
      </c>
      <c r="AC876" s="133"/>
      <c r="AI876" s="133"/>
      <c r="AJ876" s="133"/>
      <c r="AK876" s="133"/>
      <c r="AL876" s="133"/>
      <c r="AM876" s="124"/>
      <c r="AN876" s="124"/>
      <c r="AO876" s="124"/>
      <c r="AP876" s="124"/>
      <c r="AQ876" s="124"/>
      <c r="AR876" s="124"/>
      <c r="AS876" s="124"/>
      <c r="AT876" s="124"/>
      <c r="AU876" s="124"/>
      <c r="AV876" s="124"/>
      <c r="AW876" s="124"/>
      <c r="AX876" s="133"/>
      <c r="AY876" s="133"/>
      <c r="AZ876" s="133"/>
      <c r="BA876" s="133"/>
      <c r="BK876" s="135"/>
    </row>
    <row r="877" spans="1:176" ht="12.75" customHeight="1" x14ac:dyDescent="0.2">
      <c r="A877" s="16" t="s">
        <v>173</v>
      </c>
      <c r="B877" s="17" t="s">
        <v>472</v>
      </c>
      <c r="C877" s="132" t="s">
        <v>13918</v>
      </c>
      <c r="D877" s="132" t="s">
        <v>4086</v>
      </c>
      <c r="E877" s="16" t="s">
        <v>4087</v>
      </c>
      <c r="F877" s="85">
        <v>3</v>
      </c>
      <c r="G877" s="7"/>
      <c r="H877" s="124" t="s">
        <v>177</v>
      </c>
      <c r="I877" s="16" t="s">
        <v>2475</v>
      </c>
      <c r="J877" s="16" t="s">
        <v>179</v>
      </c>
      <c r="K877" s="124" t="s">
        <v>162</v>
      </c>
      <c r="L877" s="132" t="s">
        <v>11877</v>
      </c>
      <c r="M877" s="136"/>
      <c r="N877" s="124" t="s">
        <v>1269</v>
      </c>
      <c r="O877" s="134"/>
      <c r="P877" s="124"/>
      <c r="Q877" s="124"/>
      <c r="R877" s="132"/>
      <c r="S877" s="132"/>
      <c r="T877" s="132"/>
      <c r="U877" s="132"/>
      <c r="V877" s="138"/>
      <c r="W877" s="132"/>
      <c r="X877" s="132"/>
      <c r="Y877" s="132"/>
      <c r="Z877" s="132"/>
      <c r="AA877" s="132"/>
      <c r="AB877" s="132"/>
      <c r="AC877" s="136"/>
      <c r="AD877" s="136"/>
      <c r="AE877" s="136"/>
      <c r="AF877" s="136"/>
      <c r="AG877" s="136"/>
      <c r="AH877" s="136"/>
      <c r="AI877" s="136"/>
      <c r="AJ877" s="136"/>
      <c r="AK877" s="136"/>
      <c r="AL877" s="136"/>
      <c r="AM877" s="124"/>
      <c r="AN877" s="124"/>
      <c r="AO877" s="124"/>
      <c r="AP877" s="124"/>
      <c r="AQ877" s="124"/>
      <c r="AR877" s="124"/>
      <c r="AS877" s="124"/>
      <c r="AT877" s="124"/>
      <c r="AU877" s="124"/>
      <c r="AV877" s="124"/>
      <c r="AW877" s="124"/>
      <c r="AX877" s="135"/>
      <c r="AY877" s="135"/>
      <c r="AZ877" s="135"/>
      <c r="BA877" s="135"/>
      <c r="BC877" s="135"/>
      <c r="BD877" s="135"/>
      <c r="BE877" s="135"/>
    </row>
    <row r="878" spans="1:176" ht="12.75" customHeight="1" x14ac:dyDescent="0.2">
      <c r="A878" s="132" t="s">
        <v>173</v>
      </c>
      <c r="B878" s="17" t="s">
        <v>215</v>
      </c>
      <c r="C878" s="132"/>
      <c r="D878" s="132" t="s">
        <v>2840</v>
      </c>
      <c r="E878" s="132" t="s">
        <v>2840</v>
      </c>
      <c r="F878" s="85">
        <v>2.4</v>
      </c>
      <c r="G878" s="134"/>
      <c r="H878" s="134" t="s">
        <v>177</v>
      </c>
      <c r="I878" s="132" t="s">
        <v>244</v>
      </c>
      <c r="J878" s="132" t="s">
        <v>245</v>
      </c>
      <c r="K878" s="134" t="s">
        <v>162</v>
      </c>
      <c r="L878" s="132" t="s">
        <v>2841</v>
      </c>
      <c r="M878" s="136"/>
      <c r="N878" s="17"/>
      <c r="O878" s="17"/>
      <c r="P878" s="134"/>
      <c r="Q878" s="134"/>
      <c r="R878" s="136" t="s">
        <v>2842</v>
      </c>
      <c r="S878" s="136"/>
      <c r="T878" s="136"/>
      <c r="U878" s="136"/>
      <c r="V878" s="138"/>
      <c r="W878" s="136"/>
      <c r="X878" s="136"/>
      <c r="Y878" s="136"/>
      <c r="Z878" s="136"/>
      <c r="AA878" s="136"/>
      <c r="AB878" s="136"/>
      <c r="AC878" s="136"/>
      <c r="AD878" s="135"/>
      <c r="AE878" s="135"/>
      <c r="AF878" s="135"/>
      <c r="AG878" s="135"/>
      <c r="AH878" s="135"/>
      <c r="AI878" s="135"/>
      <c r="AJ878" s="136"/>
      <c r="AK878" s="136"/>
      <c r="AL878" s="136"/>
      <c r="AM878" s="134"/>
      <c r="AN878" s="134"/>
      <c r="AO878" s="134"/>
      <c r="AP878" s="134"/>
      <c r="AQ878" s="134"/>
      <c r="AR878" s="134"/>
      <c r="AS878" s="134"/>
      <c r="AT878" s="134"/>
      <c r="AU878" s="134"/>
      <c r="AV878" s="134"/>
      <c r="AW878" s="134"/>
      <c r="AX878" s="136"/>
      <c r="AY878" s="136"/>
      <c r="AZ878" s="133"/>
      <c r="BA878" s="135" t="s">
        <v>2843</v>
      </c>
      <c r="BB878" s="135"/>
      <c r="BC878" s="135"/>
      <c r="BD878" s="135"/>
      <c r="BE878" s="135"/>
      <c r="BF878" s="135"/>
      <c r="BG878" s="135"/>
      <c r="BH878" s="135"/>
      <c r="BI878" s="135"/>
      <c r="BJ878" s="135"/>
      <c r="BK878" s="135"/>
      <c r="BL878" s="135"/>
      <c r="BM878" s="135"/>
      <c r="BN878" s="135"/>
      <c r="BO878" s="135"/>
      <c r="BP878" s="135"/>
      <c r="BQ878" s="135"/>
      <c r="BR878" s="135"/>
      <c r="BS878" s="135"/>
      <c r="BT878" s="135"/>
      <c r="BU878" s="135"/>
      <c r="BV878" s="135"/>
      <c r="BW878" s="135"/>
      <c r="BX878" s="135"/>
      <c r="BY878" s="135"/>
      <c r="BZ878" s="135"/>
      <c r="CA878" s="135"/>
      <c r="CB878" s="135"/>
      <c r="CC878" s="135"/>
      <c r="CD878" s="135"/>
      <c r="CE878" s="135"/>
      <c r="CF878" s="135"/>
      <c r="CG878" s="135"/>
      <c r="CH878" s="135"/>
      <c r="CI878" s="135"/>
      <c r="CJ878" s="135"/>
      <c r="CK878" s="135"/>
      <c r="CL878" s="135"/>
      <c r="CM878" s="135"/>
      <c r="CN878" s="135"/>
      <c r="CO878" s="135"/>
      <c r="CP878" s="135"/>
      <c r="CQ878" s="135"/>
      <c r="CR878" s="135"/>
      <c r="CS878" s="135"/>
      <c r="CT878" s="135"/>
      <c r="CU878" s="135"/>
      <c r="CV878" s="135"/>
      <c r="CW878" s="135"/>
      <c r="CX878" s="135"/>
      <c r="CY878" s="135"/>
      <c r="CZ878" s="135"/>
      <c r="DA878" s="135"/>
      <c r="DB878" s="135"/>
      <c r="DC878" s="135"/>
      <c r="DD878" s="135"/>
      <c r="DE878" s="135"/>
      <c r="DF878" s="135"/>
      <c r="DG878" s="135"/>
      <c r="DH878" s="135"/>
      <c r="DI878" s="135"/>
      <c r="DJ878" s="135"/>
      <c r="DK878" s="135"/>
      <c r="DL878" s="135"/>
      <c r="DM878" s="135"/>
      <c r="DN878" s="135"/>
      <c r="DO878" s="135"/>
      <c r="DP878" s="135"/>
      <c r="DQ878" s="135"/>
      <c r="DR878" s="135"/>
      <c r="DS878" s="135"/>
      <c r="DT878" s="135"/>
      <c r="DU878" s="135"/>
      <c r="DV878" s="135"/>
      <c r="DW878" s="135"/>
      <c r="DX878" s="135"/>
      <c r="DY878" s="135"/>
      <c r="DZ878" s="135"/>
      <c r="EA878" s="135"/>
      <c r="EB878" s="135"/>
      <c r="EC878" s="135"/>
      <c r="ED878" s="135"/>
      <c r="EE878" s="135"/>
      <c r="EF878" s="135"/>
      <c r="EG878" s="135"/>
      <c r="EH878" s="135"/>
      <c r="EI878" s="135"/>
      <c r="EJ878" s="135"/>
      <c r="EK878" s="135"/>
      <c r="EL878" s="135"/>
      <c r="EM878" s="135"/>
      <c r="EN878" s="135"/>
      <c r="EO878" s="135"/>
      <c r="EP878" s="135"/>
      <c r="EQ878" s="135"/>
      <c r="ER878" s="135"/>
      <c r="ES878" s="135"/>
      <c r="ET878" s="135"/>
      <c r="EU878" s="135"/>
      <c r="EV878" s="135"/>
      <c r="EW878" s="135"/>
      <c r="EX878" s="135"/>
      <c r="EY878" s="135"/>
      <c r="EZ878" s="135"/>
      <c r="FA878" s="135"/>
      <c r="FB878" s="135"/>
      <c r="FC878" s="135"/>
      <c r="FD878" s="135"/>
      <c r="FE878" s="135"/>
      <c r="FF878" s="135"/>
      <c r="FG878" s="135"/>
      <c r="FH878" s="135"/>
      <c r="FI878" s="135"/>
      <c r="FJ878" s="135"/>
      <c r="FK878" s="135"/>
      <c r="FL878" s="135"/>
      <c r="FM878" s="135"/>
      <c r="FN878" s="135"/>
    </row>
    <row r="879" spans="1:176" ht="12.75" customHeight="1" x14ac:dyDescent="0.2">
      <c r="A879" s="16" t="s">
        <v>173</v>
      </c>
      <c r="B879" s="17" t="s">
        <v>211</v>
      </c>
      <c r="C879" s="16"/>
      <c r="D879" s="132" t="s">
        <v>2840</v>
      </c>
      <c r="E879" s="132" t="s">
        <v>2840</v>
      </c>
      <c r="F879" s="85">
        <v>2.4</v>
      </c>
      <c r="G879" s="134"/>
      <c r="H879" s="7" t="s">
        <v>177</v>
      </c>
      <c r="I879" s="16" t="s">
        <v>244</v>
      </c>
      <c r="J879" s="16" t="s">
        <v>245</v>
      </c>
      <c r="K879" s="134" t="s">
        <v>162</v>
      </c>
      <c r="L879" s="16" t="s">
        <v>2841</v>
      </c>
      <c r="M879" s="136"/>
      <c r="N879" s="17"/>
      <c r="O879" s="17"/>
      <c r="P879" s="7"/>
      <c r="Q879" s="7"/>
      <c r="R879" s="18" t="s">
        <v>2842</v>
      </c>
      <c r="S879" s="18"/>
      <c r="T879" s="18"/>
      <c r="U879" s="18"/>
      <c r="V879" s="19"/>
      <c r="W879" s="18"/>
      <c r="X879" s="18"/>
      <c r="Y879" s="18"/>
      <c r="Z879" s="18"/>
      <c r="AA879" s="18"/>
      <c r="AB879" s="18"/>
      <c r="AC879" s="136"/>
      <c r="AD879" s="135"/>
      <c r="AE879" s="135"/>
      <c r="AF879" s="135"/>
      <c r="AI879" s="135"/>
      <c r="AJ879" s="136"/>
      <c r="AK879" s="136"/>
      <c r="AL879" s="136"/>
      <c r="AM879" s="134"/>
      <c r="AN879" s="134"/>
      <c r="AO879" s="134"/>
      <c r="AP879" s="134"/>
      <c r="AQ879" s="134"/>
      <c r="AR879" s="134"/>
      <c r="AS879" s="134"/>
      <c r="AT879" s="134"/>
      <c r="AU879" s="134"/>
      <c r="AV879" s="134"/>
      <c r="AW879" s="134"/>
      <c r="AX879" s="136"/>
      <c r="AY879" s="136"/>
      <c r="AZ879" s="133"/>
      <c r="BA879" s="135" t="s">
        <v>2843</v>
      </c>
      <c r="EW879" s="135"/>
      <c r="EY879" s="135"/>
    </row>
    <row r="880" spans="1:176" ht="12.75" customHeight="1" x14ac:dyDescent="0.2">
      <c r="A880" s="16" t="s">
        <v>173</v>
      </c>
      <c r="B880" s="17" t="s">
        <v>211</v>
      </c>
      <c r="C880" s="132"/>
      <c r="D880" s="132" t="s">
        <v>7557</v>
      </c>
      <c r="E880" s="132" t="s">
        <v>7557</v>
      </c>
      <c r="F880" s="85">
        <v>2.4</v>
      </c>
      <c r="G880" s="134"/>
      <c r="H880" s="7" t="s">
        <v>177</v>
      </c>
      <c r="I880" s="16" t="s">
        <v>244</v>
      </c>
      <c r="J880" s="132" t="s">
        <v>245</v>
      </c>
      <c r="K880" s="7" t="s">
        <v>162</v>
      </c>
      <c r="L880" s="132" t="s">
        <v>3471</v>
      </c>
      <c r="M880" s="136"/>
      <c r="N880" s="17"/>
      <c r="O880" s="17"/>
      <c r="P880" s="7"/>
      <c r="Q880" s="7"/>
      <c r="R880" s="132" t="s">
        <v>3471</v>
      </c>
      <c r="S880" s="132"/>
      <c r="T880" s="132"/>
      <c r="U880" s="132"/>
      <c r="V880" s="138"/>
      <c r="W880" s="132"/>
      <c r="X880" s="132"/>
      <c r="Y880" s="132"/>
      <c r="Z880" s="132"/>
      <c r="AA880" s="132"/>
      <c r="AB880" s="132"/>
      <c r="AC880" s="18"/>
      <c r="AI880" s="136"/>
      <c r="AJ880" s="136"/>
      <c r="AK880" s="136"/>
      <c r="AL880" s="136"/>
      <c r="AM880" s="7"/>
      <c r="AN880" s="7"/>
      <c r="AO880" s="7"/>
      <c r="AP880" s="7"/>
      <c r="AQ880" s="7"/>
      <c r="AR880" s="7"/>
      <c r="AS880" s="7"/>
      <c r="AT880" s="7"/>
      <c r="AU880" s="7"/>
      <c r="AV880" s="7"/>
      <c r="AW880" s="134"/>
      <c r="AX880" s="136"/>
      <c r="AY880" s="136"/>
      <c r="AZ880" s="136"/>
      <c r="BA880" s="136"/>
    </row>
    <row r="881" spans="1:176" ht="12.75" customHeight="1" x14ac:dyDescent="0.2">
      <c r="A881" s="16" t="s">
        <v>173</v>
      </c>
      <c r="B881" s="124" t="s">
        <v>211</v>
      </c>
      <c r="C881" s="132"/>
      <c r="D881" s="133" t="s">
        <v>5496</v>
      </c>
      <c r="E881" s="133" t="s">
        <v>5496</v>
      </c>
      <c r="F881" s="85">
        <v>2.0550000000000002</v>
      </c>
      <c r="G881" s="134"/>
      <c r="H881" s="17" t="s">
        <v>177</v>
      </c>
      <c r="I881" s="16" t="s">
        <v>253</v>
      </c>
      <c r="J881" s="133" t="s">
        <v>179</v>
      </c>
      <c r="K881" s="134" t="s">
        <v>162</v>
      </c>
      <c r="L881" s="136" t="s">
        <v>5500</v>
      </c>
      <c r="M881" s="136"/>
      <c r="N881" s="124"/>
      <c r="O881" s="134"/>
      <c r="P881" s="124"/>
      <c r="Q881" s="124"/>
      <c r="R881" s="133"/>
      <c r="S881" s="133"/>
      <c r="T881" s="133"/>
      <c r="U881" s="133"/>
      <c r="V881" s="24"/>
      <c r="W881" s="133"/>
      <c r="X881" s="133"/>
      <c r="Y881" s="133"/>
      <c r="Z881" s="133"/>
      <c r="AA881" s="133"/>
      <c r="AB881" s="133"/>
      <c r="AC881" s="136"/>
      <c r="AD881" s="135"/>
      <c r="AE881" s="135"/>
      <c r="AF881" s="135"/>
      <c r="AG881" s="135"/>
      <c r="AH881" s="135"/>
      <c r="AI881" s="135"/>
      <c r="AJ881" s="136">
        <v>918556249757</v>
      </c>
      <c r="AK881" s="136"/>
      <c r="AL881" s="136"/>
      <c r="AM881" s="124"/>
      <c r="AN881" s="124"/>
      <c r="AO881" s="124"/>
      <c r="AP881" s="124"/>
      <c r="AQ881" s="124"/>
      <c r="AR881" s="124"/>
      <c r="AS881" s="124"/>
      <c r="AT881" s="124"/>
      <c r="AU881" s="124"/>
      <c r="AV881" s="124"/>
      <c r="AW881" s="135" t="s">
        <v>168</v>
      </c>
      <c r="AX881" s="136" t="s">
        <v>5497</v>
      </c>
      <c r="AY881" s="136" t="s">
        <v>5498</v>
      </c>
      <c r="AZ881" s="133" t="s">
        <v>368</v>
      </c>
      <c r="BA881" s="135" t="s">
        <v>5499</v>
      </c>
      <c r="BB881" s="135"/>
      <c r="BC881" s="10">
        <v>918556249757</v>
      </c>
      <c r="BD881" s="135"/>
      <c r="BE881" s="135"/>
      <c r="BF881" s="135"/>
      <c r="DK881" s="135"/>
      <c r="DN881" s="135"/>
      <c r="EM881" s="135"/>
      <c r="EO881" s="135"/>
      <c r="ER881" s="135"/>
    </row>
    <row r="882" spans="1:176" ht="12.75" customHeight="1" x14ac:dyDescent="0.2">
      <c r="A882" s="16" t="s">
        <v>173</v>
      </c>
      <c r="B882" s="124" t="s">
        <v>11732</v>
      </c>
      <c r="C882" s="8" t="s">
        <v>11734</v>
      </c>
      <c r="D882" s="132" t="s">
        <v>3547</v>
      </c>
      <c r="E882" s="132" t="s">
        <v>3547</v>
      </c>
      <c r="F882" s="85">
        <v>2</v>
      </c>
      <c r="G882" s="134"/>
      <c r="H882" s="7" t="s">
        <v>177</v>
      </c>
      <c r="I882" s="16" t="s">
        <v>979</v>
      </c>
      <c r="J882" s="132" t="s">
        <v>179</v>
      </c>
      <c r="K882" s="17" t="s">
        <v>162</v>
      </c>
      <c r="L882" s="132"/>
      <c r="M882" s="136"/>
      <c r="N882" s="17"/>
      <c r="O882" s="17"/>
      <c r="P882" s="7"/>
      <c r="Q882" s="7"/>
      <c r="R882" s="136" t="s">
        <v>13892</v>
      </c>
      <c r="S882" s="136"/>
      <c r="T882" s="136"/>
      <c r="U882" s="136"/>
      <c r="V882" s="138"/>
      <c r="W882" s="136"/>
      <c r="X882" s="136"/>
      <c r="Y882" s="136"/>
      <c r="Z882" s="136"/>
      <c r="AA882" s="136"/>
      <c r="AB882" s="136"/>
      <c r="AC882" s="136"/>
      <c r="AI882" s="58"/>
      <c r="AJ882" s="136"/>
      <c r="AK882" s="136"/>
      <c r="AL882" s="136"/>
      <c r="AM882" s="134"/>
      <c r="AN882" s="134"/>
      <c r="AO882" s="134"/>
      <c r="AP882" s="134"/>
      <c r="AQ882" s="134"/>
      <c r="AR882" s="134"/>
      <c r="AS882" s="134"/>
      <c r="AT882" s="134"/>
      <c r="AU882" s="134"/>
      <c r="AV882" s="134"/>
      <c r="AW882" s="134"/>
      <c r="AX882" s="136"/>
      <c r="AY882" s="136"/>
      <c r="AZ882" s="58"/>
      <c r="BA882" s="58"/>
      <c r="BC882" s="135"/>
      <c r="BF882" s="135"/>
      <c r="DS882" s="135"/>
      <c r="FM882" s="135"/>
      <c r="FN882" s="135"/>
    </row>
    <row r="883" spans="1:176" ht="12.75" customHeight="1" x14ac:dyDescent="0.2">
      <c r="A883" s="135" t="s">
        <v>173</v>
      </c>
      <c r="B883" s="127" t="s">
        <v>2511</v>
      </c>
      <c r="C883" s="132" t="s">
        <v>13925</v>
      </c>
      <c r="D883" s="132" t="s">
        <v>11866</v>
      </c>
      <c r="E883" s="135" t="s">
        <v>12555</v>
      </c>
      <c r="F883" s="85">
        <v>2</v>
      </c>
      <c r="G883" s="135"/>
      <c r="H883" s="7" t="s">
        <v>177</v>
      </c>
      <c r="I883" s="135" t="s">
        <v>2475</v>
      </c>
      <c r="J883" s="135" t="s">
        <v>179</v>
      </c>
      <c r="K883" s="127" t="s">
        <v>162</v>
      </c>
      <c r="L883" s="135" t="s">
        <v>12735</v>
      </c>
      <c r="M883" s="135" t="s">
        <v>12556</v>
      </c>
      <c r="N883" s="135"/>
      <c r="O883" s="135"/>
      <c r="P883" s="135"/>
      <c r="Q883" s="135"/>
      <c r="R883" s="135" t="s">
        <v>12557</v>
      </c>
      <c r="S883" s="135"/>
      <c r="T883" s="135"/>
      <c r="U883" s="135" t="s">
        <v>12558</v>
      </c>
      <c r="V883" s="135" t="s">
        <v>12559</v>
      </c>
      <c r="W883" s="135" t="s">
        <v>12717</v>
      </c>
      <c r="X883" s="135"/>
      <c r="Y883" s="135"/>
      <c r="Z883" s="135"/>
      <c r="AA883" s="135"/>
      <c r="AB883" s="135"/>
      <c r="AC883" s="135" t="s">
        <v>168</v>
      </c>
      <c r="AD883" s="3" t="s">
        <v>12568</v>
      </c>
      <c r="AE883" s="3" t="s">
        <v>1830</v>
      </c>
      <c r="AF883" s="3" t="s">
        <v>12569</v>
      </c>
      <c r="AG883" s="135" t="s">
        <v>13746</v>
      </c>
      <c r="AI883" s="15" t="s">
        <v>13747</v>
      </c>
      <c r="AJ883" s="135" t="s">
        <v>12559</v>
      </c>
      <c r="AK883" s="135" t="s">
        <v>12570</v>
      </c>
      <c r="AL883" s="135"/>
      <c r="AM883" s="135"/>
      <c r="AN883" s="135"/>
      <c r="AO883" s="135"/>
      <c r="AP883" s="135"/>
      <c r="AQ883" s="135"/>
      <c r="AR883" s="135"/>
      <c r="AS883" s="135"/>
      <c r="AT883" s="135"/>
      <c r="AU883" s="135"/>
      <c r="AV883" s="135"/>
      <c r="AW883" s="135"/>
      <c r="AX883" s="135"/>
      <c r="AY883" s="135"/>
      <c r="AZ883" s="135"/>
    </row>
    <row r="884" spans="1:176" ht="12.75" customHeight="1" x14ac:dyDescent="0.2">
      <c r="A884" s="16" t="s">
        <v>173</v>
      </c>
      <c r="B884" s="124" t="s">
        <v>211</v>
      </c>
      <c r="C884" s="133"/>
      <c r="D884" s="133" t="s">
        <v>6616</v>
      </c>
      <c r="E884" s="133" t="s">
        <v>6617</v>
      </c>
      <c r="F884" s="85">
        <v>2</v>
      </c>
      <c r="G884" s="36"/>
      <c r="H884" s="7" t="s">
        <v>177</v>
      </c>
      <c r="I884" s="16" t="s">
        <v>200</v>
      </c>
      <c r="J884" s="133" t="s">
        <v>179</v>
      </c>
      <c r="K884" s="134" t="s">
        <v>162</v>
      </c>
      <c r="L884" s="133" t="s">
        <v>6618</v>
      </c>
      <c r="M884" s="133" t="s">
        <v>6619</v>
      </c>
      <c r="N884" s="17"/>
      <c r="O884" s="17"/>
      <c r="P884" s="134"/>
      <c r="Q884" s="7"/>
      <c r="R884" s="132" t="s">
        <v>6620</v>
      </c>
      <c r="S884" s="132"/>
      <c r="T884" s="132"/>
      <c r="U884" s="132"/>
      <c r="V884" s="19"/>
      <c r="W884" s="132"/>
      <c r="X884" s="132"/>
      <c r="Y884" s="132"/>
      <c r="Z884" s="132"/>
      <c r="AA884" s="132"/>
      <c r="AB884" s="132"/>
      <c r="AC884" s="136" t="s">
        <v>168</v>
      </c>
      <c r="AD884" s="135"/>
      <c r="AE884" s="135"/>
      <c r="AF884" s="135"/>
      <c r="AG884" s="135"/>
      <c r="AH884" s="135"/>
      <c r="AI884" s="135"/>
      <c r="AJ884" s="136"/>
      <c r="AK884" s="136"/>
      <c r="AL884" s="136"/>
      <c r="AM884" s="134"/>
      <c r="AN884" s="134"/>
      <c r="AO884" s="134"/>
      <c r="AP884" s="134"/>
      <c r="AQ884" s="134"/>
      <c r="AR884" s="134"/>
      <c r="AS884" s="134"/>
      <c r="AT884" s="134"/>
      <c r="AU884" s="134"/>
      <c r="AV884" s="134"/>
      <c r="AW884" s="135" t="s">
        <v>168</v>
      </c>
      <c r="AX884" s="136" t="s">
        <v>6621</v>
      </c>
      <c r="AY884" s="136" t="s">
        <v>6622</v>
      </c>
      <c r="AZ884" s="133" t="s">
        <v>319</v>
      </c>
      <c r="BA884" s="135" t="s">
        <v>6623</v>
      </c>
      <c r="BB884" s="135"/>
      <c r="BC884" s="135"/>
      <c r="BD884" s="135"/>
      <c r="BE884" s="135"/>
      <c r="BF884" s="135"/>
      <c r="DK884" s="135"/>
      <c r="DN884" s="135"/>
      <c r="EM884" s="135"/>
      <c r="EO884" s="135"/>
      <c r="ER884" s="135"/>
    </row>
    <row r="885" spans="1:176" ht="12.75" customHeight="1" x14ac:dyDescent="0.2">
      <c r="A885" s="132" t="s">
        <v>173</v>
      </c>
      <c r="B885" s="17" t="s">
        <v>211</v>
      </c>
      <c r="C885" s="132"/>
      <c r="D885" s="132" t="s">
        <v>7499</v>
      </c>
      <c r="E885" s="132" t="s">
        <v>7499</v>
      </c>
      <c r="F885" s="85">
        <v>1.6</v>
      </c>
      <c r="G885" s="134"/>
      <c r="H885" s="134" t="s">
        <v>177</v>
      </c>
      <c r="I885" s="132" t="s">
        <v>244</v>
      </c>
      <c r="J885" s="132" t="s">
        <v>245</v>
      </c>
      <c r="K885" s="134" t="s">
        <v>162</v>
      </c>
      <c r="L885" s="132" t="s">
        <v>3471</v>
      </c>
      <c r="M885" s="136"/>
      <c r="N885" s="17"/>
      <c r="O885" s="17"/>
      <c r="P885" s="134"/>
      <c r="Q885" s="134"/>
      <c r="R885" s="132" t="s">
        <v>3471</v>
      </c>
      <c r="S885" s="132"/>
      <c r="T885" s="132"/>
      <c r="U885" s="132"/>
      <c r="V885" s="138"/>
      <c r="W885" s="132"/>
      <c r="X885" s="132"/>
      <c r="Y885" s="132"/>
      <c r="Z885" s="132"/>
      <c r="AA885" s="132"/>
      <c r="AB885" s="132"/>
      <c r="AC885" s="136"/>
      <c r="AD885" s="135"/>
      <c r="AE885" s="135"/>
      <c r="AF885" s="135"/>
      <c r="AG885" s="135"/>
      <c r="AH885" s="135"/>
      <c r="AI885" s="136"/>
      <c r="AJ885" s="136"/>
      <c r="AK885" s="136"/>
      <c r="AL885" s="136"/>
      <c r="AM885" s="134"/>
      <c r="AN885" s="134"/>
      <c r="AO885" s="134"/>
      <c r="AP885" s="134"/>
      <c r="AQ885" s="134"/>
      <c r="AR885" s="134"/>
      <c r="AS885" s="134"/>
      <c r="AT885" s="134"/>
      <c r="AU885" s="134"/>
      <c r="AV885" s="134"/>
      <c r="AW885" s="134"/>
      <c r="AX885" s="136"/>
      <c r="AY885" s="136"/>
      <c r="AZ885" s="136"/>
      <c r="BA885" s="136"/>
      <c r="BB885" s="135"/>
      <c r="BC885" s="135"/>
      <c r="BD885" s="135"/>
      <c r="BE885" s="135"/>
      <c r="BF885" s="135"/>
      <c r="BG885" s="135"/>
      <c r="BH885" s="135"/>
      <c r="BI885" s="135"/>
      <c r="BJ885" s="135"/>
      <c r="BK885" s="135"/>
      <c r="BL885" s="135"/>
      <c r="BM885" s="135"/>
      <c r="BN885" s="135"/>
      <c r="BO885" s="135"/>
      <c r="BP885" s="135"/>
      <c r="BQ885" s="135"/>
      <c r="BR885" s="135"/>
      <c r="BS885" s="135"/>
      <c r="BT885" s="135"/>
      <c r="BU885" s="135"/>
      <c r="BV885" s="135"/>
      <c r="BW885" s="135"/>
      <c r="BX885" s="135"/>
      <c r="BY885" s="135"/>
      <c r="BZ885" s="135"/>
      <c r="CA885" s="135"/>
      <c r="CB885" s="135"/>
      <c r="CC885" s="135"/>
      <c r="CD885" s="135"/>
      <c r="CE885" s="135"/>
      <c r="CF885" s="135"/>
      <c r="CG885" s="135"/>
      <c r="CH885" s="135"/>
      <c r="CI885" s="135"/>
      <c r="CJ885" s="135"/>
      <c r="CK885" s="135"/>
      <c r="CL885" s="135"/>
      <c r="CM885" s="135"/>
      <c r="CN885" s="135"/>
      <c r="CO885" s="135"/>
      <c r="CP885" s="135"/>
      <c r="CQ885" s="135"/>
      <c r="CR885" s="135"/>
      <c r="CS885" s="135"/>
      <c r="CT885" s="135"/>
      <c r="CU885" s="135"/>
      <c r="CV885" s="135"/>
      <c r="CW885" s="135"/>
      <c r="CX885" s="135"/>
      <c r="CY885" s="135"/>
      <c r="CZ885" s="135"/>
      <c r="DA885" s="135"/>
      <c r="DB885" s="135"/>
      <c r="DC885" s="135"/>
      <c r="DD885" s="135"/>
      <c r="DE885" s="135"/>
      <c r="DF885" s="135"/>
      <c r="DG885" s="135"/>
      <c r="DH885" s="135"/>
      <c r="DI885" s="135"/>
      <c r="DJ885" s="135"/>
      <c r="DK885" s="135"/>
      <c r="DL885" s="135"/>
      <c r="DM885" s="135"/>
      <c r="DN885" s="135"/>
      <c r="DO885" s="135"/>
      <c r="DP885" s="135"/>
      <c r="DQ885" s="135"/>
      <c r="DR885" s="135"/>
      <c r="DS885" s="135"/>
      <c r="DT885" s="135"/>
      <c r="DU885" s="135"/>
      <c r="DV885" s="135"/>
      <c r="DW885" s="135"/>
      <c r="DX885" s="135"/>
      <c r="DY885" s="135"/>
      <c r="DZ885" s="135"/>
      <c r="EA885" s="135"/>
      <c r="EB885" s="135"/>
      <c r="EC885" s="135"/>
      <c r="ED885" s="135"/>
      <c r="EE885" s="135"/>
      <c r="EF885" s="135"/>
      <c r="EG885" s="135"/>
      <c r="EH885" s="135"/>
      <c r="EI885" s="135"/>
      <c r="EJ885" s="135"/>
      <c r="EK885" s="135"/>
      <c r="EL885" s="135"/>
      <c r="EM885" s="135"/>
      <c r="EN885" s="135"/>
      <c r="EO885" s="135"/>
      <c r="EP885" s="135"/>
      <c r="EQ885" s="135"/>
      <c r="ER885" s="135"/>
      <c r="ES885" s="135"/>
      <c r="ET885" s="135"/>
      <c r="EU885" s="135"/>
      <c r="EV885" s="135"/>
      <c r="EW885" s="135"/>
      <c r="EX885" s="135"/>
      <c r="EY885" s="135"/>
      <c r="EZ885" s="135"/>
      <c r="FA885" s="135"/>
      <c r="FB885" s="135"/>
      <c r="FC885" s="135"/>
      <c r="FD885" s="135"/>
      <c r="FE885" s="135"/>
      <c r="FF885" s="135"/>
      <c r="FG885" s="135"/>
      <c r="FH885" s="135"/>
      <c r="FI885" s="135"/>
      <c r="FJ885" s="135"/>
      <c r="FK885" s="135"/>
      <c r="FL885" s="135"/>
    </row>
    <row r="886" spans="1:176" ht="12.75" customHeight="1" x14ac:dyDescent="0.2">
      <c r="A886" s="132" t="s">
        <v>173</v>
      </c>
      <c r="B886" s="124" t="s">
        <v>11732</v>
      </c>
      <c r="C886" s="133" t="s">
        <v>11734</v>
      </c>
      <c r="D886" s="135" t="s">
        <v>6535</v>
      </c>
      <c r="E886" s="132" t="s">
        <v>11636</v>
      </c>
      <c r="F886" s="85">
        <v>1.5</v>
      </c>
      <c r="G886" s="134"/>
      <c r="H886" s="134" t="s">
        <v>177</v>
      </c>
      <c r="I886" s="132" t="s">
        <v>200</v>
      </c>
      <c r="J886" s="132" t="s">
        <v>179</v>
      </c>
      <c r="K886" s="20" t="s">
        <v>180</v>
      </c>
      <c r="L886" s="132" t="s">
        <v>6534</v>
      </c>
      <c r="M886" s="136"/>
      <c r="N886" s="17"/>
      <c r="O886" s="17"/>
      <c r="P886" s="134"/>
      <c r="Q886" s="134"/>
      <c r="R886" s="136" t="s">
        <v>11636</v>
      </c>
      <c r="S886" s="136"/>
      <c r="T886" s="136">
        <v>441907</v>
      </c>
      <c r="U886" s="136" t="s">
        <v>11637</v>
      </c>
      <c r="V886" s="138"/>
      <c r="W886" s="136"/>
      <c r="X886" s="136"/>
      <c r="Y886" s="136"/>
      <c r="Z886" s="136"/>
      <c r="AA886" s="135" t="s">
        <v>163</v>
      </c>
      <c r="AB886" s="133">
        <v>7500</v>
      </c>
      <c r="AC886" s="135" t="s">
        <v>168</v>
      </c>
      <c r="AD886" s="135" t="s">
        <v>6539</v>
      </c>
      <c r="AE886" s="135" t="s">
        <v>6540</v>
      </c>
      <c r="AF886" s="135" t="s">
        <v>6541</v>
      </c>
      <c r="AG886" s="135" t="s">
        <v>6542</v>
      </c>
      <c r="AH886" s="135" t="s">
        <v>6543</v>
      </c>
      <c r="AI886" s="135" t="s">
        <v>6544</v>
      </c>
      <c r="AJ886" s="135" t="s">
        <v>163</v>
      </c>
      <c r="AK886" s="135"/>
      <c r="AL886" s="135" t="s">
        <v>6545</v>
      </c>
      <c r="AM886" s="135" t="s">
        <v>168</v>
      </c>
      <c r="AN886" s="135" t="s">
        <v>6548</v>
      </c>
      <c r="AO886" s="135" t="s">
        <v>6549</v>
      </c>
      <c r="AP886" s="135" t="s">
        <v>6550</v>
      </c>
      <c r="AQ886" s="135" t="s">
        <v>6551</v>
      </c>
      <c r="AR886" s="135"/>
      <c r="AS886" s="135"/>
      <c r="AT886" s="135"/>
      <c r="AU886" s="135"/>
      <c r="AV886" s="135"/>
      <c r="AW886" s="135" t="s">
        <v>168</v>
      </c>
      <c r="AX886" s="135" t="s">
        <v>6552</v>
      </c>
      <c r="AY886" s="135" t="s">
        <v>6553</v>
      </c>
      <c r="AZ886" s="135" t="s">
        <v>6554</v>
      </c>
      <c r="BA886" s="135" t="s">
        <v>6555</v>
      </c>
      <c r="BB886" s="135" t="s">
        <v>163</v>
      </c>
      <c r="BC886" s="135" t="s">
        <v>6556</v>
      </c>
      <c r="BD886" s="135" t="s">
        <v>163</v>
      </c>
      <c r="BE886" s="135" t="s">
        <v>6557</v>
      </c>
      <c r="BF886" s="135"/>
      <c r="BG886" s="135"/>
      <c r="BH886" s="135"/>
      <c r="BI886" s="135"/>
      <c r="BJ886" s="135"/>
      <c r="BK886" s="135"/>
      <c r="BL886" s="135"/>
      <c r="BM886" s="135"/>
      <c r="BN886" s="135"/>
      <c r="BO886" s="135"/>
      <c r="BP886" s="135"/>
      <c r="BQ886" s="135"/>
      <c r="BR886" s="135"/>
      <c r="BS886" s="135"/>
      <c r="BT886" s="135"/>
      <c r="BU886" s="135"/>
      <c r="BV886" s="135"/>
      <c r="BW886" s="135"/>
      <c r="BX886" s="135"/>
      <c r="BY886" s="135"/>
      <c r="BZ886" s="135"/>
      <c r="CA886" s="135"/>
      <c r="CB886" s="135"/>
      <c r="CC886" s="135"/>
      <c r="CD886" s="135"/>
      <c r="CE886" s="135"/>
      <c r="CF886" s="135"/>
      <c r="CG886" s="135"/>
      <c r="CH886" s="135"/>
      <c r="CI886" s="135"/>
      <c r="CJ886" s="135"/>
      <c r="CK886" s="135"/>
      <c r="CL886" s="135"/>
      <c r="CM886" s="135"/>
      <c r="CN886" s="135"/>
      <c r="CO886" s="135"/>
      <c r="CP886" s="135"/>
      <c r="CQ886" s="135"/>
      <c r="CR886" s="135"/>
      <c r="CS886" s="135"/>
      <c r="CT886" s="135"/>
      <c r="CU886" s="135"/>
      <c r="CV886" s="135"/>
      <c r="CW886" s="135"/>
      <c r="CX886" s="135"/>
      <c r="CY886" s="135"/>
      <c r="CZ886" s="135"/>
      <c r="DA886" s="135"/>
      <c r="DB886" s="135"/>
      <c r="DC886" s="135"/>
      <c r="DD886" s="135"/>
      <c r="DE886" s="135"/>
      <c r="DF886" s="135"/>
      <c r="DG886" s="135"/>
      <c r="DH886" s="135"/>
      <c r="DI886" s="135"/>
      <c r="DJ886" s="135"/>
      <c r="DK886" s="135"/>
      <c r="DL886" s="135"/>
      <c r="DM886" s="135"/>
      <c r="DN886" s="135"/>
      <c r="DO886" s="135"/>
      <c r="DP886" s="135"/>
      <c r="DQ886" s="135"/>
      <c r="DR886" s="135"/>
      <c r="DS886" s="135"/>
      <c r="DT886" s="135"/>
      <c r="DU886" s="135"/>
      <c r="DV886" s="135"/>
      <c r="DW886" s="135"/>
      <c r="DX886" s="135"/>
      <c r="DY886" s="135"/>
      <c r="DZ886" s="135"/>
      <c r="EA886" s="135"/>
      <c r="EB886" s="135"/>
      <c r="EC886" s="135"/>
      <c r="ED886" s="135"/>
      <c r="EE886" s="135"/>
      <c r="EF886" s="135"/>
      <c r="EG886" s="135"/>
      <c r="EH886" s="135"/>
      <c r="EI886" s="135"/>
      <c r="EJ886" s="135"/>
      <c r="EK886" s="135"/>
      <c r="EL886" s="135"/>
      <c r="EM886" s="135"/>
      <c r="EN886" s="135"/>
      <c r="EO886" s="135"/>
      <c r="EP886" s="135"/>
      <c r="EQ886" s="135"/>
      <c r="ER886" s="135"/>
      <c r="ES886" s="135"/>
      <c r="ET886" s="135"/>
      <c r="EU886" s="135"/>
      <c r="EV886" s="135"/>
      <c r="EW886" s="135"/>
      <c r="EX886" s="135"/>
      <c r="EY886" s="135"/>
      <c r="EZ886" s="135"/>
      <c r="FA886" s="135"/>
      <c r="FB886" s="135"/>
      <c r="FC886" s="135"/>
      <c r="FD886" s="135"/>
      <c r="FE886" s="135"/>
      <c r="FF886" s="135"/>
      <c r="FG886" s="135"/>
      <c r="FH886" s="135"/>
      <c r="FI886" s="135"/>
      <c r="FJ886" s="135"/>
      <c r="FK886" s="135"/>
      <c r="FL886" s="135"/>
    </row>
    <row r="887" spans="1:176" ht="12.75" customHeight="1" x14ac:dyDescent="0.2">
      <c r="A887" s="132" t="s">
        <v>173</v>
      </c>
      <c r="B887" s="17" t="s">
        <v>215</v>
      </c>
      <c r="C887" s="132"/>
      <c r="D887" s="132" t="s">
        <v>5313</v>
      </c>
      <c r="E887" s="132" t="s">
        <v>5314</v>
      </c>
      <c r="F887" s="85">
        <v>1.5</v>
      </c>
      <c r="G887" s="134"/>
      <c r="H887" s="134" t="s">
        <v>177</v>
      </c>
      <c r="I887" s="132" t="s">
        <v>178</v>
      </c>
      <c r="J887" s="132" t="s">
        <v>179</v>
      </c>
      <c r="K887" s="134" t="s">
        <v>162</v>
      </c>
      <c r="L887" s="132" t="s">
        <v>5320</v>
      </c>
      <c r="M887" s="133" t="s">
        <v>5316</v>
      </c>
      <c r="N887" s="17"/>
      <c r="O887" s="17"/>
      <c r="P887" s="134"/>
      <c r="Q887" s="134"/>
      <c r="R887" s="21" t="s">
        <v>5317</v>
      </c>
      <c r="S887" s="21"/>
      <c r="T887" s="21"/>
      <c r="U887" s="21"/>
      <c r="V887" s="22"/>
      <c r="W887" s="21"/>
      <c r="X887" s="21"/>
      <c r="Y887" s="21"/>
      <c r="Z887" s="21"/>
      <c r="AA887" s="21"/>
      <c r="AB887" s="21"/>
      <c r="AC887" s="136"/>
      <c r="AD887" s="135"/>
      <c r="AE887" s="135"/>
      <c r="AF887" s="135"/>
      <c r="AG887" s="135"/>
      <c r="AH887" s="135"/>
      <c r="AI887" s="135"/>
      <c r="AJ887" s="136"/>
      <c r="AK887" s="136"/>
      <c r="AL887" s="136"/>
      <c r="AM887" s="134"/>
      <c r="AN887" s="134"/>
      <c r="AO887" s="134"/>
      <c r="AP887" s="134"/>
      <c r="AQ887" s="134"/>
      <c r="AR887" s="134"/>
      <c r="AS887" s="134"/>
      <c r="AT887" s="134"/>
      <c r="AU887" s="134"/>
      <c r="AV887" s="134"/>
      <c r="AW887" s="135" t="s">
        <v>168</v>
      </c>
      <c r="AX887" s="136" t="s">
        <v>5318</v>
      </c>
      <c r="AY887" s="136" t="s">
        <v>599</v>
      </c>
      <c r="AZ887" s="133" t="s">
        <v>250</v>
      </c>
      <c r="BA887" s="135" t="s">
        <v>5319</v>
      </c>
      <c r="BB887" s="135"/>
      <c r="BC887" s="135"/>
      <c r="BD887" s="135"/>
      <c r="BE887" s="135"/>
      <c r="BF887" s="135"/>
      <c r="BG887" s="135"/>
      <c r="BH887" s="135"/>
      <c r="BI887" s="135"/>
      <c r="BJ887" s="135"/>
      <c r="BK887" s="135"/>
      <c r="BL887" s="135"/>
      <c r="BM887" s="135"/>
      <c r="BN887" s="135"/>
      <c r="BO887" s="135"/>
      <c r="BP887" s="135"/>
      <c r="BQ887" s="135"/>
      <c r="BR887" s="135"/>
      <c r="BS887" s="135"/>
      <c r="BT887" s="135"/>
      <c r="BU887" s="135"/>
      <c r="BV887" s="135"/>
      <c r="BW887" s="135"/>
      <c r="BX887" s="135"/>
      <c r="BY887" s="135"/>
      <c r="BZ887" s="135"/>
      <c r="CA887" s="135"/>
      <c r="CB887" s="135"/>
      <c r="CC887" s="135"/>
      <c r="CD887" s="135"/>
      <c r="CE887" s="135"/>
      <c r="CF887" s="135"/>
      <c r="CG887" s="135"/>
      <c r="CH887" s="135"/>
      <c r="CI887" s="135"/>
      <c r="CJ887" s="135"/>
      <c r="CK887" s="135"/>
      <c r="CL887" s="135"/>
      <c r="CM887" s="135"/>
      <c r="CN887" s="135"/>
      <c r="CO887" s="135"/>
      <c r="CP887" s="135"/>
      <c r="CQ887" s="135"/>
      <c r="CR887" s="135"/>
      <c r="CS887" s="135"/>
      <c r="CT887" s="135"/>
      <c r="CU887" s="135"/>
      <c r="CV887" s="135"/>
      <c r="CW887" s="135"/>
      <c r="CX887" s="135"/>
      <c r="CY887" s="135"/>
      <c r="CZ887" s="135"/>
      <c r="DA887" s="135"/>
      <c r="DB887" s="135"/>
      <c r="DC887" s="135"/>
      <c r="DD887" s="135"/>
      <c r="DE887" s="135"/>
      <c r="DF887" s="135"/>
      <c r="DG887" s="135"/>
      <c r="DH887" s="135"/>
      <c r="DI887" s="135"/>
      <c r="DJ887" s="135"/>
      <c r="DK887" s="135"/>
      <c r="DL887" s="135"/>
      <c r="DM887" s="135"/>
      <c r="DN887" s="135"/>
      <c r="DO887" s="135"/>
      <c r="DP887" s="135"/>
      <c r="DQ887" s="135"/>
      <c r="DR887" s="135"/>
      <c r="DS887" s="135"/>
      <c r="DT887" s="135"/>
      <c r="DU887" s="135"/>
      <c r="DV887" s="135"/>
      <c r="DW887" s="135"/>
      <c r="DX887" s="135"/>
      <c r="DY887" s="135"/>
      <c r="DZ887" s="135"/>
      <c r="EA887" s="135"/>
      <c r="EB887" s="135"/>
      <c r="EC887" s="135"/>
      <c r="ED887" s="135"/>
      <c r="EE887" s="135"/>
      <c r="EF887" s="135"/>
      <c r="EG887" s="135"/>
      <c r="EH887" s="135"/>
      <c r="EI887" s="135"/>
      <c r="EJ887" s="135"/>
      <c r="EK887" s="135"/>
      <c r="EL887" s="135"/>
      <c r="EM887" s="135"/>
      <c r="EN887" s="135"/>
      <c r="EO887" s="135"/>
      <c r="EP887" s="135"/>
      <c r="EQ887" s="135"/>
      <c r="ER887" s="135"/>
      <c r="ES887" s="135"/>
      <c r="ET887" s="135"/>
      <c r="EU887" s="135"/>
      <c r="EV887" s="135"/>
      <c r="EW887" s="135"/>
      <c r="EX887" s="135"/>
      <c r="EY887" s="135"/>
      <c r="EZ887" s="135"/>
      <c r="FA887" s="135"/>
      <c r="FB887" s="135"/>
      <c r="FC887" s="135"/>
      <c r="FD887" s="135"/>
      <c r="FE887" s="135"/>
      <c r="FF887" s="135"/>
      <c r="FG887" s="135"/>
      <c r="FH887" s="135"/>
      <c r="FI887" s="135"/>
      <c r="FJ887" s="135"/>
      <c r="FK887" s="135"/>
      <c r="FL887" s="135"/>
    </row>
    <row r="888" spans="1:176" ht="12.75" customHeight="1" x14ac:dyDescent="0.2">
      <c r="A888" s="132" t="s">
        <v>173</v>
      </c>
      <c r="B888" s="17" t="s">
        <v>886</v>
      </c>
      <c r="C888" s="132"/>
      <c r="D888" s="133" t="s">
        <v>9172</v>
      </c>
      <c r="E888" s="133" t="s">
        <v>9172</v>
      </c>
      <c r="F888" s="85">
        <v>1.1599999999999999</v>
      </c>
      <c r="G888" s="134"/>
      <c r="H888" s="134" t="s">
        <v>177</v>
      </c>
      <c r="I888" s="132" t="s">
        <v>200</v>
      </c>
      <c r="J888" s="132" t="s">
        <v>179</v>
      </c>
      <c r="K888" s="20" t="s">
        <v>162</v>
      </c>
      <c r="L888" s="132" t="s">
        <v>9173</v>
      </c>
      <c r="M888" s="136"/>
      <c r="N888" s="17"/>
      <c r="O888" s="17"/>
      <c r="P888" s="134"/>
      <c r="Q888" s="134"/>
      <c r="R888" s="136" t="s">
        <v>201</v>
      </c>
      <c r="S888" s="136"/>
      <c r="T888" s="136"/>
      <c r="U888" s="136"/>
      <c r="V888" s="138"/>
      <c r="W888" s="136"/>
      <c r="X888" s="136"/>
      <c r="Y888" s="136"/>
      <c r="Z888" s="136"/>
      <c r="AA888" s="136"/>
      <c r="AB888" s="136"/>
      <c r="AC888" s="136"/>
      <c r="AD888" s="135"/>
      <c r="AE888" s="135"/>
      <c r="AF888" s="135"/>
      <c r="AG888" s="135"/>
      <c r="AH888" s="135"/>
      <c r="AI888" s="58"/>
      <c r="AJ888" s="136"/>
      <c r="AK888" s="136"/>
      <c r="AL888" s="136"/>
      <c r="AM888" s="134"/>
      <c r="AN888" s="134"/>
      <c r="AO888" s="134"/>
      <c r="AP888" s="134"/>
      <c r="AQ888" s="134"/>
      <c r="AR888" s="134"/>
      <c r="AS888" s="134"/>
      <c r="AT888" s="134"/>
      <c r="AU888" s="134"/>
      <c r="AV888" s="134"/>
      <c r="AW888" s="134"/>
      <c r="AX888" s="136"/>
      <c r="AY888" s="136"/>
      <c r="AZ888" s="58"/>
      <c r="BA888" s="58"/>
      <c r="BB888" s="135"/>
      <c r="BC888" s="135"/>
      <c r="BD888" s="135"/>
      <c r="BE888" s="135"/>
      <c r="BF888" s="135"/>
      <c r="BG888" s="135"/>
      <c r="BH888" s="135"/>
      <c r="BI888" s="135"/>
      <c r="BJ888" s="135"/>
      <c r="BK888" s="135"/>
      <c r="BL888" s="135"/>
      <c r="BM888" s="135"/>
      <c r="BN888" s="135"/>
      <c r="BO888" s="135"/>
      <c r="BP888" s="135"/>
      <c r="BQ888" s="135"/>
      <c r="BR888" s="135"/>
      <c r="BS888" s="135"/>
      <c r="BT888" s="135"/>
      <c r="BU888" s="135"/>
      <c r="BV888" s="135"/>
      <c r="BW888" s="135"/>
      <c r="BX888" s="135"/>
      <c r="BY888" s="135"/>
      <c r="BZ888" s="135"/>
      <c r="CA888" s="135"/>
      <c r="CB888" s="135"/>
      <c r="CC888" s="135"/>
      <c r="CD888" s="135"/>
      <c r="CE888" s="135"/>
      <c r="CF888" s="135"/>
      <c r="CG888" s="135"/>
      <c r="CH888" s="135"/>
      <c r="CI888" s="135"/>
      <c r="CJ888" s="135"/>
      <c r="CK888" s="135"/>
      <c r="CL888" s="135"/>
      <c r="CM888" s="135"/>
      <c r="CN888" s="135"/>
      <c r="CO888" s="135"/>
      <c r="CP888" s="135"/>
      <c r="CQ888" s="135"/>
      <c r="CR888" s="135"/>
      <c r="CS888" s="135"/>
      <c r="CT888" s="135"/>
      <c r="CU888" s="135"/>
      <c r="CV888" s="135"/>
      <c r="CW888" s="135"/>
      <c r="CX888" s="135"/>
      <c r="CY888" s="135"/>
      <c r="CZ888" s="135"/>
      <c r="DA888" s="135"/>
      <c r="DB888" s="135"/>
      <c r="DC888" s="135"/>
      <c r="DD888" s="135"/>
      <c r="DE888" s="135"/>
      <c r="DF888" s="135"/>
      <c r="DG888" s="135"/>
      <c r="DH888" s="135"/>
      <c r="DI888" s="135"/>
      <c r="DJ888" s="135"/>
      <c r="DK888" s="135"/>
      <c r="DL888" s="135"/>
      <c r="DM888" s="135"/>
      <c r="DN888" s="135"/>
      <c r="DO888" s="135"/>
      <c r="DP888" s="135"/>
      <c r="DQ888" s="135"/>
      <c r="DR888" s="135"/>
      <c r="DS888" s="135"/>
      <c r="DT888" s="135"/>
      <c r="DU888" s="135"/>
      <c r="DV888" s="135"/>
      <c r="DW888" s="135"/>
      <c r="DX888" s="135"/>
      <c r="DY888" s="135"/>
      <c r="DZ888" s="135"/>
      <c r="EA888" s="135"/>
      <c r="EB888" s="135"/>
      <c r="EC888" s="135"/>
      <c r="ED888" s="135"/>
      <c r="EE888" s="135"/>
      <c r="EF888" s="135"/>
      <c r="EG888" s="135"/>
      <c r="EH888" s="135"/>
      <c r="EI888" s="135"/>
      <c r="EJ888" s="135"/>
      <c r="EK888" s="135"/>
      <c r="EL888" s="135"/>
      <c r="EM888" s="135"/>
      <c r="EN888" s="135"/>
      <c r="EO888" s="135"/>
      <c r="EP888" s="135"/>
      <c r="EQ888" s="135"/>
      <c r="ER888" s="135"/>
      <c r="ES888" s="135"/>
      <c r="ET888" s="135"/>
      <c r="EU888" s="135"/>
      <c r="EV888" s="135"/>
      <c r="EW888" s="135"/>
      <c r="EX888" s="135"/>
      <c r="EY888" s="135"/>
      <c r="EZ888" s="135"/>
      <c r="FA888" s="135"/>
      <c r="FB888" s="135"/>
      <c r="FC888" s="135"/>
      <c r="FD888" s="135"/>
      <c r="FE888" s="135"/>
      <c r="FF888" s="135"/>
      <c r="FG888" s="135"/>
      <c r="FH888" s="135"/>
      <c r="FI888" s="135"/>
      <c r="FJ888" s="135"/>
      <c r="FK888" s="135"/>
      <c r="FL888" s="135"/>
    </row>
    <row r="889" spans="1:176" ht="12.75" customHeight="1" x14ac:dyDescent="0.2">
      <c r="A889" s="16" t="s">
        <v>173</v>
      </c>
      <c r="B889" s="124" t="s">
        <v>215</v>
      </c>
      <c r="C889" s="133"/>
      <c r="D889" s="133" t="s">
        <v>6616</v>
      </c>
      <c r="E889" s="133" t="s">
        <v>10161</v>
      </c>
      <c r="F889" s="85">
        <v>1</v>
      </c>
      <c r="G889" s="36"/>
      <c r="H889" s="134" t="s">
        <v>177</v>
      </c>
      <c r="I889" s="132" t="s">
        <v>200</v>
      </c>
      <c r="J889" s="133" t="s">
        <v>179</v>
      </c>
      <c r="K889" s="134" t="s">
        <v>162</v>
      </c>
      <c r="L889" s="133" t="s">
        <v>6618</v>
      </c>
      <c r="M889" s="133" t="s">
        <v>6619</v>
      </c>
      <c r="N889" s="17"/>
      <c r="O889" s="17"/>
      <c r="P889" s="134"/>
      <c r="Q889" s="134"/>
      <c r="R889" s="132" t="s">
        <v>6620</v>
      </c>
      <c r="S889" s="132"/>
      <c r="T889" s="132"/>
      <c r="U889" s="132"/>
      <c r="V889" s="138"/>
      <c r="W889" s="132"/>
      <c r="X889" s="132"/>
      <c r="Y889" s="132"/>
      <c r="Z889" s="132"/>
      <c r="AA889" s="132"/>
      <c r="AB889" s="132"/>
      <c r="AC889" s="136" t="s">
        <v>168</v>
      </c>
      <c r="AD889" s="135"/>
      <c r="AE889" s="135"/>
      <c r="AI889" s="135"/>
      <c r="AJ889" s="136"/>
      <c r="AK889" s="136"/>
      <c r="AL889" s="136"/>
      <c r="AM889" s="134"/>
      <c r="AN889" s="134"/>
      <c r="AO889" s="134"/>
      <c r="AP889" s="134"/>
      <c r="AQ889" s="134"/>
      <c r="AR889" s="134"/>
      <c r="AS889" s="134"/>
      <c r="AT889" s="134"/>
      <c r="AU889" s="134"/>
      <c r="AV889" s="134"/>
      <c r="AW889" s="135" t="s">
        <v>168</v>
      </c>
      <c r="AX889" s="136" t="s">
        <v>6621</v>
      </c>
      <c r="AY889" s="136" t="s">
        <v>6622</v>
      </c>
      <c r="AZ889" s="133" t="s">
        <v>319</v>
      </c>
      <c r="BA889" s="135" t="s">
        <v>6623</v>
      </c>
    </row>
    <row r="890" spans="1:176" s="1" customFormat="1" ht="12.75" customHeight="1" x14ac:dyDescent="0.2">
      <c r="A890" s="81" t="s">
        <v>173</v>
      </c>
      <c r="B890" s="86" t="s">
        <v>12429</v>
      </c>
      <c r="C890" s="81" t="s">
        <v>13782</v>
      </c>
      <c r="D890" s="130" t="s">
        <v>6786</v>
      </c>
      <c r="E890" s="130" t="s">
        <v>6786</v>
      </c>
      <c r="F890" s="85">
        <v>1</v>
      </c>
      <c r="G890" s="85"/>
      <c r="H890" s="85" t="s">
        <v>177</v>
      </c>
      <c r="I890" s="81" t="s">
        <v>2032</v>
      </c>
      <c r="J890" s="81" t="s">
        <v>179</v>
      </c>
      <c r="K890" s="86" t="s">
        <v>180</v>
      </c>
      <c r="L890" s="81"/>
      <c r="M890" s="87"/>
      <c r="N890" s="86"/>
      <c r="O890" s="86"/>
      <c r="P890" s="85"/>
      <c r="Q890" s="85"/>
      <c r="R890" s="87"/>
      <c r="S890" s="87"/>
      <c r="T890" s="87"/>
      <c r="U890" s="87"/>
      <c r="V890" s="88"/>
      <c r="W890" s="87"/>
      <c r="X890" s="87"/>
      <c r="Y890" s="87"/>
      <c r="Z890" s="87"/>
      <c r="AA890" s="87"/>
      <c r="AB890" s="87"/>
      <c r="AC890" s="130" t="s">
        <v>168</v>
      </c>
      <c r="AD890" s="130" t="s">
        <v>15509</v>
      </c>
      <c r="AE890" s="130" t="s">
        <v>15510</v>
      </c>
      <c r="AF890" s="130" t="s">
        <v>611</v>
      </c>
      <c r="AG890" s="176" t="s">
        <v>15511</v>
      </c>
      <c r="AH890" s="130" t="s">
        <v>163</v>
      </c>
      <c r="AI890" s="130" t="s">
        <v>6790</v>
      </c>
      <c r="AJ890" s="130" t="s">
        <v>163</v>
      </c>
      <c r="AK890" s="130" t="s">
        <v>6791</v>
      </c>
      <c r="AL890" s="130" t="s">
        <v>6792</v>
      </c>
      <c r="AM890" s="130"/>
      <c r="AN890" s="130" t="s">
        <v>6796</v>
      </c>
      <c r="AO890" s="130" t="s">
        <v>6797</v>
      </c>
      <c r="AP890" s="130" t="s">
        <v>6798</v>
      </c>
      <c r="AQ890" s="130" t="s">
        <v>6799</v>
      </c>
      <c r="AR890" s="130"/>
      <c r="AS890" s="130" t="s">
        <v>6800</v>
      </c>
      <c r="AT890" s="130" t="s">
        <v>163</v>
      </c>
      <c r="AU890" s="130" t="s">
        <v>6801</v>
      </c>
      <c r="AV890" s="130" t="s">
        <v>6802</v>
      </c>
      <c r="AW890" s="130" t="s">
        <v>168</v>
      </c>
      <c r="AX890" s="130" t="s">
        <v>12748</v>
      </c>
      <c r="AY890" s="130" t="s">
        <v>4735</v>
      </c>
      <c r="AZ890" s="130"/>
      <c r="BA890" s="158" t="s">
        <v>12749</v>
      </c>
      <c r="BB890" s="130"/>
      <c r="BC890" s="130"/>
      <c r="BD890" s="130"/>
      <c r="BE890" s="130"/>
      <c r="BF890" s="130"/>
      <c r="BG890" s="130" t="s">
        <v>168</v>
      </c>
      <c r="BH890" s="130" t="s">
        <v>6807</v>
      </c>
      <c r="BI890" s="130" t="s">
        <v>6808</v>
      </c>
      <c r="BJ890" s="130" t="s">
        <v>6809</v>
      </c>
      <c r="BK890" s="130" t="s">
        <v>6810</v>
      </c>
      <c r="BL890" s="130"/>
      <c r="BM890" s="130"/>
      <c r="BN890" s="130"/>
      <c r="BO890" s="130"/>
      <c r="BP890" s="130"/>
      <c r="BQ890" s="130" t="s">
        <v>168</v>
      </c>
      <c r="BR890" s="130" t="s">
        <v>6803</v>
      </c>
      <c r="BS890" s="130" t="s">
        <v>6804</v>
      </c>
      <c r="BT890" s="130" t="s">
        <v>6805</v>
      </c>
      <c r="BU890" s="130" t="s">
        <v>6806</v>
      </c>
      <c r="BV890" s="130" t="s">
        <v>163</v>
      </c>
      <c r="BW890" s="130" t="s">
        <v>6800</v>
      </c>
      <c r="BX890" s="130" t="s">
        <v>163</v>
      </c>
      <c r="BY890" s="130" t="s">
        <v>6801</v>
      </c>
      <c r="BZ890" s="130"/>
      <c r="CA890" s="130" t="s">
        <v>168</v>
      </c>
      <c r="CB890" s="130" t="s">
        <v>6807</v>
      </c>
      <c r="CC890" s="130" t="s">
        <v>6808</v>
      </c>
      <c r="CD890" s="130" t="s">
        <v>6809</v>
      </c>
      <c r="CE890" s="130" t="s">
        <v>6810</v>
      </c>
      <c r="CF890" s="130"/>
      <c r="CG890" s="130"/>
      <c r="CH890" s="130"/>
      <c r="CI890" s="130"/>
      <c r="CJ890" s="130"/>
      <c r="CK890" s="130" t="s">
        <v>168</v>
      </c>
      <c r="CL890" s="130" t="s">
        <v>6811</v>
      </c>
      <c r="CM890" s="130" t="s">
        <v>6812</v>
      </c>
      <c r="CN890" s="130" t="s">
        <v>6813</v>
      </c>
      <c r="CO890" s="130" t="s">
        <v>6814</v>
      </c>
      <c r="CP890" s="130" t="s">
        <v>163</v>
      </c>
      <c r="CQ890" s="130" t="s">
        <v>6815</v>
      </c>
      <c r="CR890" s="130" t="s">
        <v>163</v>
      </c>
      <c r="CS890" s="130" t="s">
        <v>6816</v>
      </c>
      <c r="CT890" s="130" t="s">
        <v>6817</v>
      </c>
      <c r="CU890" s="130" t="s">
        <v>168</v>
      </c>
      <c r="CV890" s="130" t="s">
        <v>6818</v>
      </c>
      <c r="CW890" s="130" t="s">
        <v>6819</v>
      </c>
      <c r="CX890" s="130" t="s">
        <v>581</v>
      </c>
      <c r="CY890" s="130" t="s">
        <v>6820</v>
      </c>
      <c r="CZ890" s="130" t="s">
        <v>163</v>
      </c>
      <c r="DA890" s="130" t="s">
        <v>6815</v>
      </c>
      <c r="DB890" s="130" t="s">
        <v>163</v>
      </c>
      <c r="DC890" s="130" t="s">
        <v>6821</v>
      </c>
      <c r="DD890" s="130"/>
      <c r="DE890" s="130" t="s">
        <v>168</v>
      </c>
      <c r="DF890" s="130" t="s">
        <v>6822</v>
      </c>
      <c r="DG890" s="130" t="s">
        <v>6823</v>
      </c>
      <c r="DH890" s="130" t="s">
        <v>6824</v>
      </c>
      <c r="DI890" s="130" t="s">
        <v>6825</v>
      </c>
      <c r="DJ890" s="130" t="s">
        <v>163</v>
      </c>
      <c r="DK890" s="130" t="s">
        <v>6826</v>
      </c>
      <c r="DL890" s="130" t="s">
        <v>163</v>
      </c>
      <c r="DM890" s="130" t="s">
        <v>6827</v>
      </c>
      <c r="DN890" s="130"/>
      <c r="DO890" s="130" t="s">
        <v>168</v>
      </c>
      <c r="DP890" s="130" t="s">
        <v>6828</v>
      </c>
      <c r="DQ890" s="130" t="s">
        <v>6829</v>
      </c>
      <c r="DR890" s="130" t="s">
        <v>6830</v>
      </c>
      <c r="DS890" s="130" t="s">
        <v>6831</v>
      </c>
      <c r="DT890" s="130" t="s">
        <v>163</v>
      </c>
      <c r="DU890" s="130" t="s">
        <v>6832</v>
      </c>
      <c r="DV890" s="130" t="s">
        <v>6833</v>
      </c>
      <c r="DW890" s="130" t="s">
        <v>6834</v>
      </c>
      <c r="DX890" s="130"/>
      <c r="DY890" s="130" t="s">
        <v>168</v>
      </c>
      <c r="DZ890" s="130" t="s">
        <v>6835</v>
      </c>
      <c r="EA890" s="130" t="s">
        <v>6836</v>
      </c>
      <c r="EB890" s="130" t="s">
        <v>6837</v>
      </c>
      <c r="EC890" s="130" t="s">
        <v>6838</v>
      </c>
      <c r="ED890" s="130" t="s">
        <v>163</v>
      </c>
      <c r="EE890" s="130" t="s">
        <v>6839</v>
      </c>
      <c r="EF890" s="130" t="s">
        <v>163</v>
      </c>
      <c r="EG890" s="130" t="s">
        <v>6840</v>
      </c>
      <c r="EH890" s="130"/>
      <c r="EI890" s="130" t="s">
        <v>168</v>
      </c>
      <c r="EJ890" s="130" t="s">
        <v>6841</v>
      </c>
      <c r="EK890" s="130" t="s">
        <v>6842</v>
      </c>
      <c r="EL890" s="130" t="s">
        <v>6843</v>
      </c>
      <c r="EM890" s="130" t="s">
        <v>6844</v>
      </c>
      <c r="EN890" s="130" t="s">
        <v>163</v>
      </c>
      <c r="EO890" s="130" t="s">
        <v>6790</v>
      </c>
      <c r="EP890" s="130" t="s">
        <v>163</v>
      </c>
      <c r="EQ890" s="130" t="s">
        <v>6792</v>
      </c>
      <c r="ER890" s="130" t="s">
        <v>6845</v>
      </c>
      <c r="ES890" s="130" t="s">
        <v>168</v>
      </c>
      <c r="ET890" s="130" t="s">
        <v>13054</v>
      </c>
      <c r="EU890" s="130" t="s">
        <v>13055</v>
      </c>
      <c r="EV890" s="130" t="s">
        <v>14804</v>
      </c>
      <c r="EW890" s="176" t="s">
        <v>14805</v>
      </c>
      <c r="EX890" s="130"/>
      <c r="EY890" s="131" t="s">
        <v>14806</v>
      </c>
      <c r="EZ890" s="130"/>
      <c r="FA890" s="130"/>
      <c r="FB890" s="130"/>
      <c r="FC890" s="130"/>
      <c r="FD890" s="130"/>
      <c r="FE890" s="130"/>
      <c r="FF890" s="130"/>
      <c r="FG890" s="130"/>
      <c r="FH890" s="130"/>
      <c r="FI890" s="130"/>
      <c r="FJ890" s="130"/>
      <c r="FK890" s="130"/>
      <c r="FL890" s="130"/>
    </row>
    <row r="891" spans="1:176" s="1" customFormat="1" ht="12.75" customHeight="1" x14ac:dyDescent="0.2">
      <c r="A891" s="16" t="s">
        <v>173</v>
      </c>
      <c r="B891" s="124" t="s">
        <v>215</v>
      </c>
      <c r="C891" s="133"/>
      <c r="D891" s="133" t="s">
        <v>10161</v>
      </c>
      <c r="E891" s="133" t="s">
        <v>10161</v>
      </c>
      <c r="F891" s="85">
        <v>0.6</v>
      </c>
      <c r="G891" s="56"/>
      <c r="H891" s="7" t="s">
        <v>177</v>
      </c>
      <c r="I891" s="16" t="s">
        <v>7238</v>
      </c>
      <c r="J891" s="133" t="s">
        <v>179</v>
      </c>
      <c r="K891" s="134" t="s">
        <v>162</v>
      </c>
      <c r="L891" s="133" t="s">
        <v>10162</v>
      </c>
      <c r="M891" s="133" t="s">
        <v>10163</v>
      </c>
      <c r="N891" s="17"/>
      <c r="O891" s="17"/>
      <c r="P891" s="7"/>
      <c r="Q891" s="7"/>
      <c r="R891" s="18" t="s">
        <v>10164</v>
      </c>
      <c r="S891" s="18"/>
      <c r="T891" s="18"/>
      <c r="U891" s="136"/>
      <c r="V891" s="19"/>
      <c r="W891" s="18"/>
      <c r="X891" s="18"/>
      <c r="Y891" s="18"/>
      <c r="Z891" s="18"/>
      <c r="AA891" s="18"/>
      <c r="AB891" s="18"/>
      <c r="AC891" s="136" t="s">
        <v>168</v>
      </c>
      <c r="AD891" s="135" t="s">
        <v>10165</v>
      </c>
      <c r="AE891" s="135" t="s">
        <v>5498</v>
      </c>
      <c r="AF891" s="135" t="s">
        <v>4700</v>
      </c>
      <c r="AG891" s="135" t="s">
        <v>10166</v>
      </c>
      <c r="AH891" s="135"/>
      <c r="AI891" s="135"/>
      <c r="AJ891" s="136"/>
      <c r="AK891" s="136"/>
      <c r="AL891" s="136"/>
      <c r="AM891" s="134"/>
      <c r="AN891" s="134"/>
      <c r="AO891" s="134"/>
      <c r="AP891" s="134"/>
      <c r="AQ891" s="134"/>
      <c r="AR891" s="134"/>
      <c r="AS891" s="134"/>
      <c r="AT891" s="134"/>
      <c r="AU891" s="134"/>
      <c r="AV891" s="134"/>
      <c r="AW891" s="135" t="s">
        <v>168</v>
      </c>
      <c r="AX891" s="136" t="s">
        <v>10165</v>
      </c>
      <c r="AY891" s="136" t="s">
        <v>5498</v>
      </c>
      <c r="AZ891" s="133" t="s">
        <v>4700</v>
      </c>
      <c r="BA891" s="135" t="s">
        <v>10166</v>
      </c>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c r="FK891" s="3"/>
      <c r="FL891" s="3"/>
      <c r="FM891" s="135"/>
      <c r="FN891" s="135"/>
      <c r="FO891" s="135"/>
      <c r="FP891" s="135"/>
      <c r="FQ891" s="135"/>
      <c r="FR891" s="135"/>
      <c r="FS891" s="135"/>
      <c r="FT891" s="135"/>
    </row>
    <row r="892" spans="1:176" s="1" customFormat="1" ht="12.75" customHeight="1" x14ac:dyDescent="0.2">
      <c r="A892" s="16" t="s">
        <v>173</v>
      </c>
      <c r="B892" s="124" t="s">
        <v>211</v>
      </c>
      <c r="C892" s="133"/>
      <c r="D892" s="133" t="s">
        <v>10161</v>
      </c>
      <c r="E892" s="133" t="s">
        <v>10161</v>
      </c>
      <c r="F892" s="85">
        <v>0.6</v>
      </c>
      <c r="G892" s="56"/>
      <c r="H892" s="7" t="s">
        <v>177</v>
      </c>
      <c r="I892" s="16" t="s">
        <v>7238</v>
      </c>
      <c r="J892" s="133" t="s">
        <v>179</v>
      </c>
      <c r="K892" s="134" t="s">
        <v>162</v>
      </c>
      <c r="L892" s="133" t="s">
        <v>10162</v>
      </c>
      <c r="M892" s="133" t="s">
        <v>10163</v>
      </c>
      <c r="N892" s="17"/>
      <c r="O892" s="17"/>
      <c r="P892" s="7"/>
      <c r="Q892" s="7"/>
      <c r="R892" s="18" t="s">
        <v>10164</v>
      </c>
      <c r="S892" s="18"/>
      <c r="T892" s="18"/>
      <c r="U892" s="18"/>
      <c r="V892" s="19"/>
      <c r="W892" s="18"/>
      <c r="X892" s="18"/>
      <c r="Y892" s="18"/>
      <c r="Z892" s="18"/>
      <c r="AA892" s="18"/>
      <c r="AB892" s="18"/>
      <c r="AC892" s="136" t="s">
        <v>168</v>
      </c>
      <c r="AD892" s="3" t="s">
        <v>10165</v>
      </c>
      <c r="AE892" s="3" t="s">
        <v>5498</v>
      </c>
      <c r="AF892" s="3" t="s">
        <v>4700</v>
      </c>
      <c r="AG892" s="3" t="s">
        <v>10166</v>
      </c>
      <c r="AH892" s="3"/>
      <c r="AI892" s="3"/>
      <c r="AJ892" s="136"/>
      <c r="AK892" s="136"/>
      <c r="AL892" s="136"/>
      <c r="AM892" s="134"/>
      <c r="AN892" s="7"/>
      <c r="AO892" s="7"/>
      <c r="AP892" s="7"/>
      <c r="AQ892" s="7"/>
      <c r="AR892" s="7"/>
      <c r="AS892" s="7"/>
      <c r="AT892" s="7"/>
      <c r="AU892" s="7"/>
      <c r="AV892" s="7"/>
      <c r="AW892" s="3" t="s">
        <v>168</v>
      </c>
      <c r="AX892" s="136" t="s">
        <v>10165</v>
      </c>
      <c r="AY892" s="136" t="s">
        <v>5498</v>
      </c>
      <c r="AZ892" s="133" t="s">
        <v>4700</v>
      </c>
      <c r="BA892" s="3" t="s">
        <v>10166</v>
      </c>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c r="FK892" s="3"/>
      <c r="FL892" s="3"/>
      <c r="FM892" s="135"/>
      <c r="FN892" s="135"/>
      <c r="FO892" s="135"/>
      <c r="FP892" s="135"/>
      <c r="FQ892" s="135"/>
      <c r="FR892" s="135"/>
      <c r="FS892" s="135"/>
      <c r="FT892" s="135"/>
    </row>
    <row r="893" spans="1:176" ht="12.75" customHeight="1" x14ac:dyDescent="0.2">
      <c r="A893" s="16" t="s">
        <v>173</v>
      </c>
      <c r="B893" s="124" t="s">
        <v>1084</v>
      </c>
      <c r="C893" s="133"/>
      <c r="D893" s="133" t="s">
        <v>10113</v>
      </c>
      <c r="E893" s="133" t="s">
        <v>10113</v>
      </c>
      <c r="F893" s="85">
        <v>0.3</v>
      </c>
      <c r="G893" s="57"/>
      <c r="H893" s="7" t="s">
        <v>260</v>
      </c>
      <c r="I893" s="16" t="s">
        <v>10114</v>
      </c>
      <c r="J893" s="133" t="s">
        <v>179</v>
      </c>
      <c r="K893" s="134" t="s">
        <v>162</v>
      </c>
      <c r="L893" s="133" t="s">
        <v>10115</v>
      </c>
      <c r="M893" s="133" t="s">
        <v>10116</v>
      </c>
      <c r="N893" s="17"/>
      <c r="O893" s="17"/>
      <c r="P893" s="7"/>
      <c r="Q893" s="7"/>
      <c r="R893" s="18" t="s">
        <v>10117</v>
      </c>
      <c r="S893" s="18"/>
      <c r="T893" s="18"/>
      <c r="U893" s="18"/>
      <c r="V893" s="19"/>
      <c r="W893" s="136"/>
      <c r="X893" s="136"/>
      <c r="Y893" s="136"/>
      <c r="Z893" s="136"/>
      <c r="AA893" s="18"/>
      <c r="AB893" s="136"/>
      <c r="AC893" s="136"/>
      <c r="AI893" s="135"/>
      <c r="AJ893" s="136"/>
      <c r="AK893" s="136"/>
      <c r="AL893" s="136"/>
      <c r="AM893" s="134"/>
      <c r="AN893" s="134"/>
      <c r="AO893" s="134"/>
      <c r="AP893" s="134"/>
      <c r="AQ893" s="134"/>
      <c r="AR893" s="134"/>
      <c r="AS893" s="134"/>
      <c r="AT893" s="134"/>
      <c r="AU893" s="134"/>
      <c r="AV893" s="134"/>
      <c r="AW893" s="134"/>
      <c r="AX893" s="136"/>
      <c r="AY893" s="136"/>
      <c r="AZ893" s="137"/>
      <c r="BA893" s="135" t="s">
        <v>10118</v>
      </c>
      <c r="BC893" s="135"/>
      <c r="BD893" s="135"/>
      <c r="BE893" s="135"/>
    </row>
    <row r="894" spans="1:176" ht="12.75" customHeight="1" x14ac:dyDescent="0.2">
      <c r="A894" s="16" t="s">
        <v>173</v>
      </c>
      <c r="B894" s="124" t="s">
        <v>1084</v>
      </c>
      <c r="C894" s="133"/>
      <c r="D894" s="133" t="s">
        <v>4845</v>
      </c>
      <c r="E894" s="133" t="s">
        <v>4845</v>
      </c>
      <c r="F894" s="85">
        <v>0.2</v>
      </c>
      <c r="G894" s="56"/>
      <c r="H894" s="7" t="s">
        <v>260</v>
      </c>
      <c r="I894" s="16" t="s">
        <v>212</v>
      </c>
      <c r="J894" s="133" t="s">
        <v>179</v>
      </c>
      <c r="K894" s="134" t="s">
        <v>162</v>
      </c>
      <c r="L894" s="133" t="s">
        <v>4846</v>
      </c>
      <c r="M894" s="136"/>
      <c r="N894" s="17"/>
      <c r="O894" s="17"/>
      <c r="P894" s="7"/>
      <c r="Q894" s="7"/>
      <c r="R894" s="18" t="s">
        <v>4847</v>
      </c>
      <c r="S894" s="18"/>
      <c r="T894" s="18"/>
      <c r="U894" s="18"/>
      <c r="V894" s="19"/>
      <c r="W894" s="136"/>
      <c r="X894" s="136"/>
      <c r="Y894" s="136"/>
      <c r="Z894" s="136"/>
      <c r="AA894" s="18"/>
      <c r="AB894" s="136"/>
      <c r="AC894" s="136"/>
      <c r="AD894" s="135"/>
      <c r="AE894" s="135"/>
      <c r="AF894" s="135"/>
      <c r="AI894" s="135"/>
      <c r="AJ894" s="136"/>
      <c r="AK894" s="136"/>
      <c r="AL894" s="136"/>
      <c r="AM894" s="134"/>
      <c r="AN894" s="134"/>
      <c r="AO894" s="134"/>
      <c r="AP894" s="134"/>
      <c r="AQ894" s="134"/>
      <c r="AR894" s="134"/>
      <c r="AS894" s="134"/>
      <c r="AT894" s="134"/>
      <c r="AU894" s="134"/>
      <c r="AV894" s="134"/>
      <c r="AW894" s="135" t="s">
        <v>168</v>
      </c>
      <c r="AX894" s="136" t="s">
        <v>4848</v>
      </c>
      <c r="AY894" s="136" t="s">
        <v>4849</v>
      </c>
      <c r="AZ894" s="133"/>
      <c r="BA894" s="3" t="s">
        <v>4850</v>
      </c>
      <c r="BC894" s="135"/>
      <c r="BD894" s="135"/>
      <c r="BE894" s="135"/>
    </row>
    <row r="895" spans="1:176" ht="12.75" customHeight="1" x14ac:dyDescent="0.2">
      <c r="A895" s="132" t="s">
        <v>173</v>
      </c>
      <c r="B895" s="124" t="s">
        <v>211</v>
      </c>
      <c r="C895" s="133"/>
      <c r="D895" s="133" t="s">
        <v>251</v>
      </c>
      <c r="E895" s="133" t="s">
        <v>259</v>
      </c>
      <c r="F895" s="36">
        <v>0</v>
      </c>
      <c r="G895" s="36"/>
      <c r="H895" s="7" t="s">
        <v>260</v>
      </c>
      <c r="I895" s="132" t="s">
        <v>261</v>
      </c>
      <c r="J895" s="133" t="s">
        <v>179</v>
      </c>
      <c r="K895" s="134" t="s">
        <v>162</v>
      </c>
      <c r="L895" s="133"/>
      <c r="M895" s="135" t="s">
        <v>254</v>
      </c>
      <c r="N895" s="17"/>
      <c r="O895" s="17"/>
      <c r="P895" s="36"/>
      <c r="Q895" s="36">
        <v>36</v>
      </c>
      <c r="R895" s="21" t="s">
        <v>262</v>
      </c>
      <c r="S895" s="21"/>
      <c r="T895" s="21"/>
      <c r="U895" s="21"/>
      <c r="V895" s="34" t="s">
        <v>13444</v>
      </c>
      <c r="W895" s="21"/>
      <c r="X895" s="21"/>
      <c r="Y895" s="21"/>
      <c r="Z895" s="21"/>
      <c r="AA895" s="21"/>
      <c r="AB895" s="21"/>
      <c r="AC895" s="133" t="s">
        <v>168</v>
      </c>
      <c r="AD895" s="133" t="s">
        <v>256</v>
      </c>
      <c r="AE895" s="133" t="s">
        <v>257</v>
      </c>
      <c r="AF895" s="133" t="s">
        <v>12890</v>
      </c>
      <c r="AG895" s="3" t="s">
        <v>258</v>
      </c>
      <c r="AH895" s="82" t="s">
        <v>12121</v>
      </c>
      <c r="AI895" s="136">
        <v>919332041256</v>
      </c>
      <c r="AJ895" s="136">
        <v>913340607041</v>
      </c>
      <c r="AK895" s="136">
        <v>9232048610</v>
      </c>
      <c r="AL895" s="136"/>
      <c r="AM895" s="135" t="s">
        <v>168</v>
      </c>
      <c r="AN895" s="135" t="s">
        <v>8449</v>
      </c>
      <c r="AO895" s="135" t="s">
        <v>8450</v>
      </c>
      <c r="AP895" s="135" t="s">
        <v>8451</v>
      </c>
      <c r="AQ895" s="135" t="s">
        <v>8452</v>
      </c>
      <c r="AR895" s="135"/>
      <c r="AS895" s="135" t="s">
        <v>8453</v>
      </c>
      <c r="AT895" s="135">
        <v>919830990437</v>
      </c>
      <c r="AU895" s="135" t="s">
        <v>8454</v>
      </c>
      <c r="AV895" s="135"/>
      <c r="AW895" s="135" t="s">
        <v>168</v>
      </c>
      <c r="AX895" s="3" t="s">
        <v>8446</v>
      </c>
      <c r="AY895" s="3" t="s">
        <v>4520</v>
      </c>
      <c r="AZ895" s="3" t="s">
        <v>8447</v>
      </c>
      <c r="BA895" s="3" t="s">
        <v>8448</v>
      </c>
    </row>
    <row r="896" spans="1:176" ht="12.75" customHeight="1" x14ac:dyDescent="0.2">
      <c r="A896" s="16" t="s">
        <v>173</v>
      </c>
      <c r="B896" s="124" t="s">
        <v>211</v>
      </c>
      <c r="C896" s="133"/>
      <c r="D896" s="133" t="s">
        <v>6492</v>
      </c>
      <c r="E896" s="133" t="s">
        <v>6493</v>
      </c>
      <c r="F896" s="36">
        <v>0</v>
      </c>
      <c r="G896" s="36"/>
      <c r="H896" s="7" t="s">
        <v>260</v>
      </c>
      <c r="I896" s="16" t="s">
        <v>261</v>
      </c>
      <c r="J896" s="133" t="s">
        <v>179</v>
      </c>
      <c r="K896" s="134" t="s">
        <v>162</v>
      </c>
      <c r="L896" s="133"/>
      <c r="M896" s="133" t="s">
        <v>6495</v>
      </c>
      <c r="N896" s="17"/>
      <c r="O896" s="17"/>
      <c r="P896" s="7"/>
      <c r="Q896" s="7">
        <v>75</v>
      </c>
      <c r="R896" s="21" t="s">
        <v>4188</v>
      </c>
      <c r="S896" s="21"/>
      <c r="T896" s="21"/>
      <c r="U896" s="21"/>
      <c r="V896" s="22"/>
      <c r="W896" s="21"/>
      <c r="X896" s="21"/>
      <c r="Y896" s="21"/>
      <c r="Z896" s="21"/>
      <c r="AA896" s="21"/>
      <c r="AB896" s="21"/>
      <c r="AC896" s="133"/>
      <c r="AD896" s="135"/>
      <c r="AE896" s="135"/>
      <c r="AF896" s="135"/>
      <c r="AI896" s="135"/>
      <c r="AJ896" s="133"/>
      <c r="AK896" s="133"/>
      <c r="AL896" s="133"/>
      <c r="AM896" s="134"/>
      <c r="AN896" s="134"/>
      <c r="AO896" s="134"/>
      <c r="AP896" s="134"/>
      <c r="AQ896" s="134"/>
      <c r="AR896" s="134"/>
      <c r="AS896" s="134"/>
      <c r="AT896" s="134"/>
      <c r="AU896" s="134"/>
      <c r="AV896" s="134"/>
      <c r="AW896" s="135" t="s">
        <v>168</v>
      </c>
      <c r="AX896" s="133" t="s">
        <v>6496</v>
      </c>
      <c r="AY896" s="133" t="s">
        <v>6497</v>
      </c>
      <c r="AZ896" s="133"/>
      <c r="BA896" s="3" t="s">
        <v>6498</v>
      </c>
      <c r="BC896" s="135"/>
      <c r="BD896" s="135"/>
      <c r="BE896" s="135"/>
      <c r="BH896" s="133" t="s">
        <v>6496</v>
      </c>
      <c r="BI896" s="133" t="s">
        <v>6497</v>
      </c>
      <c r="BK896" s="133" t="s">
        <v>6498</v>
      </c>
    </row>
    <row r="897" spans="1:176" ht="12.75" customHeight="1" x14ac:dyDescent="0.2">
      <c r="A897" s="16" t="s">
        <v>173</v>
      </c>
      <c r="B897" s="124" t="s">
        <v>215</v>
      </c>
      <c r="C897" s="133"/>
      <c r="D897" s="133" t="s">
        <v>314</v>
      </c>
      <c r="E897" s="133" t="s">
        <v>315</v>
      </c>
      <c r="F897" s="36">
        <v>0</v>
      </c>
      <c r="G897" s="36"/>
      <c r="H897" s="7" t="s">
        <v>260</v>
      </c>
      <c r="I897" s="16" t="s">
        <v>212</v>
      </c>
      <c r="J897" s="133" t="s">
        <v>179</v>
      </c>
      <c r="K897" s="134" t="s">
        <v>162</v>
      </c>
      <c r="L897" s="133"/>
      <c r="M897" s="133"/>
      <c r="N897" s="17"/>
      <c r="O897" s="17"/>
      <c r="P897" s="7"/>
      <c r="Q897" s="7">
        <v>60</v>
      </c>
      <c r="R897" s="132" t="s">
        <v>316</v>
      </c>
      <c r="S897" s="132"/>
      <c r="T897" s="132"/>
      <c r="U897" s="132"/>
      <c r="V897" s="19"/>
      <c r="W897" s="132"/>
      <c r="X897" s="132"/>
      <c r="Y897" s="132"/>
      <c r="Z897" s="132"/>
      <c r="AA897" s="132"/>
      <c r="AB897" s="132"/>
      <c r="AC897" s="135" t="s">
        <v>168</v>
      </c>
      <c r="AD897" s="133" t="s">
        <v>317</v>
      </c>
      <c r="AE897" s="133" t="s">
        <v>318</v>
      </c>
      <c r="AF897" s="133" t="s">
        <v>319</v>
      </c>
      <c r="AG897" s="3" t="s">
        <v>320</v>
      </c>
      <c r="AI897" s="135"/>
      <c r="AJ897" s="135"/>
      <c r="AK897" s="135"/>
      <c r="AL897" s="135"/>
      <c r="AW897" s="135" t="s">
        <v>11740</v>
      </c>
      <c r="AX897" s="3" t="s">
        <v>11748</v>
      </c>
      <c r="AY897" s="3" t="s">
        <v>318</v>
      </c>
      <c r="AZ897" s="3" t="s">
        <v>368</v>
      </c>
      <c r="BA897" s="3" t="s">
        <v>7170</v>
      </c>
      <c r="BB897" s="3" t="s">
        <v>11764</v>
      </c>
      <c r="BC897" s="135"/>
      <c r="BD897" s="135"/>
      <c r="BE897" s="135"/>
    </row>
    <row r="898" spans="1:176" ht="12.75" customHeight="1" x14ac:dyDescent="0.2">
      <c r="A898" s="16" t="s">
        <v>173</v>
      </c>
      <c r="B898" s="124" t="s">
        <v>211</v>
      </c>
      <c r="C898" s="133"/>
      <c r="D898" s="133" t="s">
        <v>2592</v>
      </c>
      <c r="E898" s="133" t="s">
        <v>2592</v>
      </c>
      <c r="F898" s="85">
        <v>0</v>
      </c>
      <c r="G898" s="36"/>
      <c r="H898" s="7" t="s">
        <v>260</v>
      </c>
      <c r="I898" s="16" t="s">
        <v>595</v>
      </c>
      <c r="J898" s="133" t="s">
        <v>179</v>
      </c>
      <c r="K898" s="134" t="s">
        <v>162</v>
      </c>
      <c r="L898" s="16" t="s">
        <v>1721</v>
      </c>
      <c r="M898" s="18"/>
      <c r="N898" s="17"/>
      <c r="O898" s="17"/>
      <c r="P898" s="7"/>
      <c r="Q898" s="7">
        <v>5</v>
      </c>
      <c r="R898" s="21" t="s">
        <v>2593</v>
      </c>
      <c r="S898" s="21"/>
      <c r="T898" s="21"/>
      <c r="U898" s="21"/>
      <c r="V898" s="22"/>
      <c r="W898" s="21"/>
      <c r="X898" s="21"/>
      <c r="Y898" s="21"/>
      <c r="Z898" s="21"/>
      <c r="AA898" s="21"/>
      <c r="AB898" s="21"/>
      <c r="AC898" s="136" t="s">
        <v>168</v>
      </c>
      <c r="AD898" s="3" t="s">
        <v>2594</v>
      </c>
      <c r="AE898" s="3" t="s">
        <v>2595</v>
      </c>
      <c r="AG898" s="3" t="s">
        <v>2596</v>
      </c>
      <c r="AJ898" s="136">
        <v>917714008105</v>
      </c>
      <c r="AK898" s="136"/>
      <c r="AL898" s="136"/>
      <c r="AM898" s="134"/>
      <c r="AN898" s="134"/>
      <c r="AO898" s="134"/>
      <c r="AP898" s="134"/>
      <c r="AQ898" s="134"/>
      <c r="AR898" s="134"/>
      <c r="AS898" s="134"/>
      <c r="AT898" s="134"/>
      <c r="AU898" s="134"/>
      <c r="AV898" s="134"/>
      <c r="AW898" s="3" t="s">
        <v>168</v>
      </c>
      <c r="AX898" s="136" t="s">
        <v>2594</v>
      </c>
      <c r="AY898" s="136" t="s">
        <v>2595</v>
      </c>
      <c r="AZ898" s="133"/>
      <c r="BA898" s="3" t="s">
        <v>2596</v>
      </c>
      <c r="BC898" s="135"/>
      <c r="BD898" s="135"/>
      <c r="BE898" s="135"/>
      <c r="FM898" s="130"/>
      <c r="FN898" s="130"/>
    </row>
    <row r="899" spans="1:176" ht="12.75" customHeight="1" x14ac:dyDescent="0.2">
      <c r="A899" s="132" t="s">
        <v>173</v>
      </c>
      <c r="B899" s="124" t="s">
        <v>211</v>
      </c>
      <c r="C899" s="16"/>
      <c r="D899" s="133" t="s">
        <v>3372</v>
      </c>
      <c r="E899" s="133" t="s">
        <v>3373</v>
      </c>
      <c r="F899" s="134">
        <v>0</v>
      </c>
      <c r="G899" s="134"/>
      <c r="H899" s="7" t="s">
        <v>260</v>
      </c>
      <c r="I899" s="132" t="s">
        <v>200</v>
      </c>
      <c r="J899" s="133" t="s">
        <v>179</v>
      </c>
      <c r="K899" s="134" t="s">
        <v>162</v>
      </c>
      <c r="L899" s="132"/>
      <c r="M899" s="133" t="s">
        <v>3374</v>
      </c>
      <c r="N899" s="17"/>
      <c r="O899" s="17"/>
      <c r="P899" s="134"/>
      <c r="Q899" s="134">
        <v>24</v>
      </c>
      <c r="R899" s="136" t="s">
        <v>3375</v>
      </c>
      <c r="S899" s="136"/>
      <c r="T899" s="136"/>
      <c r="U899" s="136"/>
      <c r="V899" s="138"/>
      <c r="W899" s="136"/>
      <c r="X899" s="136"/>
      <c r="Y899" s="136"/>
      <c r="Z899" s="136"/>
      <c r="AA899" s="136"/>
      <c r="AB899" s="136"/>
      <c r="AC899" s="135" t="s">
        <v>168</v>
      </c>
      <c r="AD899" s="136" t="s">
        <v>3302</v>
      </c>
      <c r="AE899" s="136" t="s">
        <v>903</v>
      </c>
      <c r="AF899" s="133" t="s">
        <v>1259</v>
      </c>
      <c r="AG899" s="82" t="s">
        <v>12161</v>
      </c>
      <c r="AI899" s="135"/>
      <c r="AJ899" s="135"/>
      <c r="AK899" s="135"/>
      <c r="AL899" s="135"/>
      <c r="AM899" s="135"/>
      <c r="AN899" s="135" t="s">
        <v>11751</v>
      </c>
      <c r="AO899" s="135"/>
      <c r="AP899" s="135"/>
      <c r="AQ899" s="135" t="s">
        <v>3377</v>
      </c>
      <c r="AR899" s="82" t="s">
        <v>12122</v>
      </c>
      <c r="AS899" s="135"/>
      <c r="AT899" s="134"/>
      <c r="AU899" s="134"/>
      <c r="AV899" s="134"/>
      <c r="AW899" s="135"/>
      <c r="BU899" s="82"/>
    </row>
    <row r="900" spans="1:176" ht="12.75" customHeight="1" x14ac:dyDescent="0.2">
      <c r="A900" s="16" t="s">
        <v>173</v>
      </c>
      <c r="B900" s="124" t="s">
        <v>211</v>
      </c>
      <c r="C900" s="133"/>
      <c r="D900" s="133" t="s">
        <v>314</v>
      </c>
      <c r="E900" s="133" t="s">
        <v>315</v>
      </c>
      <c r="F900" s="36">
        <v>0</v>
      </c>
      <c r="G900" s="36"/>
      <c r="H900" s="134" t="s">
        <v>260</v>
      </c>
      <c r="I900" s="132" t="s">
        <v>212</v>
      </c>
      <c r="J900" s="133" t="s">
        <v>179</v>
      </c>
      <c r="K900" s="134" t="s">
        <v>162</v>
      </c>
      <c r="L900" s="133"/>
      <c r="M900" s="133"/>
      <c r="N900" s="17"/>
      <c r="O900" s="17"/>
      <c r="P900" s="134"/>
      <c r="Q900" s="134">
        <v>48</v>
      </c>
      <c r="R900" s="21" t="s">
        <v>316</v>
      </c>
      <c r="S900" s="21"/>
      <c r="T900" s="21"/>
      <c r="U900" s="21"/>
      <c r="V900" s="22"/>
      <c r="W900" s="21"/>
      <c r="X900" s="21"/>
      <c r="Y900" s="21"/>
      <c r="Z900" s="21"/>
      <c r="AA900" s="21"/>
      <c r="AB900" s="21"/>
      <c r="AC900" s="135" t="s">
        <v>168</v>
      </c>
      <c r="AD900" s="133" t="s">
        <v>317</v>
      </c>
      <c r="AE900" s="133" t="s">
        <v>318</v>
      </c>
      <c r="AF900" s="133" t="s">
        <v>319</v>
      </c>
      <c r="AG900" s="135" t="s">
        <v>320</v>
      </c>
      <c r="AH900" s="135"/>
      <c r="AI900" s="135"/>
      <c r="AJ900" s="135"/>
      <c r="AK900" s="135"/>
      <c r="AL900" s="135"/>
      <c r="AM900" s="135"/>
      <c r="AN900" s="135"/>
      <c r="AO900" s="135"/>
      <c r="AP900" s="135"/>
      <c r="AQ900" s="135"/>
      <c r="AR900" s="135"/>
      <c r="AS900" s="135"/>
      <c r="AT900" s="135"/>
      <c r="AU900" s="135"/>
      <c r="AV900" s="135"/>
      <c r="AW900" s="135" t="s">
        <v>11740</v>
      </c>
      <c r="AX900" s="135" t="s">
        <v>11748</v>
      </c>
      <c r="AY900" s="135" t="s">
        <v>318</v>
      </c>
      <c r="AZ900" s="135" t="s">
        <v>368</v>
      </c>
      <c r="BA900" s="135" t="s">
        <v>7170</v>
      </c>
      <c r="BB900" s="3" t="s">
        <v>11764</v>
      </c>
      <c r="BC900" s="135"/>
      <c r="BF900" s="135"/>
      <c r="FO900" s="135"/>
      <c r="FP900" s="135"/>
      <c r="FQ900" s="135"/>
      <c r="FR900" s="135"/>
      <c r="FS900" s="135"/>
      <c r="FT900" s="135"/>
    </row>
    <row r="901" spans="1:176" ht="12.75" customHeight="1" x14ac:dyDescent="0.2">
      <c r="A901" s="16" t="s">
        <v>173</v>
      </c>
      <c r="B901" s="124" t="s">
        <v>211</v>
      </c>
      <c r="C901" s="133"/>
      <c r="D901" s="133" t="s">
        <v>4349</v>
      </c>
      <c r="E901" s="133" t="s">
        <v>4349</v>
      </c>
      <c r="F901" s="36">
        <v>0</v>
      </c>
      <c r="G901" s="36"/>
      <c r="H901" s="7" t="s">
        <v>260</v>
      </c>
      <c r="I901" s="16" t="s">
        <v>261</v>
      </c>
      <c r="J901" s="133" t="s">
        <v>179</v>
      </c>
      <c r="K901" s="134" t="s">
        <v>162</v>
      </c>
      <c r="L901" s="133"/>
      <c r="M901" s="132" t="s">
        <v>596</v>
      </c>
      <c r="N901" s="17"/>
      <c r="O901" s="17"/>
      <c r="P901" s="60">
        <v>2017</v>
      </c>
      <c r="Q901" s="36">
        <v>15</v>
      </c>
      <c r="R901" s="18" t="s">
        <v>4350</v>
      </c>
      <c r="S901" s="18"/>
      <c r="T901" s="18"/>
      <c r="U901" s="18"/>
      <c r="V901" s="19"/>
      <c r="W901" s="18"/>
      <c r="X901" s="18"/>
      <c r="Y901" s="18"/>
      <c r="Z901" s="18"/>
      <c r="AA901" s="18"/>
      <c r="AB901" s="18"/>
      <c r="AC901" s="133" t="s">
        <v>168</v>
      </c>
      <c r="AD901" s="133" t="s">
        <v>1723</v>
      </c>
      <c r="AE901" s="133" t="s">
        <v>4354</v>
      </c>
      <c r="AF901" s="133" t="s">
        <v>1289</v>
      </c>
      <c r="AG901" s="133" t="s">
        <v>4355</v>
      </c>
      <c r="AH901" s="3" t="s">
        <v>602</v>
      </c>
      <c r="AI901" s="3" t="s">
        <v>4364</v>
      </c>
      <c r="AJ901" s="3" t="s">
        <v>163</v>
      </c>
      <c r="AK901" s="3" t="s">
        <v>4365</v>
      </c>
      <c r="AL901" s="3" t="s">
        <v>163</v>
      </c>
      <c r="AM901" s="3" t="s">
        <v>168</v>
      </c>
      <c r="AN901" s="133" t="s">
        <v>4356</v>
      </c>
      <c r="AO901" s="133" t="s">
        <v>4357</v>
      </c>
      <c r="AP901" s="133"/>
      <c r="AQ901" s="133" t="s">
        <v>4358</v>
      </c>
      <c r="AR901" s="124"/>
      <c r="AS901" s="124"/>
      <c r="AT901" s="124"/>
      <c r="AU901" s="124"/>
      <c r="AV901" s="124"/>
      <c r="AW901" s="3" t="s">
        <v>168</v>
      </c>
      <c r="AX901" s="136" t="s">
        <v>598</v>
      </c>
      <c r="AY901" s="136" t="s">
        <v>599</v>
      </c>
      <c r="AZ901" s="133" t="s">
        <v>600</v>
      </c>
      <c r="BA901" s="3" t="s">
        <v>601</v>
      </c>
      <c r="BH901" s="3" t="s">
        <v>4372</v>
      </c>
      <c r="BI901" s="3" t="s">
        <v>4373</v>
      </c>
      <c r="BK901" s="3" t="s">
        <v>4374</v>
      </c>
    </row>
    <row r="902" spans="1:176" ht="12.75" customHeight="1" x14ac:dyDescent="0.2">
      <c r="A902" s="16" t="s">
        <v>173</v>
      </c>
      <c r="B902" s="124" t="s">
        <v>211</v>
      </c>
      <c r="C902" s="133"/>
      <c r="D902" s="133" t="s">
        <v>1007</v>
      </c>
      <c r="E902" s="133" t="s">
        <v>1008</v>
      </c>
      <c r="F902" s="36">
        <v>0</v>
      </c>
      <c r="G902" s="36"/>
      <c r="H902" s="7" t="s">
        <v>260</v>
      </c>
      <c r="I902" s="16" t="s">
        <v>261</v>
      </c>
      <c r="J902" s="133" t="s">
        <v>179</v>
      </c>
      <c r="K902" s="134" t="s">
        <v>162</v>
      </c>
      <c r="L902" s="133"/>
      <c r="M902" s="133" t="s">
        <v>1009</v>
      </c>
      <c r="N902" s="17"/>
      <c r="O902" s="17"/>
      <c r="P902" s="7"/>
      <c r="Q902" s="7">
        <v>51</v>
      </c>
      <c r="R902" s="18" t="s">
        <v>1010</v>
      </c>
      <c r="S902" s="18"/>
      <c r="T902" s="18"/>
      <c r="U902" s="18"/>
      <c r="V902" s="19"/>
      <c r="W902" s="18"/>
      <c r="X902" s="18"/>
      <c r="Y902" s="18"/>
      <c r="Z902" s="18"/>
      <c r="AA902" s="18"/>
      <c r="AB902" s="18"/>
      <c r="AC902" s="136" t="s">
        <v>168</v>
      </c>
      <c r="AJ902" s="136"/>
      <c r="AK902" s="136"/>
      <c r="AL902" s="136"/>
      <c r="AN902" s="135"/>
      <c r="AO902" s="135"/>
      <c r="AP902" s="135"/>
      <c r="AQ902" s="135" t="s">
        <v>1013</v>
      </c>
      <c r="AR902" s="135"/>
      <c r="AS902" s="135"/>
      <c r="AT902" s="135"/>
      <c r="AU902" s="135"/>
      <c r="AV902" s="135"/>
      <c r="AW902" s="3" t="s">
        <v>168</v>
      </c>
      <c r="AX902" s="136" t="s">
        <v>256</v>
      </c>
      <c r="AY902" s="136" t="s">
        <v>1011</v>
      </c>
      <c r="AZ902" s="133" t="s">
        <v>368</v>
      </c>
      <c r="BA902" s="3" t="s">
        <v>1012</v>
      </c>
    </row>
    <row r="903" spans="1:176" ht="12.75" customHeight="1" x14ac:dyDescent="0.2">
      <c r="A903" s="16" t="s">
        <v>173</v>
      </c>
      <c r="B903" s="124" t="s">
        <v>211</v>
      </c>
      <c r="C903" s="133"/>
      <c r="D903" s="133" t="s">
        <v>7552</v>
      </c>
      <c r="E903" s="133" t="s">
        <v>7553</v>
      </c>
      <c r="F903" s="36">
        <v>0</v>
      </c>
      <c r="G903" s="36"/>
      <c r="H903" s="7" t="s">
        <v>260</v>
      </c>
      <c r="I903" s="16" t="s">
        <v>5177</v>
      </c>
      <c r="J903" s="133" t="s">
        <v>179</v>
      </c>
      <c r="K903" s="134" t="s">
        <v>162</v>
      </c>
      <c r="L903" s="133"/>
      <c r="M903" s="58" t="s">
        <v>13597</v>
      </c>
      <c r="N903" s="17"/>
      <c r="O903" s="17"/>
      <c r="P903" s="17"/>
      <c r="Q903" s="36"/>
      <c r="R903" s="18" t="s">
        <v>7554</v>
      </c>
      <c r="S903" s="18"/>
      <c r="T903" s="18"/>
      <c r="U903" s="18"/>
      <c r="V903" s="19"/>
      <c r="W903" s="18"/>
      <c r="X903" s="18"/>
      <c r="Y903" s="18"/>
      <c r="Z903" s="18"/>
      <c r="AA903" s="18"/>
      <c r="AB903" s="18"/>
      <c r="AC903" s="136" t="s">
        <v>168</v>
      </c>
      <c r="AD903" s="3" t="s">
        <v>7555</v>
      </c>
      <c r="AE903" s="3" t="s">
        <v>6549</v>
      </c>
      <c r="AF903" s="3" t="s">
        <v>368</v>
      </c>
      <c r="AG903" s="82" t="s">
        <v>12142</v>
      </c>
      <c r="AH903" s="3" t="s">
        <v>7556</v>
      </c>
      <c r="AI903" s="3" t="s">
        <v>13600</v>
      </c>
      <c r="AJ903" s="136"/>
      <c r="AK903" s="136">
        <v>919821099874</v>
      </c>
      <c r="AL903" s="136"/>
      <c r="AM903" s="36"/>
      <c r="AN903" s="36"/>
      <c r="AO903" s="36"/>
      <c r="AP903" s="36"/>
      <c r="AQ903" s="36"/>
      <c r="AR903" s="36"/>
      <c r="AS903" s="36"/>
      <c r="AT903" s="36"/>
      <c r="AU903" s="36"/>
      <c r="AV903" s="36"/>
      <c r="AW903" s="3" t="s">
        <v>168</v>
      </c>
      <c r="AX903" s="136" t="s">
        <v>7555</v>
      </c>
      <c r="AY903" s="136" t="s">
        <v>6549</v>
      </c>
      <c r="AZ903" s="133" t="s">
        <v>250</v>
      </c>
      <c r="BA903" s="82" t="s">
        <v>12142</v>
      </c>
    </row>
    <row r="904" spans="1:176" ht="12.75" customHeight="1" x14ac:dyDescent="0.2">
      <c r="A904" s="16" t="s">
        <v>173</v>
      </c>
      <c r="B904" s="124" t="s">
        <v>1084</v>
      </c>
      <c r="C904" s="133"/>
      <c r="D904" s="133" t="s">
        <v>7552</v>
      </c>
      <c r="E904" s="133" t="s">
        <v>7553</v>
      </c>
      <c r="F904" s="36">
        <v>0</v>
      </c>
      <c r="G904" s="36"/>
      <c r="H904" s="7" t="s">
        <v>260</v>
      </c>
      <c r="I904" s="16" t="s">
        <v>5177</v>
      </c>
      <c r="J904" s="133" t="s">
        <v>179</v>
      </c>
      <c r="K904" s="134" t="s">
        <v>162</v>
      </c>
      <c r="L904" s="133"/>
      <c r="M904" s="58" t="s">
        <v>13597</v>
      </c>
      <c r="N904" s="17"/>
      <c r="O904" s="17"/>
      <c r="P904" s="17"/>
      <c r="Q904" s="36"/>
      <c r="R904" s="18" t="s">
        <v>7554</v>
      </c>
      <c r="S904" s="18"/>
      <c r="T904" s="18"/>
      <c r="U904" s="18"/>
      <c r="V904" s="19"/>
      <c r="W904" s="136"/>
      <c r="X904" s="136"/>
      <c r="Y904" s="136"/>
      <c r="Z904" s="136"/>
      <c r="AA904" s="18"/>
      <c r="AB904" s="136"/>
      <c r="AC904" s="136" t="s">
        <v>168</v>
      </c>
      <c r="AD904" s="3" t="s">
        <v>7555</v>
      </c>
      <c r="AE904" s="3" t="s">
        <v>6549</v>
      </c>
      <c r="AF904" s="3" t="s">
        <v>368</v>
      </c>
      <c r="AG904" s="82" t="s">
        <v>12142</v>
      </c>
      <c r="AH904" s="3" t="s">
        <v>7556</v>
      </c>
      <c r="AI904" s="3" t="s">
        <v>13600</v>
      </c>
      <c r="AJ904" s="136"/>
      <c r="AK904" s="136">
        <v>919821099874</v>
      </c>
      <c r="AL904" s="136"/>
      <c r="AM904" s="36"/>
      <c r="AN904" s="36"/>
      <c r="AO904" s="36"/>
      <c r="AP904" s="36"/>
      <c r="AQ904" s="36"/>
      <c r="AR904" s="36"/>
      <c r="AS904" s="36"/>
      <c r="AT904" s="36"/>
      <c r="AU904" s="36"/>
      <c r="AV904" s="36"/>
      <c r="AW904" s="3" t="s">
        <v>168</v>
      </c>
      <c r="AX904" s="136" t="s">
        <v>7555</v>
      </c>
      <c r="AY904" s="136" t="s">
        <v>6549</v>
      </c>
      <c r="AZ904" s="133" t="s">
        <v>250</v>
      </c>
      <c r="BA904" s="3" t="s">
        <v>7556</v>
      </c>
      <c r="BC904" s="135"/>
      <c r="BD904" s="135"/>
      <c r="BE904" s="135"/>
    </row>
    <row r="905" spans="1:176" ht="12.75" customHeight="1" x14ac:dyDescent="0.2">
      <c r="A905" s="16" t="s">
        <v>173</v>
      </c>
      <c r="B905" s="124" t="s">
        <v>211</v>
      </c>
      <c r="C905" s="133"/>
      <c r="D905" s="133" t="s">
        <v>7630</v>
      </c>
      <c r="E905" s="133" t="s">
        <v>7630</v>
      </c>
      <c r="F905" s="85">
        <v>0</v>
      </c>
      <c r="G905" s="36"/>
      <c r="H905" s="7" t="s">
        <v>260</v>
      </c>
      <c r="I905" s="16" t="s">
        <v>261</v>
      </c>
      <c r="J905" s="133" t="s">
        <v>179</v>
      </c>
      <c r="K905" s="134" t="s">
        <v>162</v>
      </c>
      <c r="L905" s="133" t="s">
        <v>7631</v>
      </c>
      <c r="M905" s="136"/>
      <c r="N905" s="17"/>
      <c r="O905" s="17"/>
      <c r="P905" s="7"/>
      <c r="Q905" s="7">
        <v>6</v>
      </c>
      <c r="R905" s="18" t="s">
        <v>7632</v>
      </c>
      <c r="S905" s="18"/>
      <c r="T905" s="18"/>
      <c r="U905" s="18"/>
      <c r="V905" s="19"/>
      <c r="W905" s="18"/>
      <c r="X905" s="18"/>
      <c r="Y905" s="18"/>
      <c r="Z905" s="18"/>
      <c r="AA905" s="18"/>
      <c r="AB905" s="18"/>
      <c r="AC905" s="136"/>
      <c r="AD905" s="135"/>
      <c r="AE905" s="135"/>
      <c r="AF905" s="135"/>
      <c r="AI905" s="135"/>
      <c r="AJ905" s="136" t="s">
        <v>7636</v>
      </c>
      <c r="AK905" s="18">
        <v>919073699076</v>
      </c>
      <c r="AL905" s="18"/>
      <c r="AM905" s="134"/>
      <c r="AN905" s="134"/>
      <c r="AO905" s="134"/>
      <c r="AP905" s="134"/>
      <c r="AQ905" s="134"/>
      <c r="AR905" s="134"/>
      <c r="AS905" s="134"/>
      <c r="AT905" s="134"/>
      <c r="AU905" s="134"/>
      <c r="AV905" s="134"/>
      <c r="AW905" s="135" t="s">
        <v>168</v>
      </c>
      <c r="AX905" s="136" t="s">
        <v>7633</v>
      </c>
      <c r="AY905" s="136" t="s">
        <v>7634</v>
      </c>
      <c r="AZ905" s="133"/>
      <c r="BA905" s="3" t="s">
        <v>7635</v>
      </c>
    </row>
    <row r="906" spans="1:176" ht="12.75" customHeight="1" x14ac:dyDescent="0.2">
      <c r="A906" s="16" t="s">
        <v>173</v>
      </c>
      <c r="B906" s="124" t="s">
        <v>211</v>
      </c>
      <c r="C906" s="133"/>
      <c r="D906" s="133" t="s">
        <v>6634</v>
      </c>
      <c r="E906" s="133" t="s">
        <v>6634</v>
      </c>
      <c r="F906" s="36">
        <v>0</v>
      </c>
      <c r="G906" s="36"/>
      <c r="H906" s="7" t="s">
        <v>260</v>
      </c>
      <c r="I906" s="16" t="s">
        <v>200</v>
      </c>
      <c r="J906" s="133" t="s">
        <v>179</v>
      </c>
      <c r="K906" s="134" t="s">
        <v>162</v>
      </c>
      <c r="L906" s="133" t="s">
        <v>6635</v>
      </c>
      <c r="M906" s="133" t="s">
        <v>6636</v>
      </c>
      <c r="N906" s="17"/>
      <c r="O906" s="17"/>
      <c r="P906" s="7"/>
      <c r="Q906" s="7">
        <v>17</v>
      </c>
      <c r="R906" s="18" t="s">
        <v>6637</v>
      </c>
      <c r="S906" s="18"/>
      <c r="T906" s="18"/>
      <c r="U906" s="18"/>
      <c r="V906" s="19"/>
      <c r="W906" s="18"/>
      <c r="X906" s="18"/>
      <c r="Y906" s="18"/>
      <c r="Z906" s="18"/>
      <c r="AA906" s="18"/>
      <c r="AB906" s="18"/>
      <c r="AC906" s="18"/>
      <c r="AD906" s="135"/>
      <c r="AE906" s="135"/>
      <c r="AF906" s="135"/>
      <c r="AI906" s="135"/>
      <c r="AJ906" s="18"/>
      <c r="AK906" s="18"/>
      <c r="AL906" s="18"/>
      <c r="AM906" s="7"/>
      <c r="AN906" s="7"/>
      <c r="AO906" s="7"/>
      <c r="AP906" s="7"/>
      <c r="AQ906" s="7"/>
      <c r="AR906" s="7"/>
      <c r="AS906" s="7"/>
      <c r="AT906" s="7"/>
      <c r="AU906" s="7"/>
      <c r="AV906" s="7"/>
      <c r="AW906" s="135" t="s">
        <v>168</v>
      </c>
      <c r="AX906" s="136" t="s">
        <v>6638</v>
      </c>
      <c r="AY906" s="136" t="s">
        <v>6639</v>
      </c>
      <c r="AZ906" s="133" t="s">
        <v>1259</v>
      </c>
      <c r="BA906" s="3" t="s">
        <v>6640</v>
      </c>
      <c r="BH906" s="3" t="s">
        <v>11756</v>
      </c>
    </row>
    <row r="907" spans="1:176" ht="12.75" customHeight="1" x14ac:dyDescent="0.2">
      <c r="A907" s="16" t="s">
        <v>173</v>
      </c>
      <c r="B907" s="124" t="s">
        <v>11732</v>
      </c>
      <c r="C907" s="133" t="s">
        <v>11734</v>
      </c>
      <c r="D907" s="132" t="s">
        <v>1381</v>
      </c>
      <c r="E907" s="132" t="s">
        <v>3848</v>
      </c>
      <c r="F907" s="134">
        <v>0</v>
      </c>
      <c r="G907" s="7"/>
      <c r="H907" s="7" t="s">
        <v>260</v>
      </c>
      <c r="I907" s="16" t="s">
        <v>200</v>
      </c>
      <c r="J907" s="132" t="s">
        <v>179</v>
      </c>
      <c r="K907" s="17" t="s">
        <v>162</v>
      </c>
      <c r="L907" s="16" t="s">
        <v>3851</v>
      </c>
      <c r="M907" s="133" t="s">
        <v>1384</v>
      </c>
      <c r="N907" s="17"/>
      <c r="O907" s="17"/>
      <c r="P907" s="134"/>
      <c r="Q907" s="7"/>
      <c r="R907" s="136" t="s">
        <v>3850</v>
      </c>
      <c r="S907" s="136"/>
      <c r="T907" s="136"/>
      <c r="U907" s="136"/>
      <c r="V907" s="138"/>
      <c r="W907" s="136"/>
      <c r="X907" s="136"/>
      <c r="Y907" s="136"/>
      <c r="Z907" s="136"/>
      <c r="AA907" s="136"/>
      <c r="AB907" s="136"/>
      <c r="AC907" s="135" t="s">
        <v>168</v>
      </c>
      <c r="AD907" s="136" t="s">
        <v>1386</v>
      </c>
      <c r="AE907" s="136" t="s">
        <v>1387</v>
      </c>
      <c r="AF907" s="133" t="s">
        <v>250</v>
      </c>
      <c r="AG907" s="136" t="s">
        <v>1388</v>
      </c>
      <c r="AH907" s="136"/>
      <c r="AI907" s="136" t="s">
        <v>1389</v>
      </c>
      <c r="AJ907" s="136"/>
      <c r="AK907" s="136"/>
      <c r="AL907" s="136"/>
      <c r="AM907" s="135" t="s">
        <v>194</v>
      </c>
      <c r="AN907" s="135" t="s">
        <v>3838</v>
      </c>
      <c r="AO907" s="135" t="s">
        <v>3839</v>
      </c>
      <c r="AP907" s="135" t="s">
        <v>3840</v>
      </c>
      <c r="AQ907" s="135" t="s">
        <v>3841</v>
      </c>
      <c r="AR907" s="135"/>
      <c r="AS907" s="135" t="s">
        <v>163</v>
      </c>
      <c r="AT907" s="135" t="s">
        <v>3842</v>
      </c>
      <c r="AU907" s="135" t="s">
        <v>3843</v>
      </c>
      <c r="AV907" s="135" t="s">
        <v>3844</v>
      </c>
      <c r="AW907" s="3" t="s">
        <v>1390</v>
      </c>
      <c r="AX907" s="135" t="s">
        <v>1391</v>
      </c>
      <c r="AY907" s="135" t="s">
        <v>1392</v>
      </c>
      <c r="AZ907" s="135" t="s">
        <v>1393</v>
      </c>
      <c r="BA907" s="135"/>
      <c r="BC907" s="135"/>
      <c r="BD907" s="135"/>
      <c r="BE907" s="135"/>
      <c r="BG907" s="3" t="s">
        <v>168</v>
      </c>
      <c r="BH907" s="3" t="s">
        <v>3875</v>
      </c>
      <c r="BI907" s="3" t="s">
        <v>1387</v>
      </c>
      <c r="BJ907" s="3" t="s">
        <v>250</v>
      </c>
      <c r="BK907" s="3" t="s">
        <v>14067</v>
      </c>
    </row>
    <row r="908" spans="1:176" ht="12.75" customHeight="1" x14ac:dyDescent="0.2">
      <c r="A908" s="16" t="s">
        <v>173</v>
      </c>
      <c r="B908" s="124" t="s">
        <v>12429</v>
      </c>
      <c r="C908" s="132" t="s">
        <v>13782</v>
      </c>
      <c r="D908" s="132" t="s">
        <v>977</v>
      </c>
      <c r="E908" s="132" t="s">
        <v>13484</v>
      </c>
      <c r="F908" s="85">
        <v>0</v>
      </c>
      <c r="G908" s="85"/>
      <c r="H908" s="134" t="s">
        <v>260</v>
      </c>
      <c r="I908" s="16" t="s">
        <v>979</v>
      </c>
      <c r="J908" s="132" t="s">
        <v>179</v>
      </c>
      <c r="K908" s="17" t="s">
        <v>162</v>
      </c>
      <c r="L908" s="132" t="s">
        <v>13737</v>
      </c>
      <c r="M908" s="135" t="s">
        <v>13486</v>
      </c>
      <c r="N908" s="17"/>
      <c r="O908" s="17"/>
      <c r="P908" s="134"/>
      <c r="Q908" s="134"/>
      <c r="R908" s="136" t="s">
        <v>5000</v>
      </c>
      <c r="S908" s="136"/>
      <c r="T908" s="136"/>
      <c r="U908" s="136" t="s">
        <v>13724</v>
      </c>
      <c r="V908" s="138"/>
      <c r="W908" s="136"/>
      <c r="X908" s="136"/>
      <c r="Y908" s="136"/>
      <c r="Z908" s="136"/>
      <c r="AA908" s="136"/>
      <c r="AB908" s="136"/>
      <c r="AC908" s="18" t="s">
        <v>168</v>
      </c>
      <c r="AD908" s="136" t="s">
        <v>982</v>
      </c>
      <c r="AE908" s="136" t="s">
        <v>983</v>
      </c>
      <c r="AF908" s="133"/>
      <c r="AG908" s="135" t="s">
        <v>984</v>
      </c>
      <c r="AH908" s="3" t="s">
        <v>985</v>
      </c>
      <c r="AI908" s="139" t="s">
        <v>13736</v>
      </c>
      <c r="AJ908" s="18"/>
      <c r="AK908" s="18"/>
      <c r="AL908" s="18"/>
      <c r="AM908" s="135"/>
      <c r="AN908" s="135"/>
      <c r="AO908" s="135"/>
      <c r="AP908" s="135"/>
      <c r="AQ908" s="135"/>
      <c r="AR908" s="135"/>
      <c r="AS908" s="135"/>
      <c r="AT908" s="135"/>
      <c r="AU908" s="135"/>
      <c r="AV908" s="135"/>
      <c r="AW908" s="134"/>
      <c r="AX908" s="18"/>
      <c r="AY908" s="18"/>
      <c r="AZ908" s="58"/>
      <c r="BA908" s="58"/>
    </row>
    <row r="909" spans="1:176" ht="12.75" customHeight="1" x14ac:dyDescent="0.2">
      <c r="A909" s="16" t="s">
        <v>173</v>
      </c>
      <c r="B909" s="17" t="s">
        <v>12429</v>
      </c>
      <c r="C909" s="16" t="s">
        <v>13782</v>
      </c>
      <c r="D909" s="16" t="s">
        <v>12663</v>
      </c>
      <c r="E909" s="16" t="s">
        <v>12663</v>
      </c>
      <c r="F909" s="85">
        <v>0</v>
      </c>
      <c r="G909" s="85"/>
      <c r="H909" s="134" t="s">
        <v>260</v>
      </c>
      <c r="I909" s="16" t="s">
        <v>979</v>
      </c>
      <c r="J909" s="16" t="s">
        <v>179</v>
      </c>
      <c r="K909" s="17" t="s">
        <v>162</v>
      </c>
      <c r="L909" s="16"/>
      <c r="M909" s="133" t="s">
        <v>4059</v>
      </c>
      <c r="N909" s="17"/>
      <c r="O909" s="17"/>
      <c r="P909" s="134"/>
      <c r="Q909" s="7"/>
      <c r="R909" s="136" t="s">
        <v>4058</v>
      </c>
      <c r="S909" s="136"/>
      <c r="T909" s="136"/>
      <c r="U909" s="136"/>
      <c r="V909" s="138"/>
      <c r="W909" s="136"/>
      <c r="X909" s="136"/>
      <c r="Y909" s="136"/>
      <c r="Z909" s="136"/>
      <c r="AA909" s="136"/>
      <c r="AB909" s="136"/>
      <c r="AC909" s="132"/>
      <c r="AI909" s="16"/>
      <c r="AJ909" s="132"/>
      <c r="AK909" s="132"/>
      <c r="AL909" s="132"/>
      <c r="AM909" s="7"/>
      <c r="AN909" s="7"/>
      <c r="AO909" s="7"/>
      <c r="AP909" s="7"/>
      <c r="AQ909" s="7"/>
      <c r="AR909" s="7"/>
      <c r="AS909" s="7"/>
      <c r="AT909" s="7"/>
      <c r="AU909" s="7"/>
      <c r="AV909" s="7"/>
      <c r="AW909" s="7"/>
      <c r="AX909" s="132"/>
      <c r="AY909" s="132"/>
      <c r="AZ909" s="132"/>
      <c r="BA909" s="16"/>
      <c r="FM909" s="130"/>
      <c r="FN909" s="130"/>
      <c r="FO909" s="130"/>
      <c r="FP909" s="130"/>
      <c r="FQ909" s="130"/>
      <c r="FR909" s="130"/>
      <c r="FS909" s="130"/>
      <c r="FT909" s="130"/>
    </row>
    <row r="910" spans="1:176" ht="12.75" customHeight="1" x14ac:dyDescent="0.2">
      <c r="A910" s="16" t="s">
        <v>173</v>
      </c>
      <c r="B910" s="124" t="s">
        <v>215</v>
      </c>
      <c r="C910" s="133"/>
      <c r="D910" s="135" t="s">
        <v>2351</v>
      </c>
      <c r="E910" s="135" t="s">
        <v>2351</v>
      </c>
      <c r="F910" s="59">
        <v>0</v>
      </c>
      <c r="G910" s="59"/>
      <c r="H910" s="7" t="s">
        <v>260</v>
      </c>
      <c r="I910" s="16" t="s">
        <v>261</v>
      </c>
      <c r="J910" s="133" t="s">
        <v>179</v>
      </c>
      <c r="K910" s="134" t="s">
        <v>162</v>
      </c>
      <c r="L910" s="133" t="s">
        <v>2364</v>
      </c>
      <c r="M910" s="133"/>
      <c r="N910" s="17"/>
      <c r="O910" s="17"/>
      <c r="P910" s="59"/>
      <c r="Q910" s="59">
        <v>23</v>
      </c>
      <c r="R910" s="135" t="s">
        <v>2352</v>
      </c>
      <c r="S910" s="135" t="s">
        <v>2353</v>
      </c>
      <c r="T910" s="135" t="s">
        <v>2354</v>
      </c>
      <c r="U910" s="135" t="s">
        <v>559</v>
      </c>
      <c r="V910" s="141" t="s">
        <v>2355</v>
      </c>
      <c r="W910" s="136"/>
      <c r="X910" s="136"/>
      <c r="Y910" s="136"/>
      <c r="Z910" s="136"/>
      <c r="AA910" s="136"/>
      <c r="AB910" s="136"/>
      <c r="AC910" s="3" t="s">
        <v>168</v>
      </c>
      <c r="AD910" s="135" t="s">
        <v>2356</v>
      </c>
      <c r="AE910" s="135" t="s">
        <v>2357</v>
      </c>
      <c r="AF910" s="3" t="s">
        <v>2358</v>
      </c>
      <c r="AG910" s="135" t="s">
        <v>2359</v>
      </c>
      <c r="AH910" s="3" t="s">
        <v>2360</v>
      </c>
      <c r="AI910" s="3" t="s">
        <v>2355</v>
      </c>
      <c r="AJ910" s="135" t="s">
        <v>163</v>
      </c>
      <c r="AK910" s="135" t="s">
        <v>2361</v>
      </c>
      <c r="AL910" s="135" t="s">
        <v>2362</v>
      </c>
      <c r="AM910" s="135"/>
      <c r="AN910" s="135"/>
      <c r="AO910" s="135"/>
      <c r="AP910" s="135"/>
      <c r="AQ910" s="135"/>
      <c r="AR910" s="135"/>
      <c r="AS910" s="135"/>
      <c r="AT910" s="135"/>
      <c r="AU910" s="135"/>
      <c r="AV910" s="135"/>
      <c r="AW910" s="135"/>
      <c r="AZ910" s="135"/>
      <c r="BA910" s="135"/>
      <c r="BC910" s="141"/>
      <c r="BD910" s="141"/>
      <c r="BE910" s="141"/>
    </row>
    <row r="911" spans="1:176" s="130" customFormat="1" ht="12.75" customHeight="1" x14ac:dyDescent="0.2">
      <c r="A911" s="132" t="s">
        <v>173</v>
      </c>
      <c r="B911" s="124" t="s">
        <v>215</v>
      </c>
      <c r="C911" s="133"/>
      <c r="D911" s="133" t="s">
        <v>4349</v>
      </c>
      <c r="E911" s="133" t="s">
        <v>4349</v>
      </c>
      <c r="F911" s="36">
        <v>0</v>
      </c>
      <c r="G911" s="36"/>
      <c r="H911" s="7" t="s">
        <v>260</v>
      </c>
      <c r="I911" s="132" t="s">
        <v>261</v>
      </c>
      <c r="J911" s="133" t="s">
        <v>179</v>
      </c>
      <c r="K911" s="134" t="s">
        <v>162</v>
      </c>
      <c r="L911" s="133" t="s">
        <v>4352</v>
      </c>
      <c r="M911" s="132" t="s">
        <v>596</v>
      </c>
      <c r="N911" s="17"/>
      <c r="O911" s="17"/>
      <c r="P911" s="60">
        <v>2017</v>
      </c>
      <c r="Q911" s="36">
        <v>11</v>
      </c>
      <c r="R911" s="136"/>
      <c r="S911" s="136"/>
      <c r="T911" s="136"/>
      <c r="U911" s="136"/>
      <c r="V911" s="138"/>
      <c r="W911" s="136"/>
      <c r="X911" s="136"/>
      <c r="Y911" s="136"/>
      <c r="Z911" s="136"/>
      <c r="AA911" s="136"/>
      <c r="AB911" s="136"/>
      <c r="AC911" s="133" t="s">
        <v>168</v>
      </c>
      <c r="AD911" s="133" t="s">
        <v>1723</v>
      </c>
      <c r="AE911" s="133" t="s">
        <v>4354</v>
      </c>
      <c r="AF911" s="133" t="s">
        <v>1289</v>
      </c>
      <c r="AG911" s="133" t="s">
        <v>4355</v>
      </c>
      <c r="AH911" s="135" t="s">
        <v>602</v>
      </c>
      <c r="AI911" s="135" t="s">
        <v>4364</v>
      </c>
      <c r="AJ911" s="135" t="s">
        <v>163</v>
      </c>
      <c r="AK911" s="135" t="s">
        <v>4365</v>
      </c>
      <c r="AL911" s="135" t="s">
        <v>163</v>
      </c>
      <c r="AM911" s="135" t="s">
        <v>168</v>
      </c>
      <c r="AN911" s="133" t="s">
        <v>4356</v>
      </c>
      <c r="AO911" s="133" t="s">
        <v>4357</v>
      </c>
      <c r="AP911" s="133"/>
      <c r="AQ911" s="133" t="s">
        <v>4358</v>
      </c>
      <c r="AR911" s="124"/>
      <c r="AS911" s="124"/>
      <c r="AT911" s="124"/>
      <c r="AU911" s="124"/>
      <c r="AV911" s="124"/>
      <c r="AW911" s="135" t="s">
        <v>168</v>
      </c>
      <c r="AX911" s="136" t="s">
        <v>598</v>
      </c>
      <c r="AY911" s="136" t="s">
        <v>599</v>
      </c>
      <c r="AZ911" s="133" t="s">
        <v>600</v>
      </c>
      <c r="BA911" s="135" t="s">
        <v>601</v>
      </c>
      <c r="BB911" s="135"/>
      <c r="BC911" s="135"/>
      <c r="BD911" s="135"/>
      <c r="BE911" s="135"/>
      <c r="BF911" s="135"/>
      <c r="BG911" s="135"/>
      <c r="BH911" s="135" t="s">
        <v>4372</v>
      </c>
      <c r="BI911" s="135" t="s">
        <v>4373</v>
      </c>
      <c r="BJ911" s="135"/>
      <c r="BK911" s="135" t="s">
        <v>4374</v>
      </c>
      <c r="BL911" s="135"/>
      <c r="BM911" s="135"/>
      <c r="BN911" s="135"/>
      <c r="BO911" s="135"/>
      <c r="BP911" s="135"/>
      <c r="BQ911" s="135"/>
      <c r="BR911" s="135"/>
      <c r="BS911" s="135"/>
      <c r="BT911" s="135"/>
      <c r="BU911" s="135"/>
      <c r="BV911" s="135"/>
      <c r="BW911" s="135"/>
      <c r="BX911" s="135"/>
      <c r="BY911" s="135"/>
      <c r="BZ911" s="135"/>
      <c r="CA911" s="135"/>
      <c r="CB911" s="135"/>
      <c r="CC911" s="135"/>
      <c r="CD911" s="135"/>
      <c r="CE911" s="135"/>
      <c r="CF911" s="135"/>
      <c r="CG911" s="135"/>
      <c r="CH911" s="135"/>
      <c r="CI911" s="135"/>
      <c r="CJ911" s="135"/>
      <c r="CK911" s="135"/>
      <c r="CL911" s="135"/>
      <c r="CM911" s="135"/>
      <c r="CN911" s="135"/>
      <c r="CO911" s="135"/>
      <c r="CP911" s="135"/>
      <c r="CQ911" s="135"/>
      <c r="CR911" s="135"/>
      <c r="CS911" s="135"/>
      <c r="CT911" s="135"/>
      <c r="CU911" s="135"/>
      <c r="CV911" s="135"/>
      <c r="CW911" s="135"/>
      <c r="CX911" s="135"/>
      <c r="CY911" s="135"/>
      <c r="CZ911" s="135"/>
      <c r="DA911" s="135"/>
      <c r="DB911" s="135"/>
      <c r="DC911" s="135"/>
      <c r="DD911" s="135"/>
      <c r="DE911" s="135"/>
      <c r="DF911" s="135"/>
      <c r="DG911" s="135"/>
      <c r="DH911" s="135"/>
      <c r="DI911" s="135"/>
      <c r="DJ911" s="135"/>
      <c r="DK911" s="135"/>
      <c r="DL911" s="135"/>
      <c r="DM911" s="135"/>
      <c r="DN911" s="135"/>
      <c r="DO911" s="135"/>
      <c r="DP911" s="135"/>
      <c r="DQ911" s="135"/>
      <c r="DR911" s="135"/>
      <c r="DS911" s="135"/>
      <c r="DT911" s="135"/>
      <c r="DU911" s="135"/>
      <c r="DV911" s="135"/>
      <c r="DW911" s="135"/>
      <c r="DX911" s="135"/>
      <c r="DY911" s="135"/>
      <c r="DZ911" s="135"/>
      <c r="EA911" s="135"/>
      <c r="EB911" s="135"/>
      <c r="EC911" s="135"/>
      <c r="ED911" s="135"/>
      <c r="EE911" s="135"/>
      <c r="EF911" s="135"/>
      <c r="EG911" s="135"/>
      <c r="EH911" s="135"/>
      <c r="EI911" s="135"/>
      <c r="EJ911" s="135"/>
      <c r="EK911" s="135"/>
      <c r="EL911" s="135"/>
      <c r="EM911" s="135"/>
      <c r="EN911" s="135"/>
      <c r="EO911" s="135"/>
      <c r="EP911" s="135"/>
      <c r="EQ911" s="135"/>
      <c r="ER911" s="135"/>
      <c r="ES911" s="135"/>
      <c r="ET911" s="135"/>
      <c r="EU911" s="135"/>
      <c r="EV911" s="135"/>
      <c r="EW911" s="135"/>
      <c r="EX911" s="135"/>
      <c r="EY911" s="135"/>
      <c r="EZ911" s="135"/>
      <c r="FA911" s="135"/>
      <c r="FB911" s="135"/>
      <c r="FC911" s="135"/>
      <c r="FD911" s="135"/>
      <c r="FE911" s="135"/>
      <c r="FF911" s="135"/>
      <c r="FG911" s="135"/>
      <c r="FH911" s="135"/>
      <c r="FI911" s="135"/>
      <c r="FJ911" s="135"/>
      <c r="FK911" s="135"/>
      <c r="FL911" s="135"/>
      <c r="FM911" s="135"/>
      <c r="FN911" s="135"/>
      <c r="FO911" s="135"/>
      <c r="FP911" s="135"/>
      <c r="FQ911" s="135"/>
      <c r="FR911" s="135"/>
      <c r="FS911" s="135"/>
      <c r="FT911" s="135"/>
    </row>
    <row r="912" spans="1:176" ht="12.75" customHeight="1" x14ac:dyDescent="0.2">
      <c r="A912" s="16" t="s">
        <v>173</v>
      </c>
      <c r="B912" s="17" t="s">
        <v>472</v>
      </c>
      <c r="C912" s="132" t="s">
        <v>13918</v>
      </c>
      <c r="D912" s="132" t="s">
        <v>13738</v>
      </c>
      <c r="E912" s="132" t="s">
        <v>8705</v>
      </c>
      <c r="F912" s="134">
        <v>0</v>
      </c>
      <c r="G912" s="134"/>
      <c r="H912" s="7" t="s">
        <v>260</v>
      </c>
      <c r="I912" s="16" t="s">
        <v>1714</v>
      </c>
      <c r="J912" s="132" t="s">
        <v>179</v>
      </c>
      <c r="K912" s="134" t="s">
        <v>162</v>
      </c>
      <c r="L912" s="132"/>
      <c r="M912" s="136"/>
      <c r="N912" s="17"/>
      <c r="O912" s="17"/>
      <c r="P912" s="134"/>
      <c r="Q912" s="134">
        <v>20</v>
      </c>
      <c r="R912" s="21" t="s">
        <v>8706</v>
      </c>
      <c r="S912" s="21"/>
      <c r="T912" s="21"/>
      <c r="U912" s="21"/>
      <c r="V912" s="22"/>
      <c r="W912" s="21"/>
      <c r="X912" s="21"/>
      <c r="Y912" s="21"/>
      <c r="Z912" s="21"/>
      <c r="AA912" s="21"/>
      <c r="AB912" s="21"/>
      <c r="AC912" s="135" t="s">
        <v>168</v>
      </c>
      <c r="AD912" s="136" t="s">
        <v>856</v>
      </c>
      <c r="AE912" s="136" t="s">
        <v>8707</v>
      </c>
      <c r="AF912" s="135"/>
      <c r="AG912" s="139"/>
      <c r="AH912" s="135"/>
      <c r="AI912" s="135"/>
      <c r="AJ912" s="136">
        <v>862376618008</v>
      </c>
      <c r="AK912" s="136"/>
      <c r="AL912" s="136"/>
      <c r="AM912" s="134"/>
      <c r="AN912" s="134"/>
      <c r="AO912" s="134"/>
      <c r="AP912" s="134"/>
      <c r="AQ912" s="134"/>
      <c r="AR912" s="134"/>
      <c r="AS912" s="134"/>
      <c r="AT912" s="134"/>
      <c r="AU912" s="134"/>
      <c r="AV912" s="134"/>
      <c r="AW912" s="135"/>
      <c r="AX912" s="135"/>
      <c r="AY912" s="135"/>
      <c r="AZ912" s="139"/>
      <c r="BA912" s="139"/>
      <c r="BC912" s="135"/>
      <c r="BF912" s="135"/>
      <c r="DS912" s="135"/>
    </row>
    <row r="913" spans="1:176" ht="12.75" customHeight="1" x14ac:dyDescent="0.2">
      <c r="A913" s="16" t="s">
        <v>173</v>
      </c>
      <c r="B913" s="124" t="s">
        <v>215</v>
      </c>
      <c r="C913" s="133"/>
      <c r="D913" s="133" t="s">
        <v>4532</v>
      </c>
      <c r="E913" s="133" t="s">
        <v>4564</v>
      </c>
      <c r="F913" s="36">
        <v>0</v>
      </c>
      <c r="G913" s="36"/>
      <c r="H913" s="134" t="s">
        <v>260</v>
      </c>
      <c r="I913" s="132" t="s">
        <v>253</v>
      </c>
      <c r="J913" s="133" t="s">
        <v>179</v>
      </c>
      <c r="K913" s="134" t="s">
        <v>162</v>
      </c>
      <c r="L913" s="133" t="s">
        <v>4568</v>
      </c>
      <c r="M913" s="135"/>
      <c r="N913" s="17"/>
      <c r="O913" s="17"/>
      <c r="P913" s="124">
        <v>2017</v>
      </c>
      <c r="Q913" s="134">
        <v>7.2</v>
      </c>
      <c r="R913" s="21"/>
      <c r="S913" s="21"/>
      <c r="T913" s="21"/>
      <c r="U913" s="21"/>
      <c r="V913" s="22"/>
      <c r="W913" s="21"/>
      <c r="X913" s="21"/>
      <c r="Y913" s="21"/>
      <c r="Z913" s="21"/>
      <c r="AA913" s="21"/>
      <c r="AB913" s="21"/>
      <c r="AC913" s="136" t="s">
        <v>168</v>
      </c>
      <c r="AD913" s="135"/>
      <c r="AE913" s="135"/>
      <c r="AF913" s="135"/>
      <c r="AG913" s="135"/>
      <c r="AI913" s="135"/>
      <c r="AJ913" s="135">
        <v>9922601900</v>
      </c>
      <c r="AK913" s="10">
        <v>919655766444</v>
      </c>
      <c r="AL913" s="10"/>
      <c r="AM913" s="134"/>
      <c r="AN913" s="134"/>
      <c r="AO913" s="134"/>
      <c r="AP913" s="134"/>
      <c r="AQ913" s="134"/>
      <c r="AR913" s="134"/>
      <c r="AS913" s="134"/>
      <c r="AT913" s="134"/>
      <c r="AU913" s="134"/>
      <c r="AV913" s="134"/>
      <c r="AW913" s="135" t="s">
        <v>168</v>
      </c>
      <c r="AX913" s="135" t="s">
        <v>4535</v>
      </c>
      <c r="AY913" s="135" t="s">
        <v>4536</v>
      </c>
      <c r="AZ913" s="133" t="s">
        <v>190</v>
      </c>
      <c r="BA913" s="135" t="s">
        <v>4537</v>
      </c>
    </row>
    <row r="914" spans="1:176" ht="12.75" customHeight="1" x14ac:dyDescent="0.2">
      <c r="A914" s="132" t="s">
        <v>173</v>
      </c>
      <c r="B914" s="124" t="s">
        <v>211</v>
      </c>
      <c r="C914" s="133"/>
      <c r="D914" s="133" t="s">
        <v>9654</v>
      </c>
      <c r="E914" s="133" t="s">
        <v>9654</v>
      </c>
      <c r="F914" s="85">
        <v>0</v>
      </c>
      <c r="G914" s="36"/>
      <c r="H914" s="134" t="s">
        <v>260</v>
      </c>
      <c r="I914" s="132" t="s">
        <v>261</v>
      </c>
      <c r="J914" s="133" t="s">
        <v>179</v>
      </c>
      <c r="K914" s="134" t="s">
        <v>162</v>
      </c>
      <c r="L914" s="133" t="s">
        <v>9658</v>
      </c>
      <c r="M914" s="133" t="s">
        <v>9655</v>
      </c>
      <c r="N914" s="17"/>
      <c r="O914" s="17"/>
      <c r="P914" s="134"/>
      <c r="Q914" s="134">
        <v>11</v>
      </c>
      <c r="R914" s="136" t="s">
        <v>9659</v>
      </c>
      <c r="S914" s="136"/>
      <c r="T914" s="136"/>
      <c r="U914" s="136"/>
      <c r="V914" s="138"/>
      <c r="W914" s="136"/>
      <c r="X914" s="136"/>
      <c r="Y914" s="136"/>
      <c r="Z914" s="136"/>
      <c r="AA914" s="136"/>
      <c r="AB914" s="136"/>
      <c r="AC914" s="136"/>
      <c r="AD914" s="135"/>
      <c r="AE914" s="135"/>
      <c r="AF914" s="135"/>
      <c r="AG914" s="135"/>
      <c r="AI914" s="135"/>
      <c r="AJ914" s="136"/>
      <c r="AK914" s="136"/>
      <c r="AL914" s="136"/>
      <c r="AM914" s="134"/>
      <c r="AN914" s="134"/>
      <c r="AO914" s="134"/>
      <c r="AP914" s="134"/>
      <c r="AQ914" s="134"/>
      <c r="AR914" s="134"/>
      <c r="AS914" s="134"/>
      <c r="AT914" s="134"/>
      <c r="AU914" s="134"/>
      <c r="AV914" s="134"/>
      <c r="AW914" s="135" t="s">
        <v>168</v>
      </c>
      <c r="AX914" s="136" t="s">
        <v>9657</v>
      </c>
      <c r="AY914" s="136" t="s">
        <v>4992</v>
      </c>
      <c r="AZ914" s="133"/>
      <c r="BA914" s="135" t="s">
        <v>3692</v>
      </c>
      <c r="FM914" s="135"/>
      <c r="FN914" s="135"/>
    </row>
    <row r="915" spans="1:176" ht="12.75" customHeight="1" x14ac:dyDescent="0.2">
      <c r="A915" s="16" t="s">
        <v>173</v>
      </c>
      <c r="B915" s="124" t="s">
        <v>215</v>
      </c>
      <c r="C915" s="133"/>
      <c r="D915" s="133" t="s">
        <v>4851</v>
      </c>
      <c r="E915" s="133" t="s">
        <v>4851</v>
      </c>
      <c r="F915" s="36">
        <v>0</v>
      </c>
      <c r="G915" s="36"/>
      <c r="H915" s="134" t="s">
        <v>260</v>
      </c>
      <c r="I915" s="16" t="s">
        <v>261</v>
      </c>
      <c r="J915" s="133" t="s">
        <v>179</v>
      </c>
      <c r="K915" s="134" t="s">
        <v>162</v>
      </c>
      <c r="L915" s="133" t="s">
        <v>4852</v>
      </c>
      <c r="M915" s="136"/>
      <c r="N915" s="17"/>
      <c r="O915" s="17"/>
      <c r="P915" s="134"/>
      <c r="Q915" s="7">
        <v>27</v>
      </c>
      <c r="R915" s="18" t="s">
        <v>4853</v>
      </c>
      <c r="S915" s="18"/>
      <c r="T915" s="18"/>
      <c r="U915" s="18"/>
      <c r="V915" s="19"/>
      <c r="W915" s="18"/>
      <c r="X915" s="18"/>
      <c r="Y915" s="18"/>
      <c r="Z915" s="18"/>
      <c r="AA915" s="18"/>
      <c r="AB915" s="18"/>
      <c r="AC915" s="136" t="s">
        <v>168</v>
      </c>
      <c r="AD915" s="3" t="s">
        <v>4854</v>
      </c>
      <c r="AE915" s="3" t="s">
        <v>4855</v>
      </c>
      <c r="AG915" s="3" t="s">
        <v>4856</v>
      </c>
      <c r="AI915" s="135"/>
      <c r="AJ915" s="136"/>
      <c r="AK915" s="136"/>
      <c r="AL915" s="136"/>
      <c r="AM915" s="7"/>
      <c r="AN915" s="7"/>
      <c r="AO915" s="7"/>
      <c r="AP915" s="7"/>
      <c r="AQ915" s="7"/>
      <c r="AR915" s="7"/>
      <c r="AS915" s="7"/>
      <c r="AT915" s="7"/>
      <c r="AU915" s="7"/>
      <c r="AV915" s="7"/>
      <c r="AW915" s="135" t="s">
        <v>168</v>
      </c>
      <c r="AX915" s="136" t="s">
        <v>4854</v>
      </c>
      <c r="AY915" s="136" t="s">
        <v>4855</v>
      </c>
      <c r="AZ915" s="8"/>
      <c r="BA915" s="135" t="s">
        <v>4856</v>
      </c>
    </row>
    <row r="916" spans="1:176" ht="12.75" customHeight="1" x14ac:dyDescent="0.2">
      <c r="A916" s="81" t="s">
        <v>173</v>
      </c>
      <c r="B916" s="86" t="s">
        <v>215</v>
      </c>
      <c r="C916" s="81" t="s">
        <v>14325</v>
      </c>
      <c r="D916" s="81" t="s">
        <v>14323</v>
      </c>
      <c r="E916" s="81" t="s">
        <v>14323</v>
      </c>
      <c r="F916" s="36">
        <v>0</v>
      </c>
      <c r="G916" s="130"/>
      <c r="H916" s="85" t="s">
        <v>260</v>
      </c>
      <c r="I916" s="81" t="s">
        <v>595</v>
      </c>
      <c r="J916" s="130" t="s">
        <v>179</v>
      </c>
      <c r="K916" s="79" t="s">
        <v>162</v>
      </c>
      <c r="L916" s="130"/>
      <c r="M916" s="176" t="s">
        <v>14322</v>
      </c>
      <c r="N916" s="130"/>
      <c r="O916" s="130"/>
      <c r="P916" s="130"/>
      <c r="Q916" s="130"/>
      <c r="R916" s="130" t="s">
        <v>14321</v>
      </c>
      <c r="S916" s="130"/>
      <c r="T916" s="78">
        <v>492013</v>
      </c>
      <c r="U916" s="130" t="s">
        <v>586</v>
      </c>
      <c r="V916" s="130"/>
      <c r="W916" s="130"/>
      <c r="X916" s="130" t="s">
        <v>168</v>
      </c>
      <c r="Y916" s="130" t="s">
        <v>14320</v>
      </c>
      <c r="Z916" s="84" t="s">
        <v>14319</v>
      </c>
      <c r="AA916" s="84" t="s">
        <v>5833</v>
      </c>
      <c r="AB916" s="158" t="s">
        <v>14318</v>
      </c>
      <c r="AC916" s="130"/>
      <c r="AD916" s="131" t="s">
        <v>14317</v>
      </c>
      <c r="AE916" s="131" t="s">
        <v>14316</v>
      </c>
      <c r="AF916" s="130"/>
      <c r="AG916" s="130"/>
      <c r="AH916" s="130"/>
      <c r="AI916" s="130"/>
      <c r="AJ916" s="130"/>
      <c r="AK916" s="130"/>
      <c r="AL916" s="130"/>
      <c r="AM916" s="130"/>
      <c r="AN916" s="130"/>
      <c r="AO916" s="130"/>
      <c r="AP916" s="130"/>
      <c r="AQ916" s="130"/>
      <c r="AR916" s="130"/>
      <c r="AS916" s="130"/>
      <c r="AT916" s="130"/>
      <c r="AU916" s="130"/>
      <c r="AV916" s="130"/>
      <c r="AW916" s="130"/>
      <c r="AX916" s="130"/>
      <c r="AY916" s="130"/>
      <c r="AZ916" s="130"/>
      <c r="BA916" s="130"/>
      <c r="BB916" s="130"/>
      <c r="BC916" s="130"/>
      <c r="BD916" s="130"/>
      <c r="BE916" s="130"/>
      <c r="BF916" s="130"/>
      <c r="BG916" s="130"/>
      <c r="BH916" s="130"/>
      <c r="BI916" s="130"/>
      <c r="BJ916" s="130"/>
      <c r="BK916" s="130"/>
      <c r="BL916" s="130"/>
      <c r="BM916" s="130"/>
      <c r="BN916" s="130"/>
      <c r="BO916" s="130"/>
      <c r="BP916" s="130"/>
      <c r="BQ916" s="130"/>
      <c r="BR916" s="130"/>
      <c r="BS916" s="130"/>
      <c r="BT916" s="130"/>
      <c r="BU916" s="130"/>
      <c r="BV916" s="130"/>
      <c r="BW916" s="130"/>
      <c r="BX916" s="130"/>
      <c r="BY916" s="130"/>
      <c r="BZ916" s="130"/>
      <c r="CA916" s="130"/>
      <c r="CB916" s="130"/>
      <c r="CC916" s="130"/>
      <c r="CD916" s="130"/>
      <c r="CE916" s="130"/>
      <c r="CF916" s="130"/>
      <c r="CG916" s="130"/>
      <c r="CH916" s="130"/>
      <c r="CI916" s="130"/>
      <c r="CJ916" s="130"/>
      <c r="CK916" s="130"/>
      <c r="CL916" s="130"/>
      <c r="CM916" s="130"/>
      <c r="CN916" s="130"/>
      <c r="CO916" s="130"/>
      <c r="CP916" s="130"/>
      <c r="CQ916" s="130"/>
      <c r="CR916" s="130"/>
      <c r="CS916" s="130"/>
      <c r="CT916" s="130"/>
      <c r="CU916" s="130"/>
      <c r="CV916" s="130"/>
      <c r="CW916" s="130"/>
      <c r="CX916" s="130"/>
      <c r="CY916" s="130"/>
      <c r="CZ916" s="130"/>
      <c r="DA916" s="130"/>
      <c r="DB916" s="130"/>
      <c r="DC916" s="130"/>
      <c r="DD916" s="130"/>
      <c r="DE916" s="130"/>
      <c r="DF916" s="130"/>
      <c r="DG916" s="130"/>
      <c r="DH916" s="130"/>
      <c r="DI916" s="130"/>
      <c r="DJ916" s="130"/>
      <c r="DK916" s="130"/>
      <c r="DL916" s="130"/>
      <c r="DM916" s="130"/>
      <c r="DN916" s="130"/>
      <c r="DO916" s="130"/>
      <c r="DP916" s="130"/>
      <c r="DQ916" s="130"/>
      <c r="DR916" s="130"/>
      <c r="DS916" s="130"/>
      <c r="DT916" s="130"/>
      <c r="DU916" s="130"/>
      <c r="DV916" s="130"/>
      <c r="DW916" s="130"/>
      <c r="DX916" s="130"/>
      <c r="DY916" s="130"/>
      <c r="DZ916" s="130"/>
      <c r="EA916" s="130"/>
      <c r="EB916" s="130"/>
      <c r="EC916" s="130"/>
      <c r="ED916" s="130"/>
      <c r="EE916" s="130"/>
      <c r="EF916" s="130"/>
      <c r="EG916" s="130"/>
      <c r="EH916" s="130"/>
      <c r="EI916" s="130"/>
      <c r="EJ916" s="130"/>
      <c r="EK916" s="130"/>
      <c r="EL916" s="130"/>
      <c r="EM916" s="130"/>
      <c r="EN916" s="130"/>
      <c r="EO916" s="130"/>
      <c r="EP916" s="130"/>
      <c r="EQ916" s="130"/>
      <c r="ER916" s="130"/>
      <c r="ES916" s="130"/>
      <c r="ET916" s="130"/>
      <c r="EU916" s="130"/>
      <c r="EV916" s="130"/>
      <c r="EW916" s="130"/>
      <c r="EX916" s="130"/>
      <c r="EY916" s="130"/>
      <c r="EZ916" s="130"/>
      <c r="FA916" s="130"/>
      <c r="FB916" s="130"/>
      <c r="FC916" s="130"/>
      <c r="FD916" s="130"/>
      <c r="FE916" s="130"/>
      <c r="FF916" s="130"/>
      <c r="FG916" s="130"/>
      <c r="FH916" s="130"/>
      <c r="FI916" s="130"/>
      <c r="FJ916" s="130"/>
      <c r="FK916" s="130"/>
      <c r="FL916" s="130"/>
    </row>
    <row r="917" spans="1:176" ht="12.75" customHeight="1" x14ac:dyDescent="0.2">
      <c r="A917" s="16" t="s">
        <v>173</v>
      </c>
      <c r="B917" s="124" t="s">
        <v>11732</v>
      </c>
      <c r="C917" s="133" t="s">
        <v>11734</v>
      </c>
      <c r="D917" s="16" t="s">
        <v>2603</v>
      </c>
      <c r="E917" s="16" t="s">
        <v>2603</v>
      </c>
      <c r="F917" s="7">
        <v>0</v>
      </c>
      <c r="G917" s="7"/>
      <c r="H917" s="7" t="s">
        <v>260</v>
      </c>
      <c r="I917" s="16" t="s">
        <v>160</v>
      </c>
      <c r="J917" s="16" t="s">
        <v>161</v>
      </c>
      <c r="K917" s="17" t="s">
        <v>162</v>
      </c>
      <c r="L917" s="133" t="s">
        <v>2604</v>
      </c>
      <c r="M917" s="135" t="s">
        <v>2605</v>
      </c>
      <c r="N917" s="17"/>
      <c r="O917" s="17"/>
      <c r="P917" s="17">
        <v>2015</v>
      </c>
      <c r="Q917" s="7">
        <v>30</v>
      </c>
      <c r="R917" s="135" t="s">
        <v>2606</v>
      </c>
      <c r="S917" s="135" t="s">
        <v>163</v>
      </c>
      <c r="T917" s="135" t="s">
        <v>2607</v>
      </c>
      <c r="U917" s="135" t="s">
        <v>2608</v>
      </c>
      <c r="V917" s="141" t="s">
        <v>2609</v>
      </c>
      <c r="W917" s="132"/>
      <c r="X917" s="132"/>
      <c r="Y917" s="132"/>
      <c r="Z917" s="132"/>
      <c r="AA917" s="132"/>
      <c r="AB917" s="132"/>
      <c r="AC917" s="3" t="s">
        <v>168</v>
      </c>
      <c r="AD917" s="3" t="s">
        <v>902</v>
      </c>
      <c r="AE917" s="3" t="s">
        <v>2610</v>
      </c>
      <c r="AF917" s="3" t="s">
        <v>600</v>
      </c>
      <c r="AG917" s="3" t="s">
        <v>2611</v>
      </c>
      <c r="AI917" s="135" t="s">
        <v>163</v>
      </c>
      <c r="AJ917" s="3" t="s">
        <v>2612</v>
      </c>
      <c r="AK917" s="3" t="s">
        <v>2613</v>
      </c>
      <c r="AL917" s="3" t="s">
        <v>2614</v>
      </c>
      <c r="AM917" s="135" t="s">
        <v>194</v>
      </c>
      <c r="AN917" s="135" t="s">
        <v>2615</v>
      </c>
      <c r="AO917" s="135" t="s">
        <v>2616</v>
      </c>
      <c r="AP917" s="135"/>
      <c r="AQ917" s="135" t="s">
        <v>2617</v>
      </c>
      <c r="AR917" s="135"/>
      <c r="AS917" s="135">
        <v>270137593506</v>
      </c>
      <c r="AT917" s="135"/>
      <c r="AU917" s="135">
        <v>270137526002</v>
      </c>
      <c r="AV917" s="135"/>
      <c r="AW917" s="3" t="s">
        <v>168</v>
      </c>
      <c r="AX917" s="135" t="s">
        <v>902</v>
      </c>
      <c r="AY917" s="135" t="s">
        <v>2610</v>
      </c>
      <c r="AZ917" s="135" t="s">
        <v>600</v>
      </c>
      <c r="BA917" s="135" t="s">
        <v>2611</v>
      </c>
      <c r="BC917" s="9"/>
      <c r="BD917" s="9"/>
      <c r="BE917" s="9"/>
      <c r="BG917" s="3" t="s">
        <v>194</v>
      </c>
      <c r="BH917" s="3" t="s">
        <v>2618</v>
      </c>
      <c r="BI917" s="3" t="s">
        <v>2619</v>
      </c>
      <c r="BJ917" s="3" t="s">
        <v>2620</v>
      </c>
      <c r="BK917" s="3" t="s">
        <v>2621</v>
      </c>
      <c r="BL917" s="3" t="s">
        <v>163</v>
      </c>
      <c r="BM917" s="3" t="s">
        <v>2622</v>
      </c>
      <c r="BN917" s="3" t="s">
        <v>163</v>
      </c>
      <c r="BO917" s="3" t="s">
        <v>163</v>
      </c>
      <c r="BP917" s="3" t="s">
        <v>2623</v>
      </c>
    </row>
    <row r="918" spans="1:176" ht="12.75" customHeight="1" x14ac:dyDescent="0.2">
      <c r="A918" s="16" t="s">
        <v>173</v>
      </c>
      <c r="B918" s="17" t="s">
        <v>12429</v>
      </c>
      <c r="C918" s="132" t="s">
        <v>13782</v>
      </c>
      <c r="D918" s="132" t="s">
        <v>13788</v>
      </c>
      <c r="E918" s="132" t="s">
        <v>13788</v>
      </c>
      <c r="F918" s="85">
        <v>0</v>
      </c>
      <c r="G918" s="85"/>
      <c r="H918" s="134" t="s">
        <v>260</v>
      </c>
      <c r="I918" s="132" t="s">
        <v>979</v>
      </c>
      <c r="J918" s="132" t="s">
        <v>179</v>
      </c>
      <c r="K918" s="17" t="s">
        <v>162</v>
      </c>
      <c r="L918" s="132" t="s">
        <v>327</v>
      </c>
      <c r="M918" s="135"/>
      <c r="N918" s="17"/>
      <c r="O918" s="17"/>
      <c r="P918" s="134"/>
      <c r="Q918" s="134"/>
      <c r="R918" s="136"/>
      <c r="S918" s="136"/>
      <c r="T918" s="136"/>
      <c r="U918" s="136"/>
      <c r="V918" s="138"/>
      <c r="W918" s="136"/>
      <c r="X918" s="136"/>
      <c r="Y918" s="136"/>
      <c r="Z918" s="136"/>
      <c r="AA918" s="136"/>
      <c r="AB918" s="136"/>
      <c r="AC918" s="133"/>
      <c r="AD918" s="136"/>
      <c r="AE918" s="136"/>
      <c r="AF918" s="137"/>
      <c r="AI918" s="136"/>
      <c r="AJ918" s="136"/>
      <c r="AK918" s="136"/>
      <c r="AL918" s="136"/>
      <c r="AM918" s="134"/>
      <c r="AN918" s="134"/>
      <c r="AO918" s="134"/>
      <c r="AP918" s="134"/>
      <c r="AQ918" s="134"/>
      <c r="AR918" s="134"/>
      <c r="AS918" s="134"/>
      <c r="AT918" s="134"/>
      <c r="AU918" s="134"/>
      <c r="AV918" s="134"/>
      <c r="AW918" s="134"/>
      <c r="BC918" s="135"/>
      <c r="BD918" s="135"/>
      <c r="BE918" s="135"/>
      <c r="BF918" s="135"/>
      <c r="DS918" s="135"/>
    </row>
    <row r="919" spans="1:176" ht="12.75" customHeight="1" x14ac:dyDescent="0.2">
      <c r="A919" s="16" t="s">
        <v>173</v>
      </c>
      <c r="B919" s="124" t="s">
        <v>215</v>
      </c>
      <c r="C919" s="133"/>
      <c r="D919" s="133" t="s">
        <v>5175</v>
      </c>
      <c r="E919" s="133" t="s">
        <v>5176</v>
      </c>
      <c r="F919" s="36">
        <v>0</v>
      </c>
      <c r="G919" s="36"/>
      <c r="H919" s="7" t="s">
        <v>260</v>
      </c>
      <c r="I919" s="16" t="s">
        <v>5177</v>
      </c>
      <c r="J919" s="133" t="s">
        <v>179</v>
      </c>
      <c r="K919" s="7" t="s">
        <v>162</v>
      </c>
      <c r="L919" s="133"/>
      <c r="M919" s="8" t="s">
        <v>5178</v>
      </c>
      <c r="N919" s="17"/>
      <c r="O919" s="17"/>
      <c r="P919" s="134"/>
      <c r="Q919" s="134">
        <v>19</v>
      </c>
      <c r="R919" s="21" t="s">
        <v>5179</v>
      </c>
      <c r="S919" s="21"/>
      <c r="T919" s="21"/>
      <c r="U919" s="21"/>
      <c r="V919" s="22"/>
      <c r="W919" s="21"/>
      <c r="X919" s="21"/>
      <c r="Y919" s="21"/>
      <c r="Z919" s="21"/>
      <c r="AA919" s="21"/>
      <c r="AB919" s="21"/>
      <c r="AC919" s="136" t="s">
        <v>168</v>
      </c>
      <c r="AI919" s="135"/>
      <c r="AJ919" s="133"/>
      <c r="AK919" s="133"/>
      <c r="AL919" s="133"/>
      <c r="AM919" s="134"/>
      <c r="AN919" s="134"/>
      <c r="AO919" s="134"/>
      <c r="AP919" s="134"/>
      <c r="AQ919" s="134"/>
      <c r="AR919" s="134"/>
      <c r="AS919" s="134"/>
      <c r="AT919" s="134"/>
      <c r="AU919" s="134"/>
      <c r="AV919" s="134"/>
      <c r="AW919" s="3" t="s">
        <v>168</v>
      </c>
      <c r="AX919" s="133" t="s">
        <v>5180</v>
      </c>
      <c r="AY919" s="133" t="s">
        <v>5181</v>
      </c>
      <c r="AZ919" s="133" t="s">
        <v>368</v>
      </c>
      <c r="BA919" s="135" t="s">
        <v>5182</v>
      </c>
      <c r="BC919" s="135"/>
      <c r="BD919" s="135"/>
      <c r="BE919" s="135"/>
      <c r="BF919" s="135"/>
      <c r="BH919" s="135"/>
      <c r="BI919" s="135"/>
      <c r="BK919" s="135"/>
      <c r="DS919" s="135"/>
      <c r="FM919" s="135"/>
      <c r="FN919" s="135"/>
    </row>
    <row r="920" spans="1:176" ht="12.75" customHeight="1" x14ac:dyDescent="0.2">
      <c r="A920" s="16" t="s">
        <v>173</v>
      </c>
      <c r="B920" s="17" t="s">
        <v>211</v>
      </c>
      <c r="C920" s="132"/>
      <c r="D920" s="132" t="s">
        <v>880</v>
      </c>
      <c r="E920" s="132" t="s">
        <v>8685</v>
      </c>
      <c r="F920" s="134">
        <v>0</v>
      </c>
      <c r="G920" s="134"/>
      <c r="H920" s="134" t="s">
        <v>260</v>
      </c>
      <c r="I920" s="16" t="s">
        <v>160</v>
      </c>
      <c r="J920" s="132" t="s">
        <v>161</v>
      </c>
      <c r="K920" s="20" t="s">
        <v>180</v>
      </c>
      <c r="L920" s="132" t="s">
        <v>8686</v>
      </c>
      <c r="M920" s="136"/>
      <c r="N920" s="17"/>
      <c r="O920" s="17"/>
      <c r="P920" s="124">
        <v>2020</v>
      </c>
      <c r="Q920" s="7">
        <v>410</v>
      </c>
      <c r="R920" s="136" t="s">
        <v>8687</v>
      </c>
      <c r="S920" s="136"/>
      <c r="T920" s="136"/>
      <c r="U920" s="136"/>
      <c r="V920" s="138"/>
      <c r="W920" s="136"/>
      <c r="X920" s="136"/>
      <c r="Y920" s="136"/>
      <c r="Z920" s="136"/>
      <c r="AA920" s="136"/>
      <c r="AB920" s="136"/>
      <c r="AC920" s="135" t="s">
        <v>194</v>
      </c>
      <c r="AD920" s="3" t="s">
        <v>13468</v>
      </c>
      <c r="AE920" s="3" t="s">
        <v>13469</v>
      </c>
      <c r="AF920" s="3" t="s">
        <v>13470</v>
      </c>
      <c r="AG920" s="82" t="s">
        <v>13608</v>
      </c>
      <c r="AH920" s="3" t="s">
        <v>163</v>
      </c>
      <c r="AI920" s="15" t="s">
        <v>15003</v>
      </c>
      <c r="AJ920" s="135" t="s">
        <v>9497</v>
      </c>
      <c r="AK920" s="135" t="s">
        <v>9498</v>
      </c>
      <c r="AL920" s="135" t="s">
        <v>9499</v>
      </c>
      <c r="AM920" s="135" t="s">
        <v>194</v>
      </c>
      <c r="AN920" s="135" t="s">
        <v>9500</v>
      </c>
      <c r="AO920" s="135" t="s">
        <v>9501</v>
      </c>
      <c r="AP920" s="135"/>
      <c r="AQ920" s="135" t="s">
        <v>9502</v>
      </c>
      <c r="AR920" s="135"/>
      <c r="AS920" s="135"/>
      <c r="AT920" s="141"/>
      <c r="AU920" s="135"/>
      <c r="AV920" s="135"/>
      <c r="AW920" s="135" t="s">
        <v>194</v>
      </c>
      <c r="AX920" s="135" t="s">
        <v>15524</v>
      </c>
      <c r="AY920" s="135" t="s">
        <v>15525</v>
      </c>
      <c r="AZ920" s="130" t="s">
        <v>15526</v>
      </c>
      <c r="BA920" s="176"/>
      <c r="BB920" s="176" t="s">
        <v>15527</v>
      </c>
      <c r="BC920" s="99"/>
      <c r="BF920" s="39" t="s">
        <v>15528</v>
      </c>
      <c r="BG920" s="3" t="s">
        <v>168</v>
      </c>
      <c r="BH920" s="135" t="s">
        <v>9503</v>
      </c>
      <c r="BI920" s="135" t="s">
        <v>9504</v>
      </c>
      <c r="BJ920" s="3" t="s">
        <v>839</v>
      </c>
      <c r="BK920" s="135" t="s">
        <v>9505</v>
      </c>
      <c r="BL920" s="3" t="s">
        <v>163</v>
      </c>
      <c r="BM920" s="3" t="s">
        <v>9506</v>
      </c>
      <c r="BN920" s="3" t="s">
        <v>163</v>
      </c>
      <c r="BO920" s="3" t="s">
        <v>163</v>
      </c>
      <c r="BP920" s="3" t="s">
        <v>9507</v>
      </c>
      <c r="BQ920" s="3" t="s">
        <v>168</v>
      </c>
      <c r="BR920" s="3" t="s">
        <v>9508</v>
      </c>
      <c r="BS920" s="3" t="s">
        <v>9509</v>
      </c>
      <c r="BT920" s="3" t="s">
        <v>9510</v>
      </c>
      <c r="BU920" s="3" t="s">
        <v>9511</v>
      </c>
      <c r="BV920" s="3" t="s">
        <v>163</v>
      </c>
      <c r="BW920" s="3" t="s">
        <v>9512</v>
      </c>
      <c r="BX920" s="3" t="s">
        <v>163</v>
      </c>
      <c r="BY920" s="3" t="s">
        <v>9513</v>
      </c>
      <c r="BZ920" s="3" t="s">
        <v>9514</v>
      </c>
      <c r="CA920" s="3" t="s">
        <v>168</v>
      </c>
      <c r="CB920" s="3" t="s">
        <v>3727</v>
      </c>
      <c r="CC920" s="3" t="s">
        <v>9515</v>
      </c>
      <c r="CD920" s="3" t="s">
        <v>635</v>
      </c>
      <c r="CE920" s="3" t="s">
        <v>9516</v>
      </c>
      <c r="CK920" s="3" t="s">
        <v>168</v>
      </c>
      <c r="CL920" s="3" t="s">
        <v>9517</v>
      </c>
      <c r="CM920" s="3" t="s">
        <v>9518</v>
      </c>
      <c r="CN920" s="3" t="s">
        <v>9519</v>
      </c>
      <c r="CO920" s="3" t="s">
        <v>9520</v>
      </c>
      <c r="CP920" s="3" t="s">
        <v>163</v>
      </c>
      <c r="CQ920" s="3" t="s">
        <v>9521</v>
      </c>
      <c r="CR920" s="3" t="s">
        <v>163</v>
      </c>
      <c r="CS920" s="3" t="s">
        <v>163</v>
      </c>
      <c r="CT920" s="3" t="s">
        <v>9522</v>
      </c>
      <c r="CU920" s="3" t="s">
        <v>194</v>
      </c>
      <c r="CV920" s="3" t="s">
        <v>9366</v>
      </c>
      <c r="CW920" s="3" t="s">
        <v>9523</v>
      </c>
      <c r="CX920" s="3" t="s">
        <v>9524</v>
      </c>
      <c r="CY920" s="3" t="s">
        <v>9525</v>
      </c>
      <c r="CZ920" s="3" t="s">
        <v>163</v>
      </c>
      <c r="DA920" s="3" t="s">
        <v>9526</v>
      </c>
      <c r="DE920" s="3" t="s">
        <v>194</v>
      </c>
      <c r="DF920" s="3" t="s">
        <v>6482</v>
      </c>
      <c r="DG920" s="3" t="s">
        <v>11185</v>
      </c>
      <c r="DH920" s="3" t="s">
        <v>839</v>
      </c>
      <c r="DI920" s="3" t="s">
        <v>11186</v>
      </c>
      <c r="DK920" s="141" t="s">
        <v>13060</v>
      </c>
      <c r="DN920" s="141" t="s">
        <v>13061</v>
      </c>
      <c r="DO920" s="3" t="s">
        <v>168</v>
      </c>
      <c r="DP920" s="3" t="s">
        <v>9527</v>
      </c>
      <c r="DQ920" s="3" t="s">
        <v>3142</v>
      </c>
      <c r="DR920" s="3" t="s">
        <v>9528</v>
      </c>
      <c r="DS920" s="3" t="s">
        <v>9529</v>
      </c>
      <c r="DT920" s="3" t="s">
        <v>163</v>
      </c>
      <c r="DU920" s="3" t="s">
        <v>163</v>
      </c>
      <c r="DV920" s="3" t="s">
        <v>163</v>
      </c>
      <c r="DW920" s="3" t="s">
        <v>163</v>
      </c>
      <c r="DX920" s="3" t="s">
        <v>9530</v>
      </c>
      <c r="DY920" s="3" t="s">
        <v>194</v>
      </c>
      <c r="DZ920" s="3" t="s">
        <v>9531</v>
      </c>
      <c r="EA920" s="3" t="s">
        <v>9532</v>
      </c>
      <c r="EB920" s="3" t="s">
        <v>9510</v>
      </c>
      <c r="EC920" s="3" t="s">
        <v>9533</v>
      </c>
      <c r="ED920" s="3" t="s">
        <v>163</v>
      </c>
      <c r="EE920" s="3" t="s">
        <v>163</v>
      </c>
      <c r="EF920" s="3" t="s">
        <v>163</v>
      </c>
      <c r="EG920" s="3" t="s">
        <v>163</v>
      </c>
      <c r="EH920" s="3" t="s">
        <v>9534</v>
      </c>
      <c r="EI920" s="3" t="s">
        <v>168</v>
      </c>
      <c r="EJ920" s="3" t="s">
        <v>967</v>
      </c>
      <c r="EK920" s="3" t="s">
        <v>11593</v>
      </c>
      <c r="EL920" s="3" t="s">
        <v>13068</v>
      </c>
      <c r="EM920" s="82" t="s">
        <v>13069</v>
      </c>
      <c r="EO920" s="141" t="s">
        <v>13070</v>
      </c>
      <c r="ER920" s="141" t="s">
        <v>13071</v>
      </c>
    </row>
    <row r="921" spans="1:176" ht="12.75" customHeight="1" x14ac:dyDescent="0.2">
      <c r="A921" s="16" t="s">
        <v>173</v>
      </c>
      <c r="B921" s="124" t="s">
        <v>215</v>
      </c>
      <c r="C921" s="133"/>
      <c r="D921" s="133" t="s">
        <v>5175</v>
      </c>
      <c r="E921" s="135" t="s">
        <v>12608</v>
      </c>
      <c r="F921" s="36">
        <v>0</v>
      </c>
      <c r="G921" s="36"/>
      <c r="H921" s="134" t="s">
        <v>260</v>
      </c>
      <c r="I921" s="16" t="s">
        <v>261</v>
      </c>
      <c r="J921" s="133" t="s">
        <v>179</v>
      </c>
      <c r="K921" s="7" t="s">
        <v>162</v>
      </c>
      <c r="L921" s="133"/>
      <c r="M921" s="133" t="s">
        <v>5178</v>
      </c>
      <c r="N921" s="17"/>
      <c r="O921" s="17"/>
      <c r="P921" s="134"/>
      <c r="Q921" s="7">
        <v>19</v>
      </c>
      <c r="R921" s="21" t="s">
        <v>1214</v>
      </c>
      <c r="S921" s="21"/>
      <c r="T921" s="21"/>
      <c r="U921" s="21"/>
      <c r="V921" s="22"/>
      <c r="W921" s="21"/>
      <c r="X921" s="21"/>
      <c r="Y921" s="21"/>
      <c r="Z921" s="21"/>
      <c r="AA921" s="21"/>
      <c r="AB921" s="21"/>
      <c r="AC921" s="136" t="s">
        <v>168</v>
      </c>
      <c r="AI921" s="135"/>
      <c r="AJ921" s="133"/>
      <c r="AK921" s="133"/>
      <c r="AL921" s="133"/>
      <c r="AM921" s="7"/>
      <c r="AN921" s="7"/>
      <c r="AO921" s="7"/>
      <c r="AP921" s="7"/>
      <c r="AQ921" s="7"/>
      <c r="AR921" s="7"/>
      <c r="AS921" s="7"/>
      <c r="AT921" s="7"/>
      <c r="AU921" s="7"/>
      <c r="AV921" s="7"/>
      <c r="AW921" s="135" t="s">
        <v>168</v>
      </c>
      <c r="AX921" s="133" t="s">
        <v>5180</v>
      </c>
      <c r="AY921" s="133" t="s">
        <v>5181</v>
      </c>
      <c r="AZ921" s="133" t="s">
        <v>368</v>
      </c>
      <c r="BA921" s="135" t="s">
        <v>5182</v>
      </c>
    </row>
    <row r="922" spans="1:176" ht="12.75" customHeight="1" x14ac:dyDescent="0.2">
      <c r="A922" s="16" t="s">
        <v>173</v>
      </c>
      <c r="B922" s="17" t="s">
        <v>1084</v>
      </c>
      <c r="C922" s="16" t="s">
        <v>1304</v>
      </c>
      <c r="D922" s="132" t="s">
        <v>880</v>
      </c>
      <c r="E922" s="16" t="s">
        <v>8685</v>
      </c>
      <c r="F922" s="7">
        <v>0</v>
      </c>
      <c r="G922" s="7"/>
      <c r="H922" s="7" t="s">
        <v>260</v>
      </c>
      <c r="I922" s="16" t="s">
        <v>160</v>
      </c>
      <c r="J922" s="16" t="s">
        <v>161</v>
      </c>
      <c r="K922" s="20" t="s">
        <v>180</v>
      </c>
      <c r="L922" s="16" t="s">
        <v>8688</v>
      </c>
      <c r="M922" s="136"/>
      <c r="N922" s="17"/>
      <c r="O922" s="17"/>
      <c r="P922" s="124">
        <v>2020</v>
      </c>
      <c r="Q922" s="7">
        <v>80</v>
      </c>
      <c r="R922" s="136" t="s">
        <v>8687</v>
      </c>
      <c r="S922" s="136"/>
      <c r="T922" s="136"/>
      <c r="U922" s="136"/>
      <c r="V922" s="19"/>
      <c r="W922" s="136"/>
      <c r="X922" s="136"/>
      <c r="Y922" s="136"/>
      <c r="Z922" s="136"/>
      <c r="AA922" s="136"/>
      <c r="AB922" s="136"/>
      <c r="AC922" s="135" t="s">
        <v>194</v>
      </c>
      <c r="AD922" s="3" t="s">
        <v>13468</v>
      </c>
      <c r="AE922" s="3" t="s">
        <v>13469</v>
      </c>
      <c r="AF922" s="3" t="s">
        <v>13470</v>
      </c>
      <c r="AG922" s="82" t="s">
        <v>13608</v>
      </c>
      <c r="AH922" s="3" t="s">
        <v>163</v>
      </c>
      <c r="AI922" s="15" t="s">
        <v>15003</v>
      </c>
      <c r="AJ922" s="135" t="s">
        <v>9497</v>
      </c>
      <c r="AK922" s="135" t="s">
        <v>9498</v>
      </c>
      <c r="AL922" s="135" t="s">
        <v>9499</v>
      </c>
      <c r="AM922" s="135" t="s">
        <v>194</v>
      </c>
      <c r="AN922" s="135" t="s">
        <v>9500</v>
      </c>
      <c r="AO922" s="135" t="s">
        <v>9501</v>
      </c>
      <c r="AP922" s="135"/>
      <c r="AQ922" s="135" t="s">
        <v>9502</v>
      </c>
      <c r="AR922" s="135"/>
      <c r="AS922" s="135"/>
      <c r="AT922" s="141"/>
      <c r="AU922" s="135"/>
      <c r="AV922" s="135"/>
      <c r="AW922" s="135" t="s">
        <v>194</v>
      </c>
      <c r="AX922" s="135" t="s">
        <v>15524</v>
      </c>
      <c r="AY922" s="135" t="s">
        <v>15525</v>
      </c>
      <c r="AZ922" s="130" t="s">
        <v>15526</v>
      </c>
      <c r="BA922" s="176"/>
      <c r="BB922" s="176" t="s">
        <v>15527</v>
      </c>
      <c r="BC922" s="99"/>
      <c r="BF922" s="39" t="s">
        <v>15528</v>
      </c>
      <c r="BG922" s="3" t="s">
        <v>168</v>
      </c>
      <c r="BH922" s="3" t="s">
        <v>9503</v>
      </c>
      <c r="BI922" s="3" t="s">
        <v>9504</v>
      </c>
      <c r="BJ922" s="3" t="s">
        <v>839</v>
      </c>
      <c r="BK922" s="3" t="s">
        <v>9505</v>
      </c>
      <c r="BL922" s="3" t="s">
        <v>163</v>
      </c>
      <c r="BM922" s="3" t="s">
        <v>9506</v>
      </c>
      <c r="BN922" s="3" t="s">
        <v>163</v>
      </c>
      <c r="BO922" s="3" t="s">
        <v>163</v>
      </c>
      <c r="BP922" s="3" t="s">
        <v>9507</v>
      </c>
      <c r="BQ922" s="3" t="s">
        <v>168</v>
      </c>
      <c r="BR922" s="3" t="s">
        <v>9508</v>
      </c>
      <c r="BS922" s="3" t="s">
        <v>9509</v>
      </c>
      <c r="BT922" s="3" t="s">
        <v>9510</v>
      </c>
      <c r="BU922" s="3" t="s">
        <v>9511</v>
      </c>
      <c r="BV922" s="3" t="s">
        <v>163</v>
      </c>
      <c r="BW922" s="3" t="s">
        <v>9512</v>
      </c>
      <c r="BX922" s="3" t="s">
        <v>163</v>
      </c>
      <c r="BY922" s="3" t="s">
        <v>9513</v>
      </c>
      <c r="BZ922" s="3" t="s">
        <v>9514</v>
      </c>
      <c r="CA922" s="3" t="s">
        <v>168</v>
      </c>
      <c r="CB922" s="3" t="s">
        <v>3727</v>
      </c>
      <c r="CC922" s="3" t="s">
        <v>9515</v>
      </c>
      <c r="CD922" s="3" t="s">
        <v>635</v>
      </c>
      <c r="CE922" s="3" t="s">
        <v>9516</v>
      </c>
      <c r="CK922" s="3" t="s">
        <v>168</v>
      </c>
      <c r="CL922" s="3" t="s">
        <v>9517</v>
      </c>
      <c r="CM922" s="3" t="s">
        <v>9518</v>
      </c>
      <c r="CN922" s="3" t="s">
        <v>9519</v>
      </c>
      <c r="CO922" s="3" t="s">
        <v>9520</v>
      </c>
      <c r="CP922" s="3" t="s">
        <v>163</v>
      </c>
      <c r="CQ922" s="3" t="s">
        <v>9521</v>
      </c>
      <c r="CR922" s="3" t="s">
        <v>163</v>
      </c>
      <c r="CS922" s="3" t="s">
        <v>163</v>
      </c>
      <c r="CT922" s="3" t="s">
        <v>9522</v>
      </c>
      <c r="CU922" s="3" t="s">
        <v>194</v>
      </c>
      <c r="CV922" s="3" t="s">
        <v>9366</v>
      </c>
      <c r="CW922" s="3" t="s">
        <v>9523</v>
      </c>
      <c r="CX922" s="3" t="s">
        <v>9524</v>
      </c>
      <c r="CY922" s="3" t="s">
        <v>9525</v>
      </c>
      <c r="CZ922" s="3" t="s">
        <v>163</v>
      </c>
      <c r="DA922" s="3" t="s">
        <v>9526</v>
      </c>
      <c r="DE922" s="3" t="s">
        <v>194</v>
      </c>
      <c r="DF922" s="3" t="s">
        <v>6482</v>
      </c>
      <c r="DG922" s="3" t="s">
        <v>11185</v>
      </c>
      <c r="DH922" s="3" t="s">
        <v>839</v>
      </c>
      <c r="DI922" s="3" t="s">
        <v>11186</v>
      </c>
      <c r="DK922" s="141" t="s">
        <v>13060</v>
      </c>
      <c r="DN922" s="141" t="s">
        <v>13061</v>
      </c>
      <c r="DO922" s="3" t="s">
        <v>168</v>
      </c>
      <c r="DP922" s="3" t="s">
        <v>9527</v>
      </c>
      <c r="DQ922" s="3" t="s">
        <v>3142</v>
      </c>
      <c r="DR922" s="3" t="s">
        <v>9528</v>
      </c>
      <c r="DS922" s="3" t="s">
        <v>9529</v>
      </c>
      <c r="DT922" s="3" t="s">
        <v>163</v>
      </c>
      <c r="DU922" s="3" t="s">
        <v>163</v>
      </c>
      <c r="DV922" s="3" t="s">
        <v>163</v>
      </c>
      <c r="DW922" s="3" t="s">
        <v>163</v>
      </c>
      <c r="DX922" s="3" t="s">
        <v>9530</v>
      </c>
      <c r="DY922" s="3" t="s">
        <v>194</v>
      </c>
      <c r="DZ922" s="3" t="s">
        <v>9531</v>
      </c>
      <c r="EA922" s="3" t="s">
        <v>9532</v>
      </c>
      <c r="EB922" s="3" t="s">
        <v>9510</v>
      </c>
      <c r="EC922" s="3" t="s">
        <v>9533</v>
      </c>
      <c r="ED922" s="3" t="s">
        <v>163</v>
      </c>
      <c r="EE922" s="3" t="s">
        <v>163</v>
      </c>
      <c r="EF922" s="3" t="s">
        <v>163</v>
      </c>
      <c r="EG922" s="3" t="s">
        <v>163</v>
      </c>
      <c r="EH922" s="3" t="s">
        <v>9534</v>
      </c>
      <c r="EI922" s="3" t="s">
        <v>168</v>
      </c>
      <c r="EJ922" s="3" t="s">
        <v>967</v>
      </c>
      <c r="EK922" s="3" t="s">
        <v>11593</v>
      </c>
      <c r="EL922" s="3" t="s">
        <v>13068</v>
      </c>
      <c r="EM922" s="82" t="s">
        <v>13069</v>
      </c>
      <c r="EO922" s="141" t="s">
        <v>13070</v>
      </c>
      <c r="ER922" s="141" t="s">
        <v>13071</v>
      </c>
    </row>
    <row r="923" spans="1:176" ht="12.75" customHeight="1" x14ac:dyDescent="0.2">
      <c r="A923" s="16" t="s">
        <v>173</v>
      </c>
      <c r="B923" s="17" t="s">
        <v>12429</v>
      </c>
      <c r="C923" s="16" t="s">
        <v>13782</v>
      </c>
      <c r="D923" s="16" t="s">
        <v>13789</v>
      </c>
      <c r="E923" s="16" t="s">
        <v>13789</v>
      </c>
      <c r="F923" s="85">
        <v>0</v>
      </c>
      <c r="G923" s="85"/>
      <c r="H923" s="7" t="s">
        <v>260</v>
      </c>
      <c r="I923" s="16" t="s">
        <v>979</v>
      </c>
      <c r="J923" s="132" t="s">
        <v>179</v>
      </c>
      <c r="K923" s="17" t="s">
        <v>162</v>
      </c>
      <c r="L923" s="132" t="s">
        <v>327</v>
      </c>
      <c r="M923" s="135"/>
      <c r="N923" s="17"/>
      <c r="O923" s="17"/>
      <c r="P923" s="134"/>
      <c r="Q923" s="134"/>
      <c r="R923" s="18"/>
      <c r="S923" s="18"/>
      <c r="T923" s="18"/>
      <c r="U923" s="18"/>
      <c r="V923" s="19"/>
      <c r="W923" s="18"/>
      <c r="X923" s="18"/>
      <c r="Y923" s="18"/>
      <c r="Z923" s="18"/>
      <c r="AA923" s="18"/>
      <c r="AB923" s="18"/>
      <c r="AC923" s="133"/>
      <c r="AD923" s="136"/>
      <c r="AE923" s="136"/>
      <c r="AF923" s="137"/>
      <c r="AI923" s="136"/>
      <c r="AJ923" s="136"/>
      <c r="AK923" s="136"/>
      <c r="AL923" s="136"/>
      <c r="AM923" s="134"/>
      <c r="AN923" s="134"/>
      <c r="AO923" s="134"/>
      <c r="AP923" s="134"/>
      <c r="AQ923" s="134"/>
      <c r="AR923" s="134"/>
      <c r="AS923" s="134"/>
      <c r="AT923" s="134"/>
      <c r="AU923" s="134"/>
      <c r="AV923" s="134"/>
      <c r="AW923" s="134"/>
      <c r="AX923" s="135"/>
      <c r="AY923" s="135"/>
      <c r="AZ923" s="135"/>
      <c r="BA923" s="135"/>
      <c r="FM923" s="130"/>
      <c r="FN923" s="130"/>
      <c r="FO923" s="130"/>
      <c r="FP923" s="130"/>
      <c r="FQ923" s="130"/>
      <c r="FR923" s="130"/>
      <c r="FS923" s="130"/>
      <c r="FT923" s="130"/>
    </row>
    <row r="924" spans="1:176" ht="12.75" customHeight="1" x14ac:dyDescent="0.2">
      <c r="A924" s="132" t="s">
        <v>173</v>
      </c>
      <c r="B924" s="17" t="s">
        <v>12429</v>
      </c>
      <c r="C924" s="132" t="s">
        <v>13783</v>
      </c>
      <c r="D924" s="132" t="s">
        <v>12725</v>
      </c>
      <c r="E924" s="132" t="s">
        <v>12725</v>
      </c>
      <c r="F924" s="85">
        <v>0</v>
      </c>
      <c r="G924" s="85"/>
      <c r="H924" s="134" t="s">
        <v>260</v>
      </c>
      <c r="I924" s="132" t="s">
        <v>671</v>
      </c>
      <c r="J924" s="132" t="s">
        <v>179</v>
      </c>
      <c r="K924" s="17" t="s">
        <v>162</v>
      </c>
      <c r="L924" s="132"/>
      <c r="M924" s="135"/>
      <c r="N924" s="17"/>
      <c r="O924" s="17"/>
      <c r="P924" s="134"/>
      <c r="Q924" s="134"/>
      <c r="R924" s="136"/>
      <c r="S924" s="136"/>
      <c r="T924" s="136"/>
      <c r="U924" s="136" t="s">
        <v>12727</v>
      </c>
      <c r="V924" s="138"/>
      <c r="W924" s="136"/>
      <c r="X924" s="136"/>
      <c r="Y924" s="136"/>
      <c r="Z924" s="136"/>
      <c r="AA924" s="136"/>
      <c r="AB924" s="136"/>
      <c r="AC924" s="3" t="s">
        <v>194</v>
      </c>
      <c r="AD924" s="3" t="s">
        <v>4796</v>
      </c>
      <c r="AE924" s="3" t="s">
        <v>1044</v>
      </c>
      <c r="AF924" s="3" t="s">
        <v>4797</v>
      </c>
      <c r="AG924" s="135" t="s">
        <v>4798</v>
      </c>
      <c r="AJ924" s="3" t="s">
        <v>4799</v>
      </c>
      <c r="AK924" s="3" t="s">
        <v>4800</v>
      </c>
      <c r="AL924" s="3" t="s">
        <v>4801</v>
      </c>
      <c r="AN924" s="134"/>
      <c r="AO924" s="134"/>
      <c r="AP924" s="134"/>
      <c r="AQ924" s="134"/>
      <c r="AR924" s="134"/>
      <c r="AS924" s="134"/>
      <c r="AT924" s="134"/>
      <c r="AU924" s="134"/>
      <c r="AV924" s="134"/>
      <c r="BC924" s="135"/>
      <c r="BD924" s="135"/>
      <c r="BE924" s="135"/>
      <c r="FM924" s="130"/>
      <c r="FN924" s="130"/>
      <c r="FO924" s="130"/>
      <c r="FP924" s="130"/>
      <c r="FQ924" s="130"/>
      <c r="FR924" s="130"/>
      <c r="FS924" s="130"/>
      <c r="FT924" s="130"/>
    </row>
    <row r="925" spans="1:176" ht="12.75" customHeight="1" x14ac:dyDescent="0.2">
      <c r="A925" s="132" t="s">
        <v>173</v>
      </c>
      <c r="B925" s="17" t="s">
        <v>12429</v>
      </c>
      <c r="C925" s="132" t="s">
        <v>13782</v>
      </c>
      <c r="D925" s="132" t="s">
        <v>12723</v>
      </c>
      <c r="E925" s="132" t="s">
        <v>12723</v>
      </c>
      <c r="F925" s="93">
        <v>0</v>
      </c>
      <c r="G925" s="93"/>
      <c r="H925" s="134" t="s">
        <v>260</v>
      </c>
      <c r="I925" s="132" t="s">
        <v>979</v>
      </c>
      <c r="J925" s="132" t="s">
        <v>179</v>
      </c>
      <c r="K925" s="17" t="s">
        <v>162</v>
      </c>
      <c r="L925" s="132"/>
      <c r="M925" s="136"/>
      <c r="N925" s="17"/>
      <c r="O925" s="17"/>
      <c r="P925" s="134"/>
      <c r="Q925" s="134"/>
      <c r="R925" s="136"/>
      <c r="S925" s="136"/>
      <c r="T925" s="136"/>
      <c r="U925" s="136" t="s">
        <v>12724</v>
      </c>
      <c r="V925" s="138"/>
      <c r="W925" s="21"/>
      <c r="X925" s="21"/>
      <c r="Y925" s="21"/>
      <c r="Z925" s="21"/>
      <c r="AA925" s="136"/>
      <c r="AB925" s="21"/>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41"/>
      <c r="BD925" s="141"/>
      <c r="BE925" s="141"/>
      <c r="BF925" s="135"/>
      <c r="BG925" s="135"/>
      <c r="BH925" s="135"/>
      <c r="BI925" s="135"/>
      <c r="BJ925" s="135"/>
      <c r="BK925" s="135"/>
      <c r="BL925" s="135"/>
      <c r="BM925" s="135"/>
      <c r="BN925" s="135"/>
      <c r="BO925" s="135"/>
      <c r="BP925" s="135"/>
      <c r="BQ925" s="135"/>
      <c r="BR925" s="135"/>
      <c r="BS925" s="135"/>
      <c r="BT925" s="135"/>
      <c r="BU925" s="135"/>
      <c r="BV925" s="135"/>
      <c r="BW925" s="135"/>
      <c r="BX925" s="135"/>
      <c r="BY925" s="135"/>
      <c r="BZ925" s="135"/>
      <c r="CA925" s="135"/>
      <c r="CB925" s="135"/>
      <c r="CC925" s="135"/>
      <c r="CD925" s="135"/>
      <c r="CE925" s="135"/>
      <c r="CF925" s="135"/>
      <c r="CG925" s="135"/>
      <c r="CH925" s="135"/>
      <c r="CI925" s="135"/>
      <c r="CJ925" s="135"/>
      <c r="CK925" s="135"/>
      <c r="CL925" s="135"/>
      <c r="CM925" s="135"/>
      <c r="CN925" s="135"/>
      <c r="CO925" s="135"/>
      <c r="CP925" s="135"/>
      <c r="CQ925" s="135"/>
      <c r="CR925" s="135"/>
      <c r="CS925" s="135"/>
      <c r="CT925" s="135"/>
      <c r="CU925" s="135"/>
      <c r="CV925" s="135"/>
      <c r="CW925" s="135"/>
      <c r="CX925" s="135"/>
      <c r="CY925" s="135"/>
      <c r="CZ925" s="135"/>
      <c r="DA925" s="135"/>
      <c r="DB925" s="135"/>
      <c r="DC925" s="135"/>
      <c r="DD925" s="135"/>
      <c r="DE925" s="135"/>
      <c r="DF925" s="135"/>
      <c r="DG925" s="135"/>
      <c r="DH925" s="135"/>
      <c r="DI925" s="135"/>
      <c r="DJ925" s="135"/>
      <c r="DK925" s="135"/>
      <c r="DL925" s="135"/>
      <c r="DM925" s="135"/>
      <c r="DN925" s="135"/>
      <c r="DO925" s="135"/>
      <c r="DP925" s="135"/>
      <c r="DQ925" s="135"/>
      <c r="DR925" s="135"/>
      <c r="DS925" s="135"/>
      <c r="DT925" s="135"/>
      <c r="DU925" s="135"/>
      <c r="DV925" s="135"/>
      <c r="DW925" s="135"/>
      <c r="DX925" s="135"/>
      <c r="DY925" s="135"/>
      <c r="DZ925" s="135"/>
      <c r="EA925" s="135"/>
      <c r="EB925" s="135"/>
      <c r="EC925" s="135"/>
      <c r="ED925" s="135"/>
      <c r="EE925" s="135"/>
      <c r="EF925" s="135"/>
      <c r="EG925" s="135"/>
      <c r="EH925" s="135"/>
      <c r="EI925" s="135"/>
      <c r="EJ925" s="135"/>
      <c r="EK925" s="135"/>
      <c r="EL925" s="135"/>
      <c r="EM925" s="135"/>
      <c r="EN925" s="135"/>
      <c r="EO925" s="135"/>
      <c r="EP925" s="135"/>
      <c r="EQ925" s="135"/>
      <c r="ER925" s="135"/>
      <c r="ES925" s="135"/>
      <c r="ET925" s="135"/>
      <c r="EU925" s="135"/>
      <c r="EV925" s="135"/>
      <c r="EW925" s="135"/>
      <c r="EX925" s="135"/>
      <c r="EY925" s="135"/>
      <c r="EZ925" s="135"/>
      <c r="FA925" s="135"/>
      <c r="FB925" s="135"/>
      <c r="FC925" s="135"/>
      <c r="FD925" s="135"/>
      <c r="FE925" s="135"/>
      <c r="FF925" s="135"/>
      <c r="FG925" s="135"/>
      <c r="FH925" s="135"/>
      <c r="FI925" s="135"/>
      <c r="FJ925" s="135"/>
      <c r="FK925" s="135"/>
      <c r="FL925" s="135"/>
    </row>
    <row r="926" spans="1:176" ht="12.75" customHeight="1" x14ac:dyDescent="0.2">
      <c r="A926" s="132" t="s">
        <v>173</v>
      </c>
      <c r="B926" s="17" t="s">
        <v>12429</v>
      </c>
      <c r="C926" s="132" t="s">
        <v>13782</v>
      </c>
      <c r="D926" s="132" t="s">
        <v>12733</v>
      </c>
      <c r="E926" s="132" t="s">
        <v>12733</v>
      </c>
      <c r="F926" s="93">
        <v>0</v>
      </c>
      <c r="G926" s="93"/>
      <c r="H926" s="134" t="s">
        <v>260</v>
      </c>
      <c r="I926" s="132" t="s">
        <v>979</v>
      </c>
      <c r="J926" s="132" t="s">
        <v>179</v>
      </c>
      <c r="K926" s="17" t="s">
        <v>162</v>
      </c>
      <c r="L926" s="132"/>
      <c r="M926" s="136"/>
      <c r="N926" s="17"/>
      <c r="O926" s="17"/>
      <c r="P926" s="134"/>
      <c r="Q926" s="134"/>
      <c r="R926" s="136"/>
      <c r="S926" s="136"/>
      <c r="T926" s="136"/>
      <c r="U926" s="136" t="s">
        <v>12719</v>
      </c>
      <c r="V926" s="138"/>
      <c r="W926" s="21"/>
      <c r="X926" s="21"/>
      <c r="Y926" s="21"/>
      <c r="Z926" s="21"/>
      <c r="AA926" s="136"/>
      <c r="AB926" s="21"/>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41"/>
      <c r="BD926" s="141"/>
      <c r="BE926" s="141"/>
      <c r="BF926" s="135"/>
      <c r="BG926" s="135"/>
      <c r="BH926" s="135"/>
      <c r="BI926" s="135"/>
      <c r="BJ926" s="135"/>
      <c r="BK926" s="135"/>
      <c r="BL926" s="135"/>
      <c r="BM926" s="135"/>
      <c r="BN926" s="135"/>
      <c r="BO926" s="135"/>
      <c r="BP926" s="135"/>
      <c r="BQ926" s="135"/>
      <c r="BR926" s="135"/>
      <c r="BS926" s="135"/>
      <c r="BT926" s="135"/>
      <c r="BU926" s="135"/>
      <c r="BV926" s="135"/>
      <c r="BW926" s="135"/>
      <c r="BX926" s="135"/>
      <c r="BY926" s="135"/>
      <c r="BZ926" s="135"/>
      <c r="CA926" s="135"/>
      <c r="CB926" s="135"/>
      <c r="CC926" s="135"/>
      <c r="CD926" s="135"/>
      <c r="CE926" s="135"/>
      <c r="CF926" s="135"/>
      <c r="CG926" s="135"/>
      <c r="CH926" s="135"/>
      <c r="CI926" s="135"/>
      <c r="CJ926" s="135"/>
      <c r="CK926" s="135"/>
      <c r="CL926" s="135"/>
      <c r="CM926" s="135"/>
      <c r="CN926" s="135"/>
      <c r="CO926" s="135"/>
      <c r="CP926" s="135"/>
      <c r="CQ926" s="135"/>
      <c r="CR926" s="135"/>
      <c r="CS926" s="135"/>
      <c r="CT926" s="135"/>
      <c r="CU926" s="135"/>
      <c r="CV926" s="135"/>
      <c r="CW926" s="135"/>
      <c r="CX926" s="135"/>
      <c r="CY926" s="135"/>
      <c r="CZ926" s="135"/>
      <c r="DA926" s="135"/>
      <c r="DB926" s="135"/>
      <c r="DC926" s="135"/>
      <c r="DD926" s="135"/>
      <c r="DE926" s="135"/>
      <c r="DF926" s="135"/>
      <c r="DG926" s="135"/>
      <c r="DH926" s="135"/>
      <c r="DI926" s="135"/>
      <c r="DJ926" s="135"/>
      <c r="DK926" s="135"/>
      <c r="DL926" s="135"/>
      <c r="DM926" s="135"/>
      <c r="DN926" s="135"/>
      <c r="DO926" s="135"/>
      <c r="DP926" s="135"/>
      <c r="DQ926" s="135"/>
      <c r="DR926" s="135"/>
      <c r="DS926" s="135"/>
      <c r="DT926" s="135"/>
      <c r="DU926" s="135"/>
      <c r="DV926" s="135"/>
      <c r="DW926" s="135"/>
      <c r="DX926" s="135"/>
      <c r="DY926" s="135"/>
      <c r="DZ926" s="135"/>
      <c r="EA926" s="135"/>
      <c r="EB926" s="135"/>
      <c r="EC926" s="135"/>
      <c r="ED926" s="135"/>
      <c r="EE926" s="135"/>
      <c r="EF926" s="135"/>
      <c r="EG926" s="135"/>
      <c r="EH926" s="135"/>
      <c r="EI926" s="135"/>
      <c r="EJ926" s="135"/>
      <c r="EK926" s="135"/>
      <c r="EL926" s="135"/>
      <c r="EM926" s="135"/>
      <c r="EN926" s="135"/>
      <c r="EO926" s="135"/>
      <c r="EP926" s="135"/>
      <c r="EQ926" s="135"/>
      <c r="ER926" s="135"/>
      <c r="ES926" s="135"/>
      <c r="ET926" s="135"/>
      <c r="EU926" s="135"/>
      <c r="EV926" s="135"/>
      <c r="EW926" s="135"/>
      <c r="EX926" s="135"/>
      <c r="EY926" s="135"/>
      <c r="EZ926" s="135"/>
      <c r="FA926" s="135"/>
      <c r="FB926" s="135"/>
      <c r="FC926" s="135"/>
      <c r="FD926" s="135"/>
      <c r="FE926" s="135"/>
      <c r="FF926" s="135"/>
      <c r="FG926" s="135"/>
      <c r="FH926" s="135"/>
      <c r="FI926" s="135"/>
      <c r="FJ926" s="135"/>
      <c r="FK926" s="135"/>
      <c r="FL926" s="135"/>
    </row>
    <row r="927" spans="1:176" ht="12.75" customHeight="1" x14ac:dyDescent="0.2">
      <c r="A927" s="135" t="s">
        <v>173</v>
      </c>
      <c r="B927" s="127" t="s">
        <v>12429</v>
      </c>
      <c r="C927" s="132" t="s">
        <v>13782</v>
      </c>
      <c r="D927" s="135" t="s">
        <v>13791</v>
      </c>
      <c r="E927" s="135" t="s">
        <v>13791</v>
      </c>
      <c r="F927" s="85">
        <v>0</v>
      </c>
      <c r="G927" s="85"/>
      <c r="H927" s="134" t="s">
        <v>260</v>
      </c>
      <c r="I927" s="135" t="s">
        <v>2475</v>
      </c>
      <c r="J927" s="135" t="s">
        <v>179</v>
      </c>
      <c r="K927" s="127" t="s">
        <v>162</v>
      </c>
      <c r="L927" s="135"/>
      <c r="M927" s="133"/>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35"/>
      <c r="BH927" s="135"/>
      <c r="BI927" s="135"/>
      <c r="BJ927" s="135"/>
      <c r="BK927" s="135"/>
      <c r="BL927" s="135"/>
      <c r="BM927" s="135"/>
      <c r="BN927" s="135"/>
      <c r="BO927" s="135"/>
      <c r="BP927" s="135"/>
      <c r="BQ927" s="135"/>
      <c r="BR927" s="135"/>
      <c r="BS927" s="135"/>
      <c r="BT927" s="135"/>
      <c r="BU927" s="135"/>
      <c r="BV927" s="135"/>
      <c r="BW927" s="135"/>
      <c r="BX927" s="135"/>
      <c r="BY927" s="135"/>
      <c r="BZ927" s="135"/>
      <c r="CA927" s="135"/>
      <c r="CB927" s="135"/>
      <c r="CC927" s="135"/>
      <c r="CD927" s="135"/>
      <c r="CE927" s="135"/>
      <c r="CF927" s="135"/>
      <c r="CG927" s="135"/>
      <c r="CH927" s="135"/>
      <c r="CI927" s="135"/>
      <c r="CJ927" s="135"/>
      <c r="CK927" s="135"/>
      <c r="CL927" s="135"/>
      <c r="CM927" s="135"/>
      <c r="CN927" s="135"/>
      <c r="CO927" s="135"/>
      <c r="CP927" s="135"/>
      <c r="CQ927" s="135"/>
      <c r="CR927" s="135"/>
      <c r="CS927" s="135"/>
      <c r="CT927" s="135"/>
      <c r="CU927" s="135"/>
      <c r="CV927" s="135"/>
      <c r="CW927" s="135"/>
      <c r="CX927" s="135"/>
      <c r="CY927" s="135"/>
      <c r="CZ927" s="135"/>
      <c r="DA927" s="135"/>
      <c r="DB927" s="135"/>
      <c r="DC927" s="135"/>
      <c r="DD927" s="135"/>
      <c r="DE927" s="135"/>
      <c r="DF927" s="135"/>
      <c r="DG927" s="135"/>
      <c r="DH927" s="135"/>
      <c r="DI927" s="135"/>
      <c r="DJ927" s="135"/>
      <c r="DK927" s="135"/>
      <c r="DL927" s="135"/>
      <c r="DM927" s="135"/>
      <c r="DN927" s="135"/>
      <c r="DO927" s="135"/>
      <c r="DP927" s="135"/>
      <c r="DQ927" s="135"/>
      <c r="DR927" s="135"/>
      <c r="DS927" s="135"/>
      <c r="DT927" s="135"/>
      <c r="DU927" s="135"/>
      <c r="DV927" s="135"/>
      <c r="DW927" s="135"/>
      <c r="DX927" s="135"/>
      <c r="DY927" s="135"/>
      <c r="DZ927" s="135"/>
      <c r="EA927" s="135"/>
      <c r="EB927" s="135"/>
      <c r="EC927" s="135"/>
      <c r="ED927" s="135"/>
      <c r="EE927" s="135"/>
      <c r="EF927" s="135"/>
      <c r="EG927" s="135"/>
      <c r="EH927" s="135"/>
      <c r="EI927" s="135"/>
      <c r="EJ927" s="135"/>
      <c r="EK927" s="135"/>
      <c r="EL927" s="135"/>
      <c r="EM927" s="135"/>
      <c r="EN927" s="135"/>
      <c r="EO927" s="135"/>
      <c r="EP927" s="135"/>
      <c r="EQ927" s="135"/>
      <c r="ER927" s="135"/>
      <c r="ES927" s="135"/>
      <c r="ET927" s="135"/>
      <c r="EU927" s="135"/>
      <c r="EV927" s="135"/>
      <c r="EW927" s="135"/>
      <c r="EX927" s="135"/>
      <c r="EY927" s="135"/>
      <c r="EZ927" s="135"/>
      <c r="FA927" s="135"/>
      <c r="FB927" s="135"/>
      <c r="FC927" s="135"/>
      <c r="FD927" s="135"/>
      <c r="FE927" s="135"/>
      <c r="FF927" s="135"/>
      <c r="FG927" s="135"/>
      <c r="FH927" s="135"/>
      <c r="FI927" s="135"/>
      <c r="FJ927" s="135"/>
      <c r="FK927" s="135"/>
      <c r="FL927" s="135"/>
    </row>
    <row r="928" spans="1:176" ht="12.75" customHeight="1" x14ac:dyDescent="0.2">
      <c r="A928" s="16" t="s">
        <v>173</v>
      </c>
      <c r="B928" s="17" t="s">
        <v>12429</v>
      </c>
      <c r="C928" s="16" t="s">
        <v>13782</v>
      </c>
      <c r="D928" s="16" t="s">
        <v>13742</v>
      </c>
      <c r="E928" s="16" t="s">
        <v>13742</v>
      </c>
      <c r="F928" s="85">
        <v>0</v>
      </c>
      <c r="G928" s="85"/>
      <c r="H928" s="7" t="s">
        <v>260</v>
      </c>
      <c r="I928" s="16" t="s">
        <v>2475</v>
      </c>
      <c r="J928" s="16" t="s">
        <v>179</v>
      </c>
      <c r="K928" s="17" t="s">
        <v>162</v>
      </c>
      <c r="L928" s="16" t="s">
        <v>13743</v>
      </c>
      <c r="N928" s="17"/>
      <c r="O928" s="17"/>
      <c r="P928" s="134"/>
      <c r="Q928" s="7"/>
      <c r="R928" s="21" t="s">
        <v>6676</v>
      </c>
      <c r="S928" s="136"/>
      <c r="T928" s="136"/>
      <c r="U928" s="136"/>
      <c r="V928" s="138"/>
      <c r="W928" s="18"/>
      <c r="X928" s="18"/>
      <c r="Y928" s="18"/>
      <c r="Z928" s="18"/>
      <c r="AA928" s="136"/>
      <c r="AB928" s="136"/>
      <c r="AC928" s="133"/>
      <c r="AD928" s="18"/>
      <c r="AE928" s="18"/>
      <c r="AF928" s="137"/>
      <c r="AG928" s="3" t="s">
        <v>2476</v>
      </c>
      <c r="AH928" s="3" t="s">
        <v>13744</v>
      </c>
      <c r="AI928" s="139" t="s">
        <v>13745</v>
      </c>
      <c r="AJ928" s="18"/>
      <c r="AK928" s="18"/>
      <c r="AL928" s="18"/>
      <c r="AM928" s="134"/>
      <c r="AN928" s="134"/>
      <c r="AO928" s="134"/>
      <c r="AP928" s="134"/>
      <c r="AQ928" s="134"/>
      <c r="AR928" s="134"/>
      <c r="AS928" s="134"/>
      <c r="AT928" s="7"/>
      <c r="AU928" s="7"/>
      <c r="AV928" s="7"/>
      <c r="AW928" s="134"/>
    </row>
    <row r="929" spans="1:176" ht="12.75" customHeight="1" x14ac:dyDescent="0.2">
      <c r="A929" s="132" t="s">
        <v>173</v>
      </c>
      <c r="B929" s="17" t="s">
        <v>12429</v>
      </c>
      <c r="C929" s="132" t="s">
        <v>13782</v>
      </c>
      <c r="D929" s="132" t="s">
        <v>13723</v>
      </c>
      <c r="E929" s="132" t="s">
        <v>13481</v>
      </c>
      <c r="F929" s="85">
        <v>0</v>
      </c>
      <c r="G929" s="85"/>
      <c r="H929" s="134" t="s">
        <v>260</v>
      </c>
      <c r="I929" s="132" t="s">
        <v>979</v>
      </c>
      <c r="J929" s="132" t="s">
        <v>179</v>
      </c>
      <c r="K929" s="17" t="s">
        <v>162</v>
      </c>
      <c r="L929" s="132"/>
      <c r="M929" s="135"/>
      <c r="N929" s="17"/>
      <c r="O929" s="17"/>
      <c r="P929" s="134"/>
      <c r="Q929" s="134"/>
      <c r="R929" s="136"/>
      <c r="S929" s="136"/>
      <c r="T929" s="136"/>
      <c r="U929" s="136" t="s">
        <v>12734</v>
      </c>
      <c r="V929" s="138"/>
      <c r="W929" s="136"/>
      <c r="X929" s="136"/>
      <c r="Y929" s="136"/>
      <c r="Z929" s="136"/>
      <c r="AA929" s="136"/>
      <c r="AB929" s="136"/>
      <c r="AC929" s="133"/>
      <c r="AD929" s="136"/>
      <c r="AE929" s="136"/>
      <c r="AF929" s="137"/>
      <c r="AG929" s="135" t="s">
        <v>2478</v>
      </c>
      <c r="AH929" s="135" t="s">
        <v>11395</v>
      </c>
      <c r="AI929" s="136"/>
      <c r="AJ929" s="139" t="s">
        <v>13731</v>
      </c>
      <c r="AK929" s="136"/>
      <c r="AL929" s="136"/>
      <c r="AM929" s="135"/>
      <c r="AN929" s="135"/>
      <c r="AO929" s="135"/>
      <c r="AP929" s="135"/>
      <c r="AQ929" s="135"/>
      <c r="AR929" s="135"/>
      <c r="AS929" s="135"/>
      <c r="AT929" s="135"/>
      <c r="AU929" s="135"/>
      <c r="AV929" s="135"/>
      <c r="AW929" s="134"/>
      <c r="AX929" s="135"/>
      <c r="AY929" s="135"/>
      <c r="AZ929" s="135"/>
      <c r="BA929" s="135"/>
      <c r="BB929" s="135"/>
      <c r="BC929" s="135"/>
      <c r="BD929" s="135"/>
      <c r="BE929" s="135"/>
      <c r="BF929" s="135"/>
      <c r="BG929" s="135"/>
      <c r="BH929" s="135"/>
      <c r="BI929" s="135"/>
      <c r="BJ929" s="135"/>
      <c r="BK929" s="135"/>
      <c r="BL929" s="135"/>
      <c r="BM929" s="135"/>
      <c r="BN929" s="135"/>
      <c r="BO929" s="135"/>
      <c r="BP929" s="135"/>
      <c r="BQ929" s="135"/>
      <c r="BR929" s="135"/>
      <c r="BS929" s="135"/>
      <c r="BT929" s="135"/>
      <c r="BU929" s="135"/>
      <c r="BV929" s="135"/>
      <c r="BW929" s="135"/>
      <c r="BX929" s="135"/>
      <c r="BY929" s="135"/>
      <c r="BZ929" s="135"/>
      <c r="CA929" s="135"/>
      <c r="CB929" s="135"/>
      <c r="CC929" s="135"/>
      <c r="CD929" s="135"/>
      <c r="CE929" s="135"/>
      <c r="CF929" s="135"/>
      <c r="CG929" s="135"/>
      <c r="CH929" s="135"/>
      <c r="CI929" s="135"/>
      <c r="CJ929" s="135"/>
      <c r="CK929" s="135"/>
      <c r="CL929" s="135"/>
      <c r="CM929" s="135"/>
      <c r="CN929" s="135"/>
      <c r="CO929" s="135"/>
      <c r="CP929" s="135"/>
      <c r="CQ929" s="135"/>
      <c r="CR929" s="135"/>
      <c r="CS929" s="135"/>
      <c r="CT929" s="135"/>
      <c r="CU929" s="135"/>
      <c r="CV929" s="135"/>
      <c r="CW929" s="135"/>
      <c r="CX929" s="135"/>
      <c r="CY929" s="135"/>
      <c r="CZ929" s="135"/>
      <c r="DA929" s="135"/>
      <c r="DB929" s="135"/>
      <c r="DC929" s="135"/>
      <c r="DD929" s="135"/>
      <c r="DE929" s="135"/>
      <c r="DF929" s="135"/>
      <c r="DG929" s="135"/>
      <c r="DH929" s="135"/>
      <c r="DI929" s="135"/>
      <c r="DJ929" s="135"/>
      <c r="DK929" s="135"/>
      <c r="DL929" s="135"/>
      <c r="DM929" s="135"/>
      <c r="DN929" s="135"/>
      <c r="DO929" s="135"/>
      <c r="DP929" s="135"/>
      <c r="DQ929" s="135"/>
      <c r="DR929" s="135"/>
      <c r="DS929" s="135"/>
      <c r="DT929" s="135"/>
      <c r="DU929" s="135"/>
      <c r="DV929" s="135"/>
      <c r="DW929" s="135"/>
      <c r="DX929" s="135"/>
      <c r="DY929" s="135"/>
      <c r="DZ929" s="135"/>
      <c r="EA929" s="135"/>
      <c r="EB929" s="135"/>
      <c r="EC929" s="135"/>
      <c r="ED929" s="135"/>
      <c r="EE929" s="135"/>
      <c r="EF929" s="135"/>
      <c r="EG929" s="135"/>
      <c r="EH929" s="135"/>
      <c r="EI929" s="135"/>
      <c r="EJ929" s="135"/>
      <c r="EK929" s="135"/>
      <c r="EL929" s="135"/>
      <c r="EM929" s="135"/>
      <c r="EN929" s="135"/>
      <c r="EO929" s="135"/>
      <c r="EP929" s="135"/>
      <c r="EQ929" s="135"/>
      <c r="ER929" s="135"/>
      <c r="ES929" s="135"/>
      <c r="ET929" s="135"/>
      <c r="EU929" s="135"/>
      <c r="EV929" s="135"/>
      <c r="EW929" s="135"/>
      <c r="EX929" s="135"/>
      <c r="EY929" s="135"/>
      <c r="EZ929" s="135"/>
      <c r="FA929" s="135"/>
      <c r="FB929" s="135"/>
      <c r="FC929" s="135"/>
      <c r="FD929" s="135"/>
      <c r="FE929" s="135"/>
      <c r="FF929" s="135"/>
      <c r="FG929" s="135"/>
      <c r="FH929" s="135"/>
      <c r="FI929" s="135"/>
      <c r="FJ929" s="135"/>
      <c r="FK929" s="135"/>
      <c r="FL929" s="135"/>
    </row>
    <row r="930" spans="1:176" ht="12.75" customHeight="1" x14ac:dyDescent="0.2">
      <c r="A930" s="16" t="s">
        <v>173</v>
      </c>
      <c r="B930" s="17" t="s">
        <v>12429</v>
      </c>
      <c r="C930" s="16" t="s">
        <v>13783</v>
      </c>
      <c r="D930" s="132" t="s">
        <v>12718</v>
      </c>
      <c r="E930" s="132" t="s">
        <v>12718</v>
      </c>
      <c r="F930" s="93">
        <v>0</v>
      </c>
      <c r="G930" s="93"/>
      <c r="H930" s="7" t="s">
        <v>260</v>
      </c>
      <c r="I930" s="16" t="s">
        <v>979</v>
      </c>
      <c r="J930" s="132" t="s">
        <v>179</v>
      </c>
      <c r="K930" s="17" t="s">
        <v>162</v>
      </c>
      <c r="L930" s="16"/>
      <c r="M930" s="136"/>
      <c r="N930" s="17"/>
      <c r="O930" s="17"/>
      <c r="P930" s="134"/>
      <c r="Q930" s="7"/>
      <c r="R930" s="136"/>
      <c r="S930" s="136"/>
      <c r="T930" s="136"/>
      <c r="U930" s="136" t="s">
        <v>12719</v>
      </c>
      <c r="V930" s="19"/>
      <c r="W930" s="21"/>
      <c r="X930" s="21"/>
      <c r="Y930" s="21"/>
      <c r="Z930" s="21"/>
      <c r="AA930" s="136"/>
      <c r="AB930" s="21"/>
      <c r="AC930" s="135"/>
      <c r="AD930" s="135"/>
      <c r="AE930" s="135"/>
      <c r="AF930" s="135"/>
      <c r="AI930" s="135"/>
      <c r="AJ930" s="135"/>
      <c r="AK930" s="135"/>
      <c r="AL930" s="135"/>
      <c r="AM930" s="135"/>
      <c r="AN930" s="135"/>
      <c r="AO930" s="135"/>
      <c r="AP930" s="135"/>
      <c r="AQ930" s="135"/>
      <c r="AR930" s="135"/>
      <c r="AS930" s="135"/>
      <c r="AT930" s="135"/>
      <c r="AU930" s="135"/>
      <c r="AV930" s="135"/>
      <c r="AW930" s="135"/>
      <c r="AX930" s="135"/>
      <c r="AY930" s="135"/>
      <c r="AZ930" s="135"/>
      <c r="BA930" s="135"/>
      <c r="BC930" s="141"/>
      <c r="BD930" s="141"/>
      <c r="BE930" s="141"/>
    </row>
    <row r="931" spans="1:176" ht="12.75" customHeight="1" x14ac:dyDescent="0.2">
      <c r="A931" s="16" t="s">
        <v>173</v>
      </c>
      <c r="B931" s="17" t="s">
        <v>12429</v>
      </c>
      <c r="C931" s="16" t="s">
        <v>13783</v>
      </c>
      <c r="D931" s="16" t="s">
        <v>12730</v>
      </c>
      <c r="E931" s="16" t="s">
        <v>12730</v>
      </c>
      <c r="F931" s="85">
        <v>0</v>
      </c>
      <c r="G931" s="85"/>
      <c r="H931" s="134" t="s">
        <v>260</v>
      </c>
      <c r="I931" s="16" t="s">
        <v>671</v>
      </c>
      <c r="J931" s="16" t="s">
        <v>179</v>
      </c>
      <c r="K931" s="17" t="s">
        <v>162</v>
      </c>
      <c r="L931" s="16"/>
      <c r="M931" s="135"/>
      <c r="N931" s="17"/>
      <c r="O931" s="17"/>
      <c r="P931" s="134"/>
      <c r="Q931" s="7"/>
      <c r="R931" s="18"/>
      <c r="S931" s="18"/>
      <c r="T931" s="18"/>
      <c r="U931" s="18" t="s">
        <v>12727</v>
      </c>
      <c r="V931" s="19"/>
      <c r="W931" s="18"/>
      <c r="X931" s="18"/>
      <c r="Y931" s="18"/>
      <c r="Z931" s="18"/>
      <c r="AA931" s="18"/>
      <c r="AB931" s="18"/>
      <c r="AC931" s="135" t="s">
        <v>168</v>
      </c>
      <c r="AD931" s="3" t="s">
        <v>4796</v>
      </c>
      <c r="AE931" s="3" t="s">
        <v>1044</v>
      </c>
      <c r="AF931" s="3" t="s">
        <v>4797</v>
      </c>
      <c r="AG931" s="3" t="s">
        <v>4798</v>
      </c>
      <c r="AI931" s="135"/>
      <c r="AJ931" s="135" t="s">
        <v>4799</v>
      </c>
      <c r="AK931" s="135" t="s">
        <v>4800</v>
      </c>
      <c r="AL931" s="135" t="s">
        <v>4801</v>
      </c>
      <c r="AM931" s="135"/>
      <c r="AN931" s="7"/>
      <c r="AO931" s="7"/>
      <c r="AP931" s="7"/>
      <c r="AQ931" s="7"/>
      <c r="AR931" s="7"/>
      <c r="AS931" s="7"/>
      <c r="AT931" s="7"/>
      <c r="AU931" s="7"/>
      <c r="AV931" s="7"/>
      <c r="AW931" s="135" t="s">
        <v>194</v>
      </c>
      <c r="AX931" s="135" t="s">
        <v>4802</v>
      </c>
      <c r="AY931" s="135" t="s">
        <v>1778</v>
      </c>
      <c r="AZ931" s="135" t="s">
        <v>3480</v>
      </c>
      <c r="BA931" s="135" t="s">
        <v>4803</v>
      </c>
    </row>
    <row r="932" spans="1:176" ht="12.75" customHeight="1" x14ac:dyDescent="0.2">
      <c r="A932" s="16" t="s">
        <v>173</v>
      </c>
      <c r="B932" s="17" t="s">
        <v>12429</v>
      </c>
      <c r="C932" s="16" t="s">
        <v>13783</v>
      </c>
      <c r="D932" s="16" t="s">
        <v>13794</v>
      </c>
      <c r="E932" s="16" t="s">
        <v>13794</v>
      </c>
      <c r="F932" s="85">
        <v>0</v>
      </c>
      <c r="G932" s="85"/>
      <c r="H932" s="7" t="s">
        <v>260</v>
      </c>
      <c r="I932" s="16" t="s">
        <v>671</v>
      </c>
      <c r="J932" s="16" t="s">
        <v>179</v>
      </c>
      <c r="K932" s="17" t="s">
        <v>162</v>
      </c>
      <c r="L932" s="16"/>
      <c r="M932" s="135"/>
      <c r="N932" s="17"/>
      <c r="O932" s="17"/>
      <c r="P932" s="134"/>
      <c r="Q932" s="7"/>
      <c r="R932" s="18"/>
      <c r="S932" s="18"/>
      <c r="T932" s="18"/>
      <c r="U932" s="18" t="s">
        <v>12729</v>
      </c>
      <c r="V932" s="19"/>
      <c r="W932" s="18"/>
      <c r="X932" s="18"/>
      <c r="Y932" s="18"/>
      <c r="Z932" s="18"/>
      <c r="AA932" s="18"/>
      <c r="AB932" s="18"/>
      <c r="AC932" s="135" t="s">
        <v>168</v>
      </c>
      <c r="AD932" s="3" t="s">
        <v>4796</v>
      </c>
      <c r="AE932" s="3" t="s">
        <v>1044</v>
      </c>
      <c r="AF932" s="3" t="s">
        <v>4797</v>
      </c>
      <c r="AG932" s="3" t="s">
        <v>4798</v>
      </c>
      <c r="AI932" s="135"/>
      <c r="AJ932" s="135" t="s">
        <v>4799</v>
      </c>
      <c r="AK932" s="135" t="s">
        <v>4800</v>
      </c>
      <c r="AL932" s="135" t="s">
        <v>4801</v>
      </c>
      <c r="AM932" s="135"/>
      <c r="AN932" s="7"/>
      <c r="AO932" s="7"/>
      <c r="AP932" s="7"/>
      <c r="AQ932" s="7"/>
      <c r="AR932" s="7"/>
      <c r="AS932" s="7"/>
      <c r="AT932" s="7"/>
      <c r="AU932" s="7"/>
      <c r="AV932" s="7"/>
      <c r="AW932" s="135" t="s">
        <v>194</v>
      </c>
      <c r="AX932" s="135" t="s">
        <v>4802</v>
      </c>
      <c r="AY932" s="135" t="s">
        <v>1778</v>
      </c>
      <c r="AZ932" s="135" t="s">
        <v>3480</v>
      </c>
      <c r="BA932" s="135" t="s">
        <v>4803</v>
      </c>
    </row>
    <row r="933" spans="1:176" ht="12.75" customHeight="1" x14ac:dyDescent="0.2">
      <c r="A933" s="16" t="s">
        <v>173</v>
      </c>
      <c r="B933" s="17" t="s">
        <v>12429</v>
      </c>
      <c r="C933" s="16" t="s">
        <v>13783</v>
      </c>
      <c r="D933" s="16" t="s">
        <v>12731</v>
      </c>
      <c r="E933" s="16" t="s">
        <v>12731</v>
      </c>
      <c r="F933" s="85">
        <v>0</v>
      </c>
      <c r="G933" s="85"/>
      <c r="H933" s="7" t="s">
        <v>260</v>
      </c>
      <c r="I933" s="16" t="s">
        <v>671</v>
      </c>
      <c r="J933" s="16" t="s">
        <v>179</v>
      </c>
      <c r="K933" s="17" t="s">
        <v>162</v>
      </c>
      <c r="L933" s="16"/>
      <c r="M933" s="135"/>
      <c r="N933" s="17"/>
      <c r="O933" s="17"/>
      <c r="P933" s="134"/>
      <c r="Q933" s="7"/>
      <c r="R933" s="136"/>
      <c r="S933" s="136"/>
      <c r="T933" s="136"/>
      <c r="U933" s="136" t="s">
        <v>12732</v>
      </c>
      <c r="V933" s="138"/>
      <c r="W933" s="136"/>
      <c r="X933" s="136"/>
      <c r="Y933" s="136"/>
      <c r="Z933" s="136"/>
      <c r="AA933" s="136"/>
      <c r="AB933" s="136"/>
      <c r="AC933" s="135" t="s">
        <v>168</v>
      </c>
      <c r="AD933" s="3" t="s">
        <v>4796</v>
      </c>
      <c r="AE933" s="3" t="s">
        <v>1044</v>
      </c>
      <c r="AF933" s="3" t="s">
        <v>4797</v>
      </c>
      <c r="AG933" s="3" t="s">
        <v>4798</v>
      </c>
      <c r="AI933" s="135"/>
      <c r="AJ933" s="135" t="s">
        <v>4799</v>
      </c>
      <c r="AK933" s="135" t="s">
        <v>4800</v>
      </c>
      <c r="AL933" s="135" t="s">
        <v>4801</v>
      </c>
      <c r="AM933" s="135"/>
      <c r="AN933" s="7"/>
      <c r="AO933" s="7"/>
      <c r="AP933" s="7"/>
      <c r="AQ933" s="7"/>
      <c r="AR933" s="7"/>
      <c r="AS933" s="7"/>
      <c r="AT933" s="7"/>
      <c r="AU933" s="7"/>
      <c r="AV933" s="7"/>
      <c r="AW933" s="135" t="s">
        <v>194</v>
      </c>
      <c r="AX933" s="135" t="s">
        <v>4802</v>
      </c>
      <c r="AY933" s="135" t="s">
        <v>1778</v>
      </c>
      <c r="AZ933" s="135" t="s">
        <v>3480</v>
      </c>
      <c r="BA933" s="135" t="s">
        <v>4803</v>
      </c>
    </row>
    <row r="934" spans="1:176" ht="12.75" customHeight="1" x14ac:dyDescent="0.2">
      <c r="A934" s="132" t="s">
        <v>173</v>
      </c>
      <c r="B934" s="17" t="s">
        <v>12429</v>
      </c>
      <c r="C934" s="132" t="s">
        <v>13783</v>
      </c>
      <c r="D934" s="132" t="s">
        <v>13482</v>
      </c>
      <c r="E934" s="132" t="s">
        <v>12733</v>
      </c>
      <c r="F934" s="93">
        <v>0</v>
      </c>
      <c r="G934" s="93"/>
      <c r="H934" s="7" t="s">
        <v>260</v>
      </c>
      <c r="I934" s="132" t="s">
        <v>979</v>
      </c>
      <c r="J934" s="132" t="s">
        <v>179</v>
      </c>
      <c r="K934" s="17" t="s">
        <v>162</v>
      </c>
      <c r="L934" s="132"/>
      <c r="M934" s="136"/>
      <c r="N934" s="17"/>
      <c r="O934" s="17"/>
      <c r="P934" s="134"/>
      <c r="Q934" s="134"/>
      <c r="R934" s="136"/>
      <c r="S934" s="136"/>
      <c r="T934" s="136"/>
      <c r="U934" s="136" t="s">
        <v>12734</v>
      </c>
      <c r="V934" s="138"/>
      <c r="W934" s="21"/>
      <c r="X934" s="21"/>
      <c r="Y934" s="21"/>
      <c r="Z934" s="21"/>
      <c r="AA934" s="136"/>
      <c r="AB934" s="21"/>
      <c r="AC934" s="135"/>
      <c r="AD934" s="135"/>
      <c r="AE934" s="135"/>
      <c r="AF934" s="135"/>
      <c r="AG934" s="135"/>
      <c r="AJ934" s="135"/>
      <c r="AK934" s="135"/>
      <c r="AL934" s="135"/>
      <c r="AM934" s="135"/>
      <c r="AN934" s="135"/>
      <c r="AO934" s="135"/>
      <c r="AP934" s="135"/>
      <c r="AQ934" s="135"/>
      <c r="AR934" s="135"/>
      <c r="AS934" s="135"/>
      <c r="AT934" s="135"/>
      <c r="AU934" s="135"/>
      <c r="AV934" s="135"/>
      <c r="AW934" s="135"/>
      <c r="AX934" s="135"/>
      <c r="AY934" s="135"/>
      <c r="AZ934" s="135"/>
      <c r="BC934" s="141"/>
      <c r="BD934" s="141"/>
      <c r="BE934" s="141"/>
    </row>
    <row r="935" spans="1:176" ht="12.75" customHeight="1" x14ac:dyDescent="0.2">
      <c r="A935" s="16" t="s">
        <v>173</v>
      </c>
      <c r="B935" s="17" t="s">
        <v>12429</v>
      </c>
      <c r="C935" s="16" t="s">
        <v>13783</v>
      </c>
      <c r="D935" s="16" t="s">
        <v>13797</v>
      </c>
      <c r="E935" s="16" t="s">
        <v>13797</v>
      </c>
      <c r="F935" s="85">
        <v>0</v>
      </c>
      <c r="G935" s="85"/>
      <c r="H935" s="134" t="s">
        <v>260</v>
      </c>
      <c r="I935" s="16" t="s">
        <v>979</v>
      </c>
      <c r="J935" s="16" t="s">
        <v>179</v>
      </c>
      <c r="K935" s="17" t="s">
        <v>162</v>
      </c>
      <c r="L935" s="16" t="s">
        <v>327</v>
      </c>
      <c r="M935" s="18"/>
      <c r="N935" s="17"/>
      <c r="O935" s="17"/>
      <c r="P935" s="134"/>
      <c r="Q935" s="7"/>
      <c r="R935" s="136"/>
      <c r="S935" s="136"/>
      <c r="T935" s="136"/>
      <c r="U935" s="136"/>
      <c r="V935" s="138"/>
      <c r="W935" s="136"/>
      <c r="X935" s="136"/>
      <c r="Y935" s="136"/>
      <c r="Z935" s="136"/>
      <c r="AA935" s="136"/>
      <c r="AB935" s="136"/>
      <c r="AC935" s="18"/>
      <c r="AD935" s="136"/>
      <c r="AE935" s="136"/>
      <c r="AF935" s="137"/>
      <c r="AI935" s="136"/>
      <c r="AJ935" s="18"/>
      <c r="AK935" s="18"/>
      <c r="AL935" s="18"/>
      <c r="AM935" s="7"/>
      <c r="AN935" s="7"/>
      <c r="AO935" s="7"/>
      <c r="AP935" s="7"/>
      <c r="AQ935" s="7"/>
      <c r="AR935" s="7"/>
      <c r="AS935" s="7"/>
      <c r="AT935" s="7"/>
      <c r="AU935" s="7"/>
      <c r="AV935" s="7"/>
      <c r="AW935" s="7"/>
      <c r="AX935" s="135"/>
      <c r="AY935" s="135"/>
      <c r="AZ935" s="135"/>
      <c r="BA935" s="135"/>
    </row>
    <row r="936" spans="1:176" ht="12.75" customHeight="1" x14ac:dyDescent="0.2">
      <c r="A936" s="16" t="s">
        <v>173</v>
      </c>
      <c r="B936" s="124" t="s">
        <v>215</v>
      </c>
      <c r="C936" s="133"/>
      <c r="D936" s="133" t="s">
        <v>7552</v>
      </c>
      <c r="E936" s="133" t="s">
        <v>7553</v>
      </c>
      <c r="F936" s="36">
        <v>0</v>
      </c>
      <c r="G936" s="36"/>
      <c r="H936" s="134" t="s">
        <v>260</v>
      </c>
      <c r="I936" s="16" t="s">
        <v>5177</v>
      </c>
      <c r="J936" s="133" t="s">
        <v>179</v>
      </c>
      <c r="K936" s="7" t="s">
        <v>162</v>
      </c>
      <c r="L936" s="133"/>
      <c r="M936" s="58" t="s">
        <v>13597</v>
      </c>
      <c r="N936" s="17"/>
      <c r="O936" s="17"/>
      <c r="P936" s="17"/>
      <c r="Q936" s="36"/>
      <c r="R936" s="18" t="s">
        <v>7554</v>
      </c>
      <c r="S936" s="18"/>
      <c r="T936" s="18"/>
      <c r="U936" s="18"/>
      <c r="V936" s="19"/>
      <c r="W936" s="18"/>
      <c r="X936" s="18"/>
      <c r="Y936" s="18"/>
      <c r="Z936" s="18"/>
      <c r="AA936" s="18"/>
      <c r="AB936" s="18"/>
      <c r="AC936" s="18" t="s">
        <v>168</v>
      </c>
      <c r="AD936" s="3" t="s">
        <v>7555</v>
      </c>
      <c r="AE936" s="3" t="s">
        <v>6549</v>
      </c>
      <c r="AF936" s="3" t="s">
        <v>368</v>
      </c>
      <c r="AG936" s="82" t="s">
        <v>12142</v>
      </c>
      <c r="AH936" s="3" t="s">
        <v>7556</v>
      </c>
      <c r="AI936" s="135" t="s">
        <v>13600</v>
      </c>
      <c r="AJ936" s="18"/>
      <c r="AK936" s="18">
        <v>919821099874</v>
      </c>
      <c r="AL936" s="18"/>
      <c r="AM936" s="36"/>
      <c r="AN936" s="36"/>
      <c r="AO936" s="36"/>
      <c r="AP936" s="36"/>
      <c r="AQ936" s="36"/>
      <c r="AR936" s="36"/>
      <c r="AS936" s="36"/>
      <c r="AT936" s="36"/>
      <c r="AU936" s="36"/>
      <c r="AV936" s="36"/>
      <c r="AW936" s="135" t="s">
        <v>168</v>
      </c>
      <c r="AX936" s="18" t="s">
        <v>7555</v>
      </c>
      <c r="AY936" s="18" t="s">
        <v>6549</v>
      </c>
      <c r="AZ936" s="133" t="s">
        <v>250</v>
      </c>
      <c r="BA936" s="135" t="s">
        <v>7556</v>
      </c>
    </row>
    <row r="937" spans="1:176" ht="12.75" customHeight="1" x14ac:dyDescent="0.2">
      <c r="A937" s="16" t="s">
        <v>173</v>
      </c>
      <c r="B937" s="17" t="s">
        <v>215</v>
      </c>
      <c r="C937" s="16" t="s">
        <v>526</v>
      </c>
      <c r="D937" s="16" t="s">
        <v>1709</v>
      </c>
      <c r="E937" s="16" t="s">
        <v>1709</v>
      </c>
      <c r="F937" s="7">
        <v>0</v>
      </c>
      <c r="G937" s="7"/>
      <c r="H937" s="30" t="s">
        <v>260</v>
      </c>
      <c r="I937" s="16" t="s">
        <v>1710</v>
      </c>
      <c r="J937" s="16" t="s">
        <v>179</v>
      </c>
      <c r="K937" s="7" t="s">
        <v>162</v>
      </c>
      <c r="L937" s="16" t="s">
        <v>1711</v>
      </c>
      <c r="M937" s="18"/>
      <c r="N937" s="17"/>
      <c r="O937" s="17"/>
      <c r="P937" s="25">
        <v>2017</v>
      </c>
      <c r="Q937" s="7"/>
      <c r="R937" s="21" t="s">
        <v>1712</v>
      </c>
      <c r="S937" s="21"/>
      <c r="T937" s="21"/>
      <c r="U937" s="21"/>
      <c r="V937" s="22"/>
      <c r="W937" s="21"/>
      <c r="X937" s="21"/>
      <c r="Y937" s="21"/>
      <c r="Z937" s="21"/>
      <c r="AA937" s="21"/>
      <c r="AB937" s="21"/>
      <c r="AC937" s="18"/>
      <c r="AI937" s="16"/>
      <c r="AJ937" s="18"/>
      <c r="AK937" s="18"/>
      <c r="AL937" s="18"/>
      <c r="AM937" s="7"/>
      <c r="AN937" s="7"/>
      <c r="AO937" s="7"/>
      <c r="AP937" s="7"/>
      <c r="AQ937" s="7"/>
      <c r="AR937" s="7"/>
      <c r="AS937" s="7"/>
      <c r="AT937" s="7"/>
      <c r="AU937" s="7"/>
      <c r="AV937" s="7"/>
      <c r="AW937" s="7"/>
      <c r="AX937" s="18"/>
      <c r="AY937" s="18"/>
      <c r="AZ937" s="133"/>
      <c r="BA937" s="16"/>
    </row>
    <row r="938" spans="1:176" ht="12.75" customHeight="1" x14ac:dyDescent="0.2">
      <c r="A938" s="16" t="s">
        <v>173</v>
      </c>
      <c r="B938" s="17" t="s">
        <v>472</v>
      </c>
      <c r="C938" s="132" t="s">
        <v>11731</v>
      </c>
      <c r="D938" s="135" t="s">
        <v>3652</v>
      </c>
      <c r="E938" s="132" t="s">
        <v>4893</v>
      </c>
      <c r="F938" s="134">
        <v>0</v>
      </c>
      <c r="G938" s="134"/>
      <c r="H938" s="7" t="s">
        <v>260</v>
      </c>
      <c r="I938" s="16" t="s">
        <v>160</v>
      </c>
      <c r="J938" s="132" t="s">
        <v>161</v>
      </c>
      <c r="K938" s="17" t="s">
        <v>162</v>
      </c>
      <c r="L938" s="132" t="s">
        <v>4894</v>
      </c>
      <c r="M938" s="133" t="s">
        <v>4895</v>
      </c>
      <c r="N938" s="17"/>
      <c r="O938" s="17"/>
      <c r="P938" s="17"/>
      <c r="Q938" s="134"/>
      <c r="R938" s="132" t="s">
        <v>4896</v>
      </c>
      <c r="S938" s="132"/>
      <c r="T938" s="132"/>
      <c r="U938" s="132"/>
      <c r="V938" s="138"/>
      <c r="W938" s="132"/>
      <c r="X938" s="132"/>
      <c r="Y938" s="132"/>
      <c r="Z938" s="132"/>
      <c r="AA938" s="132"/>
      <c r="AB938" s="132"/>
      <c r="AC938" s="135" t="s">
        <v>168</v>
      </c>
      <c r="AD938" s="135" t="s">
        <v>3653</v>
      </c>
      <c r="AE938" s="135" t="s">
        <v>3654</v>
      </c>
      <c r="AF938" s="135" t="s">
        <v>163</v>
      </c>
      <c r="AG938" s="135" t="s">
        <v>3655</v>
      </c>
      <c r="AH938" s="3" t="s">
        <v>4897</v>
      </c>
      <c r="AI938" s="135" t="s">
        <v>3656</v>
      </c>
      <c r="AJ938" s="135" t="s">
        <v>3657</v>
      </c>
      <c r="AK938" s="135" t="s">
        <v>3658</v>
      </c>
      <c r="AL938" s="135" t="s">
        <v>3658</v>
      </c>
      <c r="AM938" s="134"/>
      <c r="AN938" s="134"/>
      <c r="AO938" s="134"/>
      <c r="AP938" s="134"/>
      <c r="AQ938" s="134"/>
      <c r="AR938" s="134"/>
      <c r="AS938" s="134"/>
      <c r="AT938" s="134"/>
      <c r="AU938" s="134"/>
      <c r="AV938" s="134"/>
      <c r="AW938" s="134"/>
      <c r="AX938" s="135"/>
      <c r="AY938" s="135"/>
      <c r="AZ938" s="136"/>
      <c r="BA938" s="135"/>
    </row>
    <row r="939" spans="1:176" ht="12.75" customHeight="1" x14ac:dyDescent="0.2">
      <c r="A939" s="81" t="s">
        <v>173</v>
      </c>
      <c r="B939" s="86" t="s">
        <v>2511</v>
      </c>
      <c r="C939" s="81" t="s">
        <v>13925</v>
      </c>
      <c r="D939" s="81" t="s">
        <v>1949</v>
      </c>
      <c r="E939" s="81" t="s">
        <v>2512</v>
      </c>
      <c r="F939" s="85">
        <v>0</v>
      </c>
      <c r="G939" s="134"/>
      <c r="H939" s="7" t="s">
        <v>260</v>
      </c>
      <c r="I939" s="81" t="s">
        <v>979</v>
      </c>
      <c r="J939" s="81" t="s">
        <v>179</v>
      </c>
      <c r="K939" s="89" t="s">
        <v>180</v>
      </c>
      <c r="L939" s="81" t="s">
        <v>2513</v>
      </c>
      <c r="M939" s="87" t="s">
        <v>11167</v>
      </c>
      <c r="N939" s="86"/>
      <c r="O939" s="86"/>
      <c r="P939" s="85"/>
      <c r="Q939" s="85">
        <v>30</v>
      </c>
      <c r="R939" s="87" t="s">
        <v>2514</v>
      </c>
      <c r="S939" s="87"/>
      <c r="T939" s="87"/>
      <c r="U939" s="87"/>
      <c r="V939" s="88"/>
      <c r="W939" s="90" t="s">
        <v>11168</v>
      </c>
      <c r="X939" s="90" t="s">
        <v>11169</v>
      </c>
      <c r="Y939" s="90" t="s">
        <v>11170</v>
      </c>
      <c r="Z939" s="90" t="s">
        <v>11171</v>
      </c>
      <c r="AA939" s="87"/>
      <c r="AB939" s="90">
        <v>8000</v>
      </c>
      <c r="AC939" s="130" t="s">
        <v>168</v>
      </c>
      <c r="AD939" s="130" t="s">
        <v>856</v>
      </c>
      <c r="AE939" s="130" t="s">
        <v>1952</v>
      </c>
      <c r="AF939" s="130" t="s">
        <v>1953</v>
      </c>
      <c r="AG939" s="130" t="s">
        <v>1954</v>
      </c>
      <c r="AH939" s="130" t="s">
        <v>163</v>
      </c>
      <c r="AI939" s="130" t="s">
        <v>1955</v>
      </c>
      <c r="AJ939" s="130" t="s">
        <v>163</v>
      </c>
      <c r="AK939" s="130" t="s">
        <v>1956</v>
      </c>
      <c r="AL939" s="130" t="s">
        <v>1957</v>
      </c>
      <c r="AM939" s="130" t="s">
        <v>194</v>
      </c>
      <c r="AN939" s="130" t="s">
        <v>1958</v>
      </c>
      <c r="AO939" s="130" t="s">
        <v>1959</v>
      </c>
      <c r="AP939" s="130" t="s">
        <v>1240</v>
      </c>
      <c r="AQ939" s="149" t="s">
        <v>1987</v>
      </c>
      <c r="AR939" s="130"/>
      <c r="AS939" s="130"/>
      <c r="AT939" s="130"/>
      <c r="AU939" s="130"/>
      <c r="AV939" s="130"/>
      <c r="AW939" s="130" t="s">
        <v>168</v>
      </c>
      <c r="AX939" s="130" t="s">
        <v>856</v>
      </c>
      <c r="AY939" s="130" t="s">
        <v>1960</v>
      </c>
      <c r="AZ939" s="130" t="s">
        <v>1961</v>
      </c>
      <c r="BA939" s="130" t="s">
        <v>1962</v>
      </c>
      <c r="BB939" s="130" t="s">
        <v>163</v>
      </c>
      <c r="BC939" s="131" t="s">
        <v>1963</v>
      </c>
      <c r="BD939" s="131" t="s">
        <v>163</v>
      </c>
      <c r="BE939" s="131" t="s">
        <v>1964</v>
      </c>
      <c r="BF939" s="130" t="s">
        <v>1965</v>
      </c>
      <c r="BG939" s="130" t="s">
        <v>168</v>
      </c>
      <c r="BH939" s="130" t="s">
        <v>1966</v>
      </c>
      <c r="BI939" s="130" t="s">
        <v>1967</v>
      </c>
      <c r="BJ939" s="130" t="s">
        <v>1045</v>
      </c>
      <c r="BK939" s="130" t="s">
        <v>1968</v>
      </c>
      <c r="BL939" s="130" t="s">
        <v>1969</v>
      </c>
      <c r="BM939" s="130" t="s">
        <v>1970</v>
      </c>
      <c r="BN939" s="130" t="s">
        <v>1971</v>
      </c>
      <c r="BO939" s="130" t="s">
        <v>1972</v>
      </c>
      <c r="BP939" s="130"/>
      <c r="BQ939" s="130" t="s">
        <v>1916</v>
      </c>
      <c r="BR939" s="130" t="s">
        <v>1973</v>
      </c>
      <c r="BS939" s="130" t="s">
        <v>1974</v>
      </c>
      <c r="BT939" s="130" t="s">
        <v>1975</v>
      </c>
      <c r="BU939" s="130" t="s">
        <v>1976</v>
      </c>
      <c r="BV939" s="130" t="s">
        <v>1977</v>
      </c>
      <c r="BW939" s="130" t="s">
        <v>1978</v>
      </c>
      <c r="BX939" s="130" t="s">
        <v>163</v>
      </c>
      <c r="BY939" s="130" t="s">
        <v>1979</v>
      </c>
      <c r="BZ939" s="130" t="s">
        <v>1956</v>
      </c>
      <c r="CA939" s="130" t="s">
        <v>168</v>
      </c>
      <c r="CB939" s="130" t="s">
        <v>1980</v>
      </c>
      <c r="CC939" s="130" t="s">
        <v>1981</v>
      </c>
      <c r="CD939" s="130" t="s">
        <v>843</v>
      </c>
      <c r="CE939" s="130" t="s">
        <v>1982</v>
      </c>
      <c r="CF939" s="130" t="s">
        <v>163</v>
      </c>
      <c r="CG939" s="130" t="s">
        <v>1963</v>
      </c>
      <c r="CH939" s="130" t="s">
        <v>163</v>
      </c>
      <c r="CI939" s="130" t="s">
        <v>1964</v>
      </c>
      <c r="CJ939" s="130" t="s">
        <v>1983</v>
      </c>
      <c r="CK939" s="130" t="s">
        <v>168</v>
      </c>
      <c r="CL939" s="130" t="s">
        <v>1984</v>
      </c>
      <c r="CM939" s="130" t="s">
        <v>1985</v>
      </c>
      <c r="CN939" s="130" t="s">
        <v>1986</v>
      </c>
      <c r="CO939" s="130" t="s">
        <v>1987</v>
      </c>
      <c r="CP939" s="130" t="s">
        <v>163</v>
      </c>
      <c r="CQ939" s="130" t="s">
        <v>1988</v>
      </c>
      <c r="CR939" s="130" t="s">
        <v>163</v>
      </c>
      <c r="CS939" s="130" t="s">
        <v>1989</v>
      </c>
      <c r="CT939" s="130" t="s">
        <v>1990</v>
      </c>
      <c r="CU939" s="130" t="s">
        <v>168</v>
      </c>
      <c r="CV939" s="130" t="s">
        <v>1778</v>
      </c>
      <c r="CW939" s="130" t="s">
        <v>1991</v>
      </c>
      <c r="CX939" s="130" t="s">
        <v>1992</v>
      </c>
      <c r="CY939" s="130" t="s">
        <v>1993</v>
      </c>
      <c r="CZ939" s="130" t="s">
        <v>163</v>
      </c>
      <c r="DA939" s="130" t="s">
        <v>1994</v>
      </c>
      <c r="DB939" s="130" t="s">
        <v>163</v>
      </c>
      <c r="DC939" s="130" t="s">
        <v>1971</v>
      </c>
      <c r="DD939" s="130" t="s">
        <v>1995</v>
      </c>
      <c r="DE939" s="130" t="s">
        <v>168</v>
      </c>
      <c r="DF939" s="130" t="s">
        <v>1996</v>
      </c>
      <c r="DG939" s="130" t="s">
        <v>1997</v>
      </c>
      <c r="DH939" s="130" t="s">
        <v>1998</v>
      </c>
      <c r="DI939" s="130" t="s">
        <v>1999</v>
      </c>
      <c r="DJ939" s="130" t="s">
        <v>163</v>
      </c>
      <c r="DK939" s="130" t="s">
        <v>2000</v>
      </c>
      <c r="DL939" s="130" t="s">
        <v>163</v>
      </c>
      <c r="DM939" s="130" t="s">
        <v>1979</v>
      </c>
      <c r="DN939" s="130" t="s">
        <v>2001</v>
      </c>
      <c r="DO939" s="130" t="s">
        <v>168</v>
      </c>
      <c r="DP939" s="130" t="s">
        <v>2002</v>
      </c>
      <c r="DQ939" s="130" t="s">
        <v>2003</v>
      </c>
      <c r="DR939" s="130" t="s">
        <v>2004</v>
      </c>
      <c r="DS939" s="130" t="s">
        <v>1982</v>
      </c>
      <c r="DT939" s="130" t="s">
        <v>163</v>
      </c>
      <c r="DU939" s="130" t="s">
        <v>1988</v>
      </c>
      <c r="DV939" s="130" t="s">
        <v>163</v>
      </c>
      <c r="DW939" s="130" t="s">
        <v>2005</v>
      </c>
      <c r="DX939" s="130" t="s">
        <v>2006</v>
      </c>
      <c r="DY939" s="130" t="s">
        <v>168</v>
      </c>
      <c r="DZ939" s="130" t="s">
        <v>2007</v>
      </c>
      <c r="EA939" s="130" t="s">
        <v>2008</v>
      </c>
      <c r="EB939" s="130" t="s">
        <v>2009</v>
      </c>
      <c r="EC939" s="130" t="s">
        <v>2010</v>
      </c>
      <c r="ED939" s="130" t="s">
        <v>163</v>
      </c>
      <c r="EE939" s="130" t="s">
        <v>2011</v>
      </c>
      <c r="EF939" s="130" t="s">
        <v>163</v>
      </c>
      <c r="EG939" s="130" t="s">
        <v>163</v>
      </c>
      <c r="EH939" s="130" t="s">
        <v>2012</v>
      </c>
      <c r="EI939" s="130"/>
      <c r="EJ939" s="130"/>
      <c r="EK939" s="130"/>
      <c r="EL939" s="130"/>
      <c r="EM939" s="130" t="s">
        <v>2013</v>
      </c>
      <c r="EN939" s="130"/>
      <c r="EO939" s="130"/>
      <c r="EP939" s="130"/>
      <c r="EQ939" s="130"/>
      <c r="ER939" s="130"/>
      <c r="ES939" s="130"/>
      <c r="ET939" s="130"/>
      <c r="EU939" s="130"/>
      <c r="EV939" s="130"/>
      <c r="EW939" s="130"/>
      <c r="EX939" s="130"/>
      <c r="EY939" s="130"/>
      <c r="EZ939" s="130"/>
      <c r="FA939" s="130"/>
      <c r="FB939" s="130"/>
      <c r="FC939" s="130"/>
      <c r="FD939" s="130"/>
      <c r="FE939" s="130"/>
      <c r="FF939" s="130"/>
      <c r="FG939" s="130"/>
      <c r="FH939" s="130"/>
      <c r="FI939" s="130"/>
      <c r="FJ939" s="130"/>
      <c r="FK939" s="130"/>
      <c r="FL939" s="130"/>
      <c r="FM939" s="130"/>
      <c r="FN939" s="130"/>
      <c r="FO939" s="130"/>
      <c r="FP939" s="130"/>
      <c r="FQ939" s="130"/>
      <c r="FR939" s="130"/>
      <c r="FS939" s="130"/>
      <c r="FT939" s="130"/>
    </row>
    <row r="940" spans="1:176" ht="12.75" customHeight="1" x14ac:dyDescent="0.2">
      <c r="A940" s="47" t="s">
        <v>173</v>
      </c>
      <c r="B940" s="17" t="s">
        <v>886</v>
      </c>
      <c r="C940" s="128" t="s">
        <v>12578</v>
      </c>
      <c r="D940" s="8" t="s">
        <v>987</v>
      </c>
      <c r="E940" s="8" t="s">
        <v>988</v>
      </c>
      <c r="F940" s="85">
        <v>0</v>
      </c>
      <c r="G940" s="134"/>
      <c r="H940" s="127" t="s">
        <v>260</v>
      </c>
      <c r="I940" s="135" t="s">
        <v>916</v>
      </c>
      <c r="J940" s="135" t="s">
        <v>179</v>
      </c>
      <c r="K940" s="127" t="s">
        <v>162</v>
      </c>
      <c r="L940" s="135" t="s">
        <v>12581</v>
      </c>
      <c r="M940" s="135"/>
      <c r="N940" s="135"/>
      <c r="O940" s="135"/>
      <c r="P940" s="135"/>
      <c r="Q940" s="135"/>
      <c r="R940" s="133" t="s">
        <v>12579</v>
      </c>
      <c r="S940" s="135"/>
      <c r="T940" s="135"/>
      <c r="U940" s="135"/>
      <c r="V940" s="135"/>
      <c r="W940" s="135"/>
      <c r="X940" s="135"/>
      <c r="Y940" s="135"/>
      <c r="Z940" s="135"/>
      <c r="AA940" s="135"/>
      <c r="AB940" s="135"/>
      <c r="AC940" s="135" t="s">
        <v>168</v>
      </c>
      <c r="AD940" s="47" t="s">
        <v>11904</v>
      </c>
      <c r="AE940" s="47" t="s">
        <v>11903</v>
      </c>
      <c r="AF940" s="133" t="s">
        <v>631</v>
      </c>
      <c r="AG940" s="82" t="s">
        <v>989</v>
      </c>
      <c r="AJ940" s="47"/>
      <c r="AK940" s="48" t="s">
        <v>12580</v>
      </c>
      <c r="AL940" s="135"/>
      <c r="AM940" s="135"/>
      <c r="AN940" s="135"/>
      <c r="AO940" s="135"/>
      <c r="AP940" s="135"/>
      <c r="AQ940" s="135"/>
      <c r="AR940" s="135"/>
      <c r="AS940" s="135"/>
      <c r="AT940" s="135"/>
      <c r="AU940" s="135"/>
      <c r="AV940" s="135"/>
      <c r="AX940" s="135"/>
      <c r="AY940" s="135"/>
      <c r="AZ940" s="135"/>
      <c r="FM940" s="130"/>
      <c r="FN940" s="130"/>
    </row>
    <row r="941" spans="1:176" ht="12.75" customHeight="1" x14ac:dyDescent="0.2">
      <c r="A941" s="16" t="s">
        <v>173</v>
      </c>
      <c r="B941" s="17" t="s">
        <v>215</v>
      </c>
      <c r="C941" s="16"/>
      <c r="D941" s="16" t="s">
        <v>1713</v>
      </c>
      <c r="E941" s="16" t="s">
        <v>1713</v>
      </c>
      <c r="F941" s="7">
        <v>0</v>
      </c>
      <c r="G941" s="7"/>
      <c r="H941" s="30" t="s">
        <v>260</v>
      </c>
      <c r="I941" s="16" t="s">
        <v>1714</v>
      </c>
      <c r="J941" s="132" t="s">
        <v>179</v>
      </c>
      <c r="K941" s="7" t="s">
        <v>162</v>
      </c>
      <c r="L941" s="16"/>
      <c r="M941" s="18"/>
      <c r="N941" s="17"/>
      <c r="O941" s="17"/>
      <c r="P941" s="25"/>
      <c r="Q941" s="7">
        <v>24</v>
      </c>
      <c r="R941" s="18" t="s">
        <v>1715</v>
      </c>
      <c r="S941" s="18"/>
      <c r="T941" s="18"/>
      <c r="U941" s="18"/>
      <c r="V941" s="19"/>
      <c r="W941" s="18"/>
      <c r="X941" s="18"/>
      <c r="Y941" s="18"/>
      <c r="Z941" s="18"/>
      <c r="AA941" s="18"/>
      <c r="AB941" s="18"/>
      <c r="AC941" s="18"/>
      <c r="AI941" s="16"/>
      <c r="AJ941" s="18"/>
      <c r="AK941" s="18"/>
      <c r="AL941" s="18"/>
      <c r="AM941" s="7"/>
      <c r="AN941" s="7"/>
      <c r="AO941" s="7"/>
      <c r="AP941" s="7"/>
      <c r="AQ941" s="7"/>
      <c r="AR941" s="7"/>
      <c r="AS941" s="7"/>
      <c r="AT941" s="7"/>
      <c r="AU941" s="7"/>
      <c r="AV941" s="7"/>
      <c r="AW941" s="7"/>
      <c r="AX941" s="18"/>
      <c r="AY941" s="18"/>
      <c r="AZ941" s="133"/>
      <c r="BA941" s="16"/>
    </row>
    <row r="942" spans="1:176" ht="12.75" customHeight="1" x14ac:dyDescent="0.2">
      <c r="A942" s="16" t="s">
        <v>173</v>
      </c>
      <c r="B942" s="17" t="s">
        <v>215</v>
      </c>
      <c r="C942" s="16"/>
      <c r="D942" s="16" t="s">
        <v>6513</v>
      </c>
      <c r="E942" s="132" t="s">
        <v>6514</v>
      </c>
      <c r="F942" s="7">
        <v>0</v>
      </c>
      <c r="G942" s="134"/>
      <c r="H942" s="7" t="s">
        <v>260</v>
      </c>
      <c r="I942" s="16" t="s">
        <v>160</v>
      </c>
      <c r="J942" s="16" t="s">
        <v>161</v>
      </c>
      <c r="K942" s="20" t="s">
        <v>162</v>
      </c>
      <c r="L942" s="16" t="s">
        <v>6515</v>
      </c>
      <c r="M942" s="133"/>
      <c r="N942" s="17"/>
      <c r="O942" s="17"/>
      <c r="P942" s="124">
        <v>2017</v>
      </c>
      <c r="Q942" s="134">
        <v>110</v>
      </c>
      <c r="R942" s="136"/>
      <c r="S942" s="136"/>
      <c r="T942" s="136"/>
      <c r="U942" s="136"/>
      <c r="V942" s="138"/>
      <c r="W942" s="136"/>
      <c r="X942" s="136"/>
      <c r="Y942" s="136"/>
      <c r="Z942" s="136"/>
      <c r="AA942" s="136"/>
      <c r="AB942" s="136"/>
      <c r="AC942" s="133"/>
      <c r="AJ942" s="133"/>
      <c r="AK942" s="133"/>
      <c r="AL942" s="133"/>
      <c r="AM942" s="134"/>
      <c r="AN942" s="134"/>
      <c r="AO942" s="134"/>
      <c r="AP942" s="134"/>
      <c r="AQ942" s="134"/>
      <c r="AR942" s="134"/>
      <c r="AS942" s="134"/>
      <c r="AT942" s="134"/>
      <c r="AU942" s="134"/>
      <c r="AV942" s="134"/>
      <c r="AW942" s="134"/>
      <c r="AX942" s="133"/>
      <c r="AY942" s="133"/>
      <c r="AZ942" s="133"/>
      <c r="DS942" s="135"/>
    </row>
    <row r="943" spans="1:176" ht="12.75" customHeight="1" x14ac:dyDescent="0.2">
      <c r="A943" s="16" t="s">
        <v>173</v>
      </c>
      <c r="B943" s="17" t="s">
        <v>211</v>
      </c>
      <c r="C943" s="16"/>
      <c r="D943" s="16" t="s">
        <v>973</v>
      </c>
      <c r="E943" s="16" t="s">
        <v>973</v>
      </c>
      <c r="F943" s="7">
        <v>0</v>
      </c>
      <c r="G943" s="7"/>
      <c r="H943" s="7" t="s">
        <v>260</v>
      </c>
      <c r="I943" s="16" t="s">
        <v>957</v>
      </c>
      <c r="J943" s="132" t="s">
        <v>493</v>
      </c>
      <c r="K943" s="7" t="s">
        <v>162</v>
      </c>
      <c r="L943" s="16"/>
      <c r="M943" s="133"/>
      <c r="N943" s="17"/>
      <c r="O943" s="17"/>
      <c r="P943" s="25">
        <v>2012</v>
      </c>
      <c r="Q943" s="7">
        <v>10</v>
      </c>
      <c r="R943" s="136" t="s">
        <v>974</v>
      </c>
      <c r="S943" s="136"/>
      <c r="T943" s="136"/>
      <c r="U943" s="136"/>
      <c r="V943" s="19"/>
      <c r="W943" s="136"/>
      <c r="X943" s="136"/>
      <c r="Y943" s="136"/>
      <c r="Z943" s="136"/>
      <c r="AA943" s="136"/>
      <c r="AB943" s="136"/>
      <c r="AC943" s="135" t="s">
        <v>168</v>
      </c>
      <c r="AD943" s="3" t="s">
        <v>975</v>
      </c>
      <c r="AE943" s="3" t="s">
        <v>976</v>
      </c>
      <c r="AG943" s="3" t="s">
        <v>963</v>
      </c>
      <c r="AI943" s="133"/>
      <c r="AJ943" s="135" t="s">
        <v>964</v>
      </c>
      <c r="AK943" s="135" t="s">
        <v>965</v>
      </c>
      <c r="AL943" s="135" t="s">
        <v>966</v>
      </c>
      <c r="AM943" s="7"/>
      <c r="AN943" s="7"/>
      <c r="AO943" s="7"/>
      <c r="AP943" s="7"/>
      <c r="AQ943" s="7"/>
      <c r="AR943" s="7"/>
      <c r="AS943" s="7"/>
      <c r="AT943" s="7"/>
      <c r="AU943" s="7"/>
      <c r="AV943" s="7"/>
      <c r="AW943" s="135" t="s">
        <v>168</v>
      </c>
      <c r="AX943" s="133" t="s">
        <v>975</v>
      </c>
      <c r="AY943" s="133" t="s">
        <v>976</v>
      </c>
      <c r="AZ943" s="133"/>
      <c r="BA943" s="133" t="s">
        <v>963</v>
      </c>
      <c r="BC943" s="141" t="s">
        <v>970</v>
      </c>
      <c r="BD943" s="141" t="s">
        <v>163</v>
      </c>
      <c r="BE943" s="141" t="s">
        <v>971</v>
      </c>
      <c r="BF943" s="3" t="s">
        <v>972</v>
      </c>
    </row>
    <row r="944" spans="1:176" ht="12.75" customHeight="1" x14ac:dyDescent="0.2">
      <c r="A944" s="16" t="s">
        <v>173</v>
      </c>
      <c r="B944" s="17" t="s">
        <v>215</v>
      </c>
      <c r="C944" s="16"/>
      <c r="D944" s="132" t="s">
        <v>973</v>
      </c>
      <c r="E944" s="132" t="s">
        <v>973</v>
      </c>
      <c r="F944" s="134">
        <v>0</v>
      </c>
      <c r="G944" s="7"/>
      <c r="H944" s="7" t="s">
        <v>260</v>
      </c>
      <c r="I944" s="16" t="s">
        <v>957</v>
      </c>
      <c r="J944" s="132" t="s">
        <v>493</v>
      </c>
      <c r="K944" s="134" t="s">
        <v>162</v>
      </c>
      <c r="L944" s="16"/>
      <c r="M944" s="8"/>
      <c r="N944" s="17"/>
      <c r="O944" s="17"/>
      <c r="P944" s="17">
        <v>2017</v>
      </c>
      <c r="Q944" s="7">
        <v>24</v>
      </c>
      <c r="R944" s="136" t="s">
        <v>974</v>
      </c>
      <c r="S944" s="136"/>
      <c r="T944" s="136"/>
      <c r="U944" s="136"/>
      <c r="V944" s="138"/>
      <c r="W944" s="136"/>
      <c r="X944" s="136"/>
      <c r="Y944" s="136"/>
      <c r="Z944" s="136"/>
      <c r="AA944" s="136"/>
      <c r="AB944" s="136"/>
      <c r="AC944" s="3" t="s">
        <v>168</v>
      </c>
      <c r="AD944" s="135" t="s">
        <v>975</v>
      </c>
      <c r="AE944" s="135" t="s">
        <v>976</v>
      </c>
      <c r="AF944" s="135"/>
      <c r="AG944" s="135" t="s">
        <v>963</v>
      </c>
      <c r="AH944" s="135"/>
      <c r="AI944" s="133"/>
      <c r="AJ944" s="135" t="s">
        <v>964</v>
      </c>
      <c r="AK944" s="135" t="s">
        <v>965</v>
      </c>
      <c r="AL944" s="135" t="s">
        <v>966</v>
      </c>
      <c r="AM944" s="134"/>
      <c r="AN944" s="134"/>
      <c r="AO944" s="134"/>
      <c r="AP944" s="134"/>
      <c r="AQ944" s="134"/>
      <c r="AR944" s="134"/>
      <c r="AS944" s="134"/>
      <c r="AT944" s="134"/>
      <c r="AU944" s="134"/>
      <c r="AV944" s="134"/>
      <c r="AW944" s="3" t="s">
        <v>168</v>
      </c>
      <c r="AX944" s="133" t="s">
        <v>975</v>
      </c>
      <c r="AY944" s="133" t="s">
        <v>976</v>
      </c>
      <c r="AZ944" s="133"/>
      <c r="BA944" s="133" t="s">
        <v>963</v>
      </c>
      <c r="BC944" s="141" t="s">
        <v>970</v>
      </c>
      <c r="BD944" s="141" t="s">
        <v>163</v>
      </c>
      <c r="BE944" s="141" t="s">
        <v>971</v>
      </c>
      <c r="BF944" s="3" t="s">
        <v>972</v>
      </c>
    </row>
    <row r="945" spans="1:176" ht="12.75" customHeight="1" x14ac:dyDescent="0.2">
      <c r="A945" s="16" t="s">
        <v>173</v>
      </c>
      <c r="B945" s="124" t="s">
        <v>215</v>
      </c>
      <c r="C945" s="133"/>
      <c r="D945" s="133" t="s">
        <v>6492</v>
      </c>
      <c r="E945" s="133" t="s">
        <v>6493</v>
      </c>
      <c r="F945" s="36">
        <v>0</v>
      </c>
      <c r="G945" s="36"/>
      <c r="H945" s="7" t="s">
        <v>260</v>
      </c>
      <c r="I945" s="16" t="s">
        <v>261</v>
      </c>
      <c r="J945" s="133" t="s">
        <v>179</v>
      </c>
      <c r="K945" s="134" t="s">
        <v>162</v>
      </c>
      <c r="L945" s="133" t="s">
        <v>6494</v>
      </c>
      <c r="M945" s="133" t="s">
        <v>6495</v>
      </c>
      <c r="N945" s="17"/>
      <c r="O945" s="17"/>
      <c r="P945" s="134"/>
      <c r="Q945" s="7">
        <v>111</v>
      </c>
      <c r="R945" s="21" t="s">
        <v>4188</v>
      </c>
      <c r="S945" s="21"/>
      <c r="T945" s="21"/>
      <c r="U945" s="21"/>
      <c r="V945" s="22"/>
      <c r="W945" s="21"/>
      <c r="X945" s="21"/>
      <c r="Y945" s="21"/>
      <c r="Z945" s="21"/>
      <c r="AA945" s="21"/>
      <c r="AB945" s="21"/>
      <c r="AC945" s="133"/>
      <c r="AI945" s="133"/>
      <c r="AJ945" s="133"/>
      <c r="AK945" s="133"/>
      <c r="AL945" s="133"/>
      <c r="AM945" s="134"/>
      <c r="AN945" s="134"/>
      <c r="AO945" s="134"/>
      <c r="AP945" s="134"/>
      <c r="AQ945" s="134"/>
      <c r="AR945" s="134"/>
      <c r="AS945" s="134"/>
      <c r="AT945" s="134"/>
      <c r="AU945" s="134"/>
      <c r="AV945" s="134"/>
      <c r="AW945" s="135" t="s">
        <v>168</v>
      </c>
      <c r="AX945" s="133" t="s">
        <v>6496</v>
      </c>
      <c r="AY945" s="133" t="s">
        <v>6497</v>
      </c>
      <c r="AZ945" s="133"/>
      <c r="BA945" s="135" t="s">
        <v>6498</v>
      </c>
      <c r="BC945" s="135"/>
      <c r="BD945" s="135"/>
      <c r="BE945" s="135"/>
      <c r="BH945" s="133" t="s">
        <v>6496</v>
      </c>
      <c r="BI945" s="133" t="s">
        <v>6497</v>
      </c>
      <c r="BK945" s="133" t="s">
        <v>6498</v>
      </c>
      <c r="BU945" s="135"/>
      <c r="EW945" s="135"/>
      <c r="EY945" s="135"/>
      <c r="EZ945" s="135"/>
    </row>
    <row r="946" spans="1:176" ht="12.75" customHeight="1" x14ac:dyDescent="0.2">
      <c r="A946" s="16" t="s">
        <v>173</v>
      </c>
      <c r="B946" s="17" t="s">
        <v>215</v>
      </c>
      <c r="C946" s="16"/>
      <c r="D946" s="16" t="s">
        <v>3566</v>
      </c>
      <c r="E946" s="16" t="s">
        <v>3566</v>
      </c>
      <c r="F946" s="7">
        <v>0</v>
      </c>
      <c r="G946" s="7"/>
      <c r="H946" s="30" t="s">
        <v>260</v>
      </c>
      <c r="I946" s="16" t="s">
        <v>528</v>
      </c>
      <c r="J946" s="132" t="s">
        <v>179</v>
      </c>
      <c r="K946" s="7" t="s">
        <v>162</v>
      </c>
      <c r="L946" s="16"/>
      <c r="M946" s="18"/>
      <c r="N946" s="17"/>
      <c r="O946" s="17"/>
      <c r="P946" s="25">
        <v>2017</v>
      </c>
      <c r="Q946" s="7"/>
      <c r="R946" s="18" t="s">
        <v>1019</v>
      </c>
      <c r="S946" s="18"/>
      <c r="T946" s="18"/>
      <c r="U946" s="18"/>
      <c r="V946" s="19"/>
      <c r="W946" s="18"/>
      <c r="X946" s="18"/>
      <c r="Y946" s="18"/>
      <c r="Z946" s="18"/>
      <c r="AA946" s="18"/>
      <c r="AB946" s="18"/>
      <c r="AC946" s="18"/>
      <c r="AI946" s="16"/>
      <c r="AJ946" s="18"/>
      <c r="AK946" s="18"/>
      <c r="AL946" s="18"/>
      <c r="AM946" s="7"/>
      <c r="AN946" s="7"/>
      <c r="AO946" s="7"/>
      <c r="AP946" s="7"/>
      <c r="AQ946" s="7"/>
      <c r="AR946" s="7"/>
      <c r="AS946" s="7"/>
      <c r="AT946" s="7"/>
      <c r="AU946" s="7"/>
      <c r="AV946" s="7"/>
      <c r="AW946" s="7"/>
      <c r="AX946" s="18"/>
      <c r="AY946" s="18"/>
      <c r="AZ946" s="16"/>
      <c r="BA946" s="16"/>
    </row>
    <row r="947" spans="1:176" ht="12.75" customHeight="1" x14ac:dyDescent="0.2">
      <c r="A947" s="16" t="s">
        <v>173</v>
      </c>
      <c r="B947" s="17" t="s">
        <v>472</v>
      </c>
      <c r="C947" s="16" t="s">
        <v>11731</v>
      </c>
      <c r="D947" s="132" t="s">
        <v>10493</v>
      </c>
      <c r="E947" s="132" t="s">
        <v>10493</v>
      </c>
      <c r="F947" s="134">
        <v>0</v>
      </c>
      <c r="G947" s="7"/>
      <c r="H947" s="7" t="s">
        <v>260</v>
      </c>
      <c r="I947" s="16" t="s">
        <v>160</v>
      </c>
      <c r="J947" s="16" t="s">
        <v>161</v>
      </c>
      <c r="K947" s="17" t="s">
        <v>162</v>
      </c>
      <c r="L947" s="16"/>
      <c r="M947" s="18"/>
      <c r="N947" s="17"/>
      <c r="O947" s="17"/>
      <c r="P947" s="17"/>
      <c r="Q947" s="7"/>
      <c r="R947" s="132" t="s">
        <v>10494</v>
      </c>
      <c r="S947" s="132"/>
      <c r="T947" s="132"/>
      <c r="U947" s="132"/>
      <c r="V947" s="138"/>
      <c r="W947" s="132"/>
      <c r="X947" s="132"/>
      <c r="Y947" s="132"/>
      <c r="Z947" s="132"/>
      <c r="AA947" s="132"/>
      <c r="AB947" s="132"/>
      <c r="AC947" s="136"/>
      <c r="AI947" s="136"/>
      <c r="AJ947" s="136"/>
      <c r="AK947" s="136"/>
      <c r="AL947" s="136"/>
      <c r="AM947" s="134"/>
      <c r="AN947" s="134"/>
      <c r="AO947" s="134"/>
      <c r="AP947" s="134"/>
      <c r="AQ947" s="134"/>
      <c r="AR947" s="134"/>
      <c r="AS947" s="134"/>
      <c r="AT947" s="134"/>
      <c r="AU947" s="134"/>
      <c r="AV947" s="134"/>
      <c r="AW947" s="134"/>
      <c r="AX947" s="136"/>
      <c r="AY947" s="136"/>
      <c r="AZ947" s="136"/>
      <c r="BA947" s="136"/>
    </row>
    <row r="948" spans="1:176" ht="12.75" customHeight="1" x14ac:dyDescent="0.2">
      <c r="A948" s="16" t="s">
        <v>173</v>
      </c>
      <c r="B948" s="17" t="s">
        <v>215</v>
      </c>
      <c r="C948" s="132"/>
      <c r="D948" s="132" t="s">
        <v>2844</v>
      </c>
      <c r="E948" s="132" t="s">
        <v>2844</v>
      </c>
      <c r="F948" s="134">
        <v>0</v>
      </c>
      <c r="G948" s="134"/>
      <c r="H948" s="7" t="s">
        <v>260</v>
      </c>
      <c r="I948" s="16" t="s">
        <v>289</v>
      </c>
      <c r="J948" s="132" t="s">
        <v>245</v>
      </c>
      <c r="K948" s="7" t="s">
        <v>162</v>
      </c>
      <c r="L948" s="132"/>
      <c r="M948" s="132"/>
      <c r="N948" s="17"/>
      <c r="O948" s="17"/>
      <c r="P948" s="134"/>
      <c r="Q948" s="134" t="s">
        <v>2845</v>
      </c>
      <c r="R948" s="136"/>
      <c r="S948" s="136"/>
      <c r="T948" s="136"/>
      <c r="U948" s="136"/>
      <c r="V948" s="138"/>
      <c r="W948" s="136"/>
      <c r="X948" s="136"/>
      <c r="Y948" s="136"/>
      <c r="Z948" s="136"/>
      <c r="AA948" s="136"/>
      <c r="AB948" s="136"/>
      <c r="AC948" s="132"/>
      <c r="AG948" s="135"/>
      <c r="AI948" s="132"/>
      <c r="AJ948" s="132"/>
      <c r="AK948" s="132"/>
      <c r="AL948" s="132"/>
      <c r="AM948" s="134"/>
      <c r="AN948" s="134"/>
      <c r="AO948" s="134"/>
      <c r="AP948" s="134"/>
      <c r="AQ948" s="134"/>
      <c r="AR948" s="134"/>
      <c r="AS948" s="134"/>
      <c r="AT948" s="134"/>
      <c r="AU948" s="134"/>
      <c r="AV948" s="134"/>
      <c r="AW948" s="134"/>
      <c r="AX948" s="132"/>
      <c r="AY948" s="132"/>
      <c r="AZ948" s="133"/>
      <c r="BA948" s="132"/>
    </row>
    <row r="949" spans="1:176" ht="12.75" customHeight="1" x14ac:dyDescent="0.2">
      <c r="A949" s="81" t="s">
        <v>173</v>
      </c>
      <c r="B949" s="86" t="s">
        <v>211</v>
      </c>
      <c r="C949" s="81"/>
      <c r="D949" s="81" t="s">
        <v>1302</v>
      </c>
      <c r="E949" s="81" t="s">
        <v>3468</v>
      </c>
      <c r="F949" s="85">
        <v>0</v>
      </c>
      <c r="G949" s="85"/>
      <c r="H949" s="85" t="s">
        <v>260</v>
      </c>
      <c r="I949" s="81" t="s">
        <v>3469</v>
      </c>
      <c r="J949" s="81" t="s">
        <v>245</v>
      </c>
      <c r="K949" s="89" t="s">
        <v>180</v>
      </c>
      <c r="L949" s="81"/>
      <c r="M949" s="130" t="s">
        <v>11208</v>
      </c>
      <c r="N949" s="86"/>
      <c r="O949" s="86"/>
      <c r="P949" s="86">
        <v>2017</v>
      </c>
      <c r="Q949" s="85">
        <v>12.5</v>
      </c>
      <c r="R949" s="90" t="s">
        <v>11231</v>
      </c>
      <c r="S949" s="90"/>
      <c r="T949" s="90">
        <v>8050</v>
      </c>
      <c r="U949" s="90" t="s">
        <v>11232</v>
      </c>
      <c r="V949" s="91"/>
      <c r="W949" s="90"/>
      <c r="X949" s="90"/>
      <c r="Y949" s="90"/>
      <c r="Z949" s="90"/>
      <c r="AA949" s="90"/>
      <c r="AB949" s="90"/>
      <c r="AC949" s="130" t="s">
        <v>168</v>
      </c>
      <c r="AD949" s="130" t="s">
        <v>2181</v>
      </c>
      <c r="AE949" s="130" t="s">
        <v>11233</v>
      </c>
      <c r="AF949" s="130" t="s">
        <v>8998</v>
      </c>
      <c r="AG949" s="176" t="s">
        <v>11234</v>
      </c>
      <c r="AH949" s="130" t="s">
        <v>163</v>
      </c>
      <c r="AI949" s="130" t="s">
        <v>3402</v>
      </c>
      <c r="AJ949" s="130" t="s">
        <v>163</v>
      </c>
      <c r="AK949" s="130" t="s">
        <v>3403</v>
      </c>
      <c r="AL949" s="130" t="s">
        <v>3404</v>
      </c>
      <c r="AM949" s="130" t="s">
        <v>194</v>
      </c>
      <c r="AN949" s="130" t="s">
        <v>3463</v>
      </c>
      <c r="AO949" s="130" t="s">
        <v>3464</v>
      </c>
      <c r="AP949" s="130" t="s">
        <v>3465</v>
      </c>
      <c r="AQ949" s="130" t="s">
        <v>3466</v>
      </c>
      <c r="AR949" s="130"/>
      <c r="AS949" s="130" t="s">
        <v>3467</v>
      </c>
      <c r="AT949" s="130"/>
      <c r="AU949" s="130" t="s">
        <v>3436</v>
      </c>
      <c r="AV949" s="130"/>
      <c r="AW949" s="130"/>
      <c r="AX949" s="130"/>
      <c r="AY949" s="130"/>
      <c r="AZ949" s="130"/>
      <c r="BA949" s="130"/>
      <c r="BB949" s="130"/>
      <c r="BC949" s="130"/>
      <c r="BD949" s="130"/>
      <c r="BE949" s="130"/>
      <c r="BF949" s="130"/>
      <c r="BG949" s="130"/>
      <c r="BH949" s="130"/>
      <c r="BI949" s="130"/>
      <c r="BJ949" s="130"/>
      <c r="BK949" s="130"/>
      <c r="BL949" s="130"/>
      <c r="BM949" s="130"/>
      <c r="BN949" s="130"/>
      <c r="BO949" s="130"/>
      <c r="BP949" s="130"/>
      <c r="BQ949" s="130"/>
      <c r="BR949" s="130"/>
      <c r="BS949" s="130"/>
      <c r="BT949" s="130"/>
      <c r="BU949" s="130"/>
      <c r="BV949" s="130"/>
      <c r="BW949" s="130"/>
      <c r="BX949" s="130"/>
      <c r="BY949" s="130"/>
      <c r="BZ949" s="130"/>
      <c r="CA949" s="130"/>
      <c r="CB949" s="130"/>
      <c r="CC949" s="130"/>
      <c r="CD949" s="130"/>
      <c r="CE949" s="130"/>
      <c r="CF949" s="130"/>
      <c r="CG949" s="130"/>
      <c r="CH949" s="130"/>
      <c r="CI949" s="130"/>
      <c r="CJ949" s="130"/>
      <c r="CK949" s="130"/>
      <c r="CL949" s="130"/>
      <c r="CM949" s="130"/>
      <c r="CN949" s="130"/>
      <c r="CO949" s="130"/>
      <c r="CP949" s="130"/>
      <c r="CQ949" s="130"/>
      <c r="CR949" s="130"/>
      <c r="CS949" s="130"/>
      <c r="CT949" s="130"/>
      <c r="CU949" s="130"/>
      <c r="CV949" s="130"/>
      <c r="CW949" s="130"/>
      <c r="CX949" s="130"/>
      <c r="CY949" s="130"/>
      <c r="CZ949" s="130"/>
      <c r="DA949" s="130"/>
      <c r="DB949" s="130"/>
      <c r="DC949" s="130"/>
      <c r="DD949" s="130"/>
      <c r="DE949" s="130"/>
      <c r="DF949" s="130"/>
      <c r="DG949" s="130"/>
      <c r="DH949" s="130"/>
      <c r="DI949" s="130"/>
      <c r="DJ949" s="130"/>
      <c r="DK949" s="130"/>
      <c r="DL949" s="130"/>
      <c r="DM949" s="130"/>
      <c r="DN949" s="130"/>
      <c r="DO949" s="130"/>
      <c r="DP949" s="130"/>
      <c r="DQ949" s="130"/>
      <c r="DR949" s="130"/>
      <c r="DS949" s="130"/>
      <c r="DT949" s="130"/>
      <c r="DU949" s="130"/>
      <c r="DV949" s="130"/>
      <c r="DW949" s="130"/>
      <c r="DX949" s="130"/>
      <c r="DY949" s="130"/>
      <c r="DZ949" s="130"/>
      <c r="EA949" s="130"/>
      <c r="EB949" s="130"/>
      <c r="EC949" s="130"/>
      <c r="ED949" s="130"/>
      <c r="EE949" s="130"/>
      <c r="EF949" s="130"/>
      <c r="EG949" s="130"/>
      <c r="EH949" s="130"/>
      <c r="EI949" s="130"/>
      <c r="EJ949" s="130"/>
      <c r="EK949" s="130"/>
      <c r="EL949" s="130"/>
      <c r="EM949" s="130"/>
      <c r="EN949" s="130"/>
      <c r="EO949" s="130"/>
      <c r="EP949" s="130"/>
      <c r="EQ949" s="130"/>
      <c r="ER949" s="130"/>
      <c r="ES949" s="130"/>
      <c r="ET949" s="130"/>
      <c r="EU949" s="130"/>
      <c r="EV949" s="130"/>
      <c r="EW949" s="130"/>
      <c r="EX949" s="130"/>
      <c r="EY949" s="130"/>
      <c r="EZ949" s="130"/>
      <c r="FA949" s="130"/>
      <c r="FB949" s="130"/>
      <c r="FC949" s="130"/>
      <c r="FD949" s="130"/>
      <c r="FE949" s="130"/>
      <c r="FF949" s="130"/>
      <c r="FG949" s="130"/>
      <c r="FH949" s="130"/>
      <c r="FI949" s="130"/>
      <c r="FJ949" s="130"/>
      <c r="FK949" s="130"/>
      <c r="FL949" s="130"/>
    </row>
    <row r="950" spans="1:176" ht="12.75" customHeight="1" x14ac:dyDescent="0.2">
      <c r="A950" s="16" t="s">
        <v>173</v>
      </c>
      <c r="B950" s="17" t="s">
        <v>215</v>
      </c>
      <c r="C950" s="132"/>
      <c r="D950" s="132" t="s">
        <v>3334</v>
      </c>
      <c r="E950" s="132" t="s">
        <v>3334</v>
      </c>
      <c r="F950" s="134">
        <v>0</v>
      </c>
      <c r="G950" s="134"/>
      <c r="H950" s="7" t="s">
        <v>260</v>
      </c>
      <c r="I950" s="16" t="s">
        <v>3335</v>
      </c>
      <c r="J950" s="8" t="s">
        <v>203</v>
      </c>
      <c r="K950" s="7" t="s">
        <v>162</v>
      </c>
      <c r="L950" s="8" t="s">
        <v>3336</v>
      </c>
      <c r="M950" s="136"/>
      <c r="N950" s="17"/>
      <c r="O950" s="17"/>
      <c r="P950" s="25">
        <v>2012</v>
      </c>
      <c r="Q950" s="36">
        <v>250</v>
      </c>
      <c r="R950" s="18"/>
      <c r="S950" s="18"/>
      <c r="T950" s="18"/>
      <c r="U950" s="18"/>
      <c r="V950" s="19"/>
      <c r="W950" s="18"/>
      <c r="X950" s="18"/>
      <c r="Y950" s="18"/>
      <c r="Z950" s="18"/>
      <c r="AA950" s="18"/>
      <c r="AB950" s="18"/>
      <c r="AC950" s="136"/>
      <c r="AG950" s="135"/>
      <c r="AI950" s="132"/>
      <c r="AJ950" s="136"/>
      <c r="AK950" s="136"/>
      <c r="AL950" s="136"/>
      <c r="AM950" s="36"/>
      <c r="AN950" s="36"/>
      <c r="AO950" s="36"/>
      <c r="AP950" s="36"/>
      <c r="AQ950" s="36"/>
      <c r="AR950" s="36"/>
      <c r="AS950" s="36"/>
      <c r="AT950" s="36"/>
      <c r="AU950" s="36"/>
      <c r="AV950" s="36"/>
      <c r="AW950" s="36"/>
      <c r="AX950" s="136"/>
      <c r="AY950" s="136"/>
      <c r="AZ950" s="133"/>
      <c r="BA950" s="132"/>
    </row>
    <row r="951" spans="1:176" ht="12.75" customHeight="1" x14ac:dyDescent="0.2">
      <c r="A951" s="81" t="s">
        <v>173</v>
      </c>
      <c r="B951" s="86" t="s">
        <v>211</v>
      </c>
      <c r="C951" s="81"/>
      <c r="D951" s="81" t="s">
        <v>1302</v>
      </c>
      <c r="E951" s="81" t="s">
        <v>6531</v>
      </c>
      <c r="F951" s="85">
        <v>0</v>
      </c>
      <c r="G951" s="85"/>
      <c r="H951" s="85" t="s">
        <v>260</v>
      </c>
      <c r="I951" s="81" t="s">
        <v>2858</v>
      </c>
      <c r="J951" s="81" t="s">
        <v>431</v>
      </c>
      <c r="K951" s="89" t="s">
        <v>180</v>
      </c>
      <c r="L951" s="81"/>
      <c r="M951" s="130" t="s">
        <v>11208</v>
      </c>
      <c r="N951" s="86"/>
      <c r="O951" s="86"/>
      <c r="P951" s="86"/>
      <c r="Q951" s="85"/>
      <c r="R951" s="87" t="s">
        <v>6532</v>
      </c>
      <c r="S951" s="87"/>
      <c r="T951" s="87"/>
      <c r="U951" s="87"/>
      <c r="V951" s="88"/>
      <c r="W951" s="87"/>
      <c r="X951" s="87"/>
      <c r="Y951" s="87"/>
      <c r="Z951" s="87"/>
      <c r="AA951" s="87"/>
      <c r="AB951" s="87"/>
      <c r="AC951" s="130" t="s">
        <v>168</v>
      </c>
      <c r="AD951" s="130" t="s">
        <v>2063</v>
      </c>
      <c r="AE951" s="130" t="s">
        <v>14481</v>
      </c>
      <c r="AF951" s="130" t="s">
        <v>600</v>
      </c>
      <c r="AG951" s="176" t="s">
        <v>14482</v>
      </c>
      <c r="AH951" s="130" t="s">
        <v>163</v>
      </c>
      <c r="AI951" s="130" t="s">
        <v>2336</v>
      </c>
      <c r="AJ951" s="130" t="s">
        <v>2336</v>
      </c>
      <c r="AK951" s="131" t="s">
        <v>14483</v>
      </c>
      <c r="AL951" s="130"/>
      <c r="AM951" s="130" t="s">
        <v>194</v>
      </c>
      <c r="AN951" s="130" t="s">
        <v>3463</v>
      </c>
      <c r="AO951" s="130" t="s">
        <v>3464</v>
      </c>
      <c r="AP951" s="130" t="s">
        <v>3465</v>
      </c>
      <c r="AQ951" s="130" t="s">
        <v>3466</v>
      </c>
      <c r="AR951" s="130"/>
      <c r="AS951" s="130" t="s">
        <v>3467</v>
      </c>
      <c r="AT951" s="130"/>
      <c r="AU951" s="130" t="s">
        <v>3436</v>
      </c>
      <c r="AV951" s="130"/>
      <c r="AW951" s="130" t="s">
        <v>168</v>
      </c>
      <c r="AX951" s="130" t="s">
        <v>11224</v>
      </c>
      <c r="AY951" s="130" t="s">
        <v>11225</v>
      </c>
      <c r="AZ951" s="130" t="s">
        <v>8998</v>
      </c>
      <c r="BA951" s="176" t="s">
        <v>11226</v>
      </c>
      <c r="BB951" s="130" t="s">
        <v>163</v>
      </c>
      <c r="BC951" s="130" t="s">
        <v>3402</v>
      </c>
      <c r="BD951" s="130" t="s">
        <v>163</v>
      </c>
      <c r="BE951" s="130" t="s">
        <v>3403</v>
      </c>
      <c r="BF951" s="130" t="s">
        <v>3404</v>
      </c>
      <c r="BG951" s="130" t="s">
        <v>194</v>
      </c>
      <c r="BH951" s="130" t="s">
        <v>3393</v>
      </c>
      <c r="BI951" s="130" t="s">
        <v>3394</v>
      </c>
      <c r="BJ951" s="130" t="s">
        <v>3395</v>
      </c>
      <c r="BK951" s="130" t="s">
        <v>3396</v>
      </c>
      <c r="BL951" s="130" t="s">
        <v>163</v>
      </c>
      <c r="BM951" s="130" t="s">
        <v>3397</v>
      </c>
      <c r="BN951" s="130" t="s">
        <v>163</v>
      </c>
      <c r="BO951" s="130" t="s">
        <v>3398</v>
      </c>
      <c r="BP951" s="130"/>
      <c r="BQ951" s="130" t="s">
        <v>168</v>
      </c>
      <c r="BR951" s="130" t="s">
        <v>2716</v>
      </c>
      <c r="BS951" s="130" t="s">
        <v>3399</v>
      </c>
      <c r="BT951" s="130" t="s">
        <v>3400</v>
      </c>
      <c r="BU951" s="130" t="s">
        <v>3401</v>
      </c>
      <c r="BV951" s="130" t="s">
        <v>163</v>
      </c>
      <c r="BW951" s="130" t="s">
        <v>3402</v>
      </c>
      <c r="BX951" s="130" t="s">
        <v>163</v>
      </c>
      <c r="BY951" s="130" t="s">
        <v>3403</v>
      </c>
      <c r="BZ951" s="130" t="s">
        <v>3404</v>
      </c>
      <c r="CA951" s="130" t="s">
        <v>168</v>
      </c>
      <c r="CB951" s="130" t="s">
        <v>3405</v>
      </c>
      <c r="CC951" s="130" t="s">
        <v>3406</v>
      </c>
      <c r="CD951" s="130" t="s">
        <v>3407</v>
      </c>
      <c r="CE951" s="130" t="s">
        <v>3408</v>
      </c>
      <c r="CF951" s="130" t="s">
        <v>163</v>
      </c>
      <c r="CG951" s="130" t="s">
        <v>3409</v>
      </c>
      <c r="CH951" s="130" t="s">
        <v>163</v>
      </c>
      <c r="CI951" s="130" t="s">
        <v>3391</v>
      </c>
      <c r="CJ951" s="130" t="s">
        <v>3410</v>
      </c>
      <c r="CK951" s="130" t="s">
        <v>168</v>
      </c>
      <c r="CL951" s="130" t="s">
        <v>3411</v>
      </c>
      <c r="CM951" s="130" t="s">
        <v>3412</v>
      </c>
      <c r="CN951" s="130" t="s">
        <v>3413</v>
      </c>
      <c r="CO951" s="130" t="s">
        <v>3414</v>
      </c>
      <c r="CP951" s="130" t="s">
        <v>163</v>
      </c>
      <c r="CQ951" s="130" t="s">
        <v>3415</v>
      </c>
      <c r="CR951" s="130" t="s">
        <v>163</v>
      </c>
      <c r="CS951" s="130" t="s">
        <v>3416</v>
      </c>
      <c r="CT951" s="130" t="s">
        <v>3417</v>
      </c>
      <c r="CU951" s="130" t="s">
        <v>168</v>
      </c>
      <c r="CV951" s="130" t="s">
        <v>3418</v>
      </c>
      <c r="CW951" s="130" t="s">
        <v>3419</v>
      </c>
      <c r="CX951" s="130" t="s">
        <v>3420</v>
      </c>
      <c r="CY951" s="130" t="s">
        <v>3421</v>
      </c>
      <c r="CZ951" s="130" t="s">
        <v>163</v>
      </c>
      <c r="DA951" s="130" t="s">
        <v>3422</v>
      </c>
      <c r="DB951" s="130" t="s">
        <v>163</v>
      </c>
      <c r="DC951" s="130" t="s">
        <v>163</v>
      </c>
      <c r="DD951" s="130" t="s">
        <v>3423</v>
      </c>
      <c r="DE951" s="130" t="s">
        <v>168</v>
      </c>
      <c r="DF951" s="130" t="s">
        <v>3424</v>
      </c>
      <c r="DG951" s="130" t="s">
        <v>3425</v>
      </c>
      <c r="DH951" s="130" t="s">
        <v>3426</v>
      </c>
      <c r="DI951" s="130" t="s">
        <v>3427</v>
      </c>
      <c r="DJ951" s="130" t="s">
        <v>163</v>
      </c>
      <c r="DK951" s="130" t="s">
        <v>3428</v>
      </c>
      <c r="DL951" s="130" t="s">
        <v>163</v>
      </c>
      <c r="DM951" s="130" t="s">
        <v>163</v>
      </c>
      <c r="DN951" s="130" t="s">
        <v>3429</v>
      </c>
      <c r="DO951" s="130" t="s">
        <v>168</v>
      </c>
      <c r="DP951" s="130" t="s">
        <v>2716</v>
      </c>
      <c r="DQ951" s="130" t="s">
        <v>3399</v>
      </c>
      <c r="DR951" s="130" t="s">
        <v>3400</v>
      </c>
      <c r="DS951" s="130" t="s">
        <v>3401</v>
      </c>
      <c r="DT951" s="130" t="s">
        <v>163</v>
      </c>
      <c r="DU951" s="130" t="s">
        <v>3402</v>
      </c>
      <c r="DV951" s="130" t="s">
        <v>163</v>
      </c>
      <c r="DW951" s="130" t="s">
        <v>3403</v>
      </c>
      <c r="DX951" s="130" t="s">
        <v>3404</v>
      </c>
      <c r="DY951" s="130"/>
      <c r="DZ951" s="130"/>
      <c r="EA951" s="130"/>
      <c r="EB951" s="130"/>
      <c r="EC951" s="130"/>
      <c r="ED951" s="130"/>
      <c r="EE951" s="130"/>
      <c r="EF951" s="130"/>
      <c r="EG951" s="130"/>
      <c r="EH951" s="130"/>
      <c r="EI951" s="130"/>
      <c r="EJ951" s="130"/>
      <c r="EK951" s="130"/>
      <c r="EL951" s="130"/>
      <c r="EM951" s="130"/>
      <c r="EN951" s="130"/>
      <c r="EO951" s="130"/>
      <c r="EP951" s="130"/>
      <c r="EQ951" s="130"/>
      <c r="ER951" s="130"/>
      <c r="ES951" s="130"/>
      <c r="ET951" s="130"/>
      <c r="EU951" s="130"/>
      <c r="EV951" s="130"/>
      <c r="EW951" s="130"/>
      <c r="EX951" s="130"/>
      <c r="EY951" s="130"/>
      <c r="EZ951" s="130"/>
      <c r="FA951" s="130"/>
      <c r="FB951" s="130"/>
      <c r="FC951" s="130"/>
      <c r="FD951" s="130"/>
      <c r="FE951" s="130"/>
      <c r="FF951" s="130"/>
      <c r="FG951" s="130"/>
      <c r="FH951" s="130"/>
      <c r="FI951" s="130"/>
      <c r="FJ951" s="130"/>
      <c r="FK951" s="130"/>
      <c r="FL951" s="130"/>
    </row>
    <row r="952" spans="1:176" ht="12.75" customHeight="1" x14ac:dyDescent="0.2">
      <c r="A952" s="16" t="s">
        <v>173</v>
      </c>
      <c r="B952" s="17" t="s">
        <v>1084</v>
      </c>
      <c r="C952" s="16" t="s">
        <v>11235</v>
      </c>
      <c r="D952" s="132" t="s">
        <v>3308</v>
      </c>
      <c r="E952" s="16" t="s">
        <v>3622</v>
      </c>
      <c r="F952" s="7">
        <v>0</v>
      </c>
      <c r="G952" s="7"/>
      <c r="H952" s="134" t="s">
        <v>260</v>
      </c>
      <c r="I952" s="16" t="s">
        <v>1734</v>
      </c>
      <c r="J952" s="16" t="s">
        <v>482</v>
      </c>
      <c r="K952" s="20" t="s">
        <v>162</v>
      </c>
      <c r="L952" s="16"/>
      <c r="M952" s="135" t="s">
        <v>3311</v>
      </c>
      <c r="N952" s="17"/>
      <c r="O952" s="17"/>
      <c r="P952" s="124" t="s">
        <v>3625</v>
      </c>
      <c r="Q952" s="7">
        <v>16</v>
      </c>
      <c r="R952" s="21" t="s">
        <v>3623</v>
      </c>
      <c r="S952" s="21"/>
      <c r="T952" s="21">
        <v>2000</v>
      </c>
      <c r="U952" s="21" t="s">
        <v>3624</v>
      </c>
      <c r="V952" s="22"/>
      <c r="W952" s="136" t="s">
        <v>174</v>
      </c>
      <c r="X952" s="136" t="s">
        <v>11237</v>
      </c>
      <c r="Y952" s="136" t="s">
        <v>11238</v>
      </c>
      <c r="Z952" s="136" t="s">
        <v>11239</v>
      </c>
      <c r="AA952" s="21"/>
      <c r="AB952" s="21">
        <v>5496</v>
      </c>
      <c r="AC952" s="136" t="s">
        <v>168</v>
      </c>
      <c r="AD952" s="136" t="s">
        <v>3619</v>
      </c>
      <c r="AE952" s="136" t="s">
        <v>3620</v>
      </c>
      <c r="AF952" s="58"/>
      <c r="AG952" s="3" t="s">
        <v>3621</v>
      </c>
      <c r="AI952" s="136">
        <v>995595133232</v>
      </c>
      <c r="AJ952" s="136"/>
      <c r="AK952" s="136"/>
      <c r="AL952" s="136"/>
      <c r="AM952" s="136" t="s">
        <v>168</v>
      </c>
      <c r="AN952" s="136" t="s">
        <v>11240</v>
      </c>
      <c r="AO952" s="136" t="s">
        <v>11241</v>
      </c>
      <c r="AP952" s="58"/>
      <c r="AQ952" s="135" t="s">
        <v>11242</v>
      </c>
      <c r="AR952" s="135"/>
      <c r="AS952" s="135" t="s">
        <v>11243</v>
      </c>
      <c r="AT952" s="134"/>
      <c r="AU952" s="134"/>
      <c r="AV952" s="134"/>
      <c r="AW952" s="135" t="s">
        <v>194</v>
      </c>
      <c r="AX952" s="135" t="s">
        <v>8418</v>
      </c>
      <c r="AY952" s="135" t="s">
        <v>8419</v>
      </c>
      <c r="AZ952" s="135"/>
      <c r="BA952" s="135" t="s">
        <v>8420</v>
      </c>
      <c r="BG952" s="3" t="s">
        <v>168</v>
      </c>
      <c r="BH952" s="3" t="s">
        <v>1603</v>
      </c>
      <c r="BI952" s="3" t="s">
        <v>8421</v>
      </c>
      <c r="BJ952" s="3" t="s">
        <v>1071</v>
      </c>
      <c r="BK952" s="3" t="s">
        <v>8422</v>
      </c>
      <c r="BL952" s="3" t="s">
        <v>163</v>
      </c>
      <c r="BM952" s="3" t="s">
        <v>8417</v>
      </c>
      <c r="BN952" s="3" t="s">
        <v>163</v>
      </c>
      <c r="BO952" s="3" t="s">
        <v>3323</v>
      </c>
      <c r="BP952" s="3" t="s">
        <v>8423</v>
      </c>
    </row>
    <row r="953" spans="1:176" s="130" customFormat="1" ht="12.75" customHeight="1" x14ac:dyDescent="0.2">
      <c r="A953" s="81" t="s">
        <v>173</v>
      </c>
      <c r="B953" s="86" t="s">
        <v>215</v>
      </c>
      <c r="C953" s="81"/>
      <c r="D953" s="81" t="s">
        <v>1302</v>
      </c>
      <c r="E953" s="81" t="s">
        <v>3468</v>
      </c>
      <c r="F953" s="85">
        <v>0</v>
      </c>
      <c r="G953" s="85"/>
      <c r="H953" s="85" t="s">
        <v>260</v>
      </c>
      <c r="I953" s="81" t="s">
        <v>3469</v>
      </c>
      <c r="J953" s="81" t="s">
        <v>245</v>
      </c>
      <c r="K953" s="89" t="s">
        <v>180</v>
      </c>
      <c r="L953" s="81"/>
      <c r="M953" s="130" t="s">
        <v>11208</v>
      </c>
      <c r="N953" s="86"/>
      <c r="O953" s="86"/>
      <c r="P953" s="86">
        <v>2017</v>
      </c>
      <c r="Q953" s="85">
        <v>21.5</v>
      </c>
      <c r="R953" s="90" t="s">
        <v>11231</v>
      </c>
      <c r="S953" s="90"/>
      <c r="T953" s="90">
        <v>8050</v>
      </c>
      <c r="U953" s="90" t="s">
        <v>11232</v>
      </c>
      <c r="V953" s="88"/>
      <c r="W953" s="87"/>
      <c r="X953" s="87"/>
      <c r="Y953" s="87"/>
      <c r="Z953" s="87"/>
      <c r="AA953" s="87"/>
      <c r="AB953" s="87"/>
      <c r="AC953" s="130" t="s">
        <v>168</v>
      </c>
      <c r="AD953" s="130" t="s">
        <v>2063</v>
      </c>
      <c r="AE953" s="130" t="s">
        <v>14481</v>
      </c>
      <c r="AF953" s="130" t="s">
        <v>600</v>
      </c>
      <c r="AG953" s="174" t="s">
        <v>14482</v>
      </c>
      <c r="AH953" s="130" t="s">
        <v>163</v>
      </c>
      <c r="AI953" s="130" t="s">
        <v>2336</v>
      </c>
      <c r="AJ953" s="130" t="s">
        <v>2336</v>
      </c>
      <c r="AK953" s="131" t="s">
        <v>14483</v>
      </c>
      <c r="AM953" s="130" t="s">
        <v>194</v>
      </c>
      <c r="AN953" s="130" t="s">
        <v>3463</v>
      </c>
      <c r="AO953" s="130" t="s">
        <v>3464</v>
      </c>
      <c r="AP953" s="130" t="s">
        <v>3465</v>
      </c>
      <c r="AQ953" s="130" t="s">
        <v>3466</v>
      </c>
      <c r="AS953" s="130" t="s">
        <v>3467</v>
      </c>
      <c r="AU953" s="130" t="s">
        <v>3436</v>
      </c>
      <c r="FM953" s="135"/>
      <c r="FN953" s="135"/>
      <c r="FO953" s="135"/>
      <c r="FP953" s="135"/>
      <c r="FQ953" s="135"/>
      <c r="FR953" s="135"/>
      <c r="FS953" s="135"/>
      <c r="FT953" s="135"/>
    </row>
    <row r="954" spans="1:176" ht="12.75" customHeight="1" x14ac:dyDescent="0.2">
      <c r="A954" s="16" t="s">
        <v>173</v>
      </c>
      <c r="B954" s="17" t="s">
        <v>886</v>
      </c>
      <c r="C954" s="16" t="s">
        <v>11968</v>
      </c>
      <c r="D954" s="132" t="s">
        <v>1327</v>
      </c>
      <c r="E954" s="16" t="s">
        <v>1327</v>
      </c>
      <c r="F954" s="85">
        <v>0</v>
      </c>
      <c r="G954" s="7"/>
      <c r="H954" s="7" t="s">
        <v>260</v>
      </c>
      <c r="I954" s="16" t="s">
        <v>916</v>
      </c>
      <c r="J954" s="16" t="s">
        <v>179</v>
      </c>
      <c r="K954" s="134" t="s">
        <v>162</v>
      </c>
      <c r="L954" s="16" t="s">
        <v>11993</v>
      </c>
      <c r="M954" s="133"/>
      <c r="N954" s="17"/>
      <c r="O954" s="17"/>
      <c r="P954" s="17">
        <v>2017</v>
      </c>
      <c r="Q954" s="7">
        <v>3000</v>
      </c>
      <c r="R954" s="136" t="s">
        <v>1328</v>
      </c>
      <c r="S954" s="136"/>
      <c r="T954" s="136"/>
      <c r="U954" s="136"/>
      <c r="V954" s="19"/>
      <c r="W954" s="136"/>
      <c r="X954" s="136"/>
      <c r="Y954" s="136"/>
      <c r="Z954" s="136"/>
      <c r="AA954" s="136"/>
      <c r="AB954" s="136"/>
      <c r="AC954" s="136"/>
      <c r="AI954" s="132"/>
      <c r="AJ954" s="136"/>
      <c r="AK954" s="136"/>
      <c r="AL954" s="136"/>
      <c r="AM954" s="134"/>
      <c r="AN954" s="134"/>
      <c r="AO954" s="134"/>
      <c r="AP954" s="134"/>
      <c r="AQ954" s="134"/>
      <c r="AR954" s="134"/>
      <c r="AS954" s="134"/>
      <c r="AT954" s="134"/>
      <c r="AU954" s="134"/>
      <c r="AV954" s="134"/>
      <c r="AW954" s="134"/>
      <c r="AX954" s="136"/>
      <c r="AY954" s="136"/>
      <c r="AZ954" s="133"/>
      <c r="BA954" s="132"/>
    </row>
    <row r="955" spans="1:176" ht="12.75" customHeight="1" x14ac:dyDescent="0.2">
      <c r="A955" s="16" t="s">
        <v>173</v>
      </c>
      <c r="B955" s="17" t="s">
        <v>215</v>
      </c>
      <c r="C955" s="16"/>
      <c r="D955" s="132" t="s">
        <v>4385</v>
      </c>
      <c r="E955" s="132" t="s">
        <v>4385</v>
      </c>
      <c r="F955" s="134">
        <v>0</v>
      </c>
      <c r="G955" s="134"/>
      <c r="H955" s="30" t="s">
        <v>260</v>
      </c>
      <c r="I955" s="132" t="s">
        <v>1710</v>
      </c>
      <c r="J955" s="132" t="s">
        <v>179</v>
      </c>
      <c r="K955" s="134" t="s">
        <v>162</v>
      </c>
      <c r="L955" s="132"/>
      <c r="M955" s="136"/>
      <c r="N955" s="17"/>
      <c r="O955" s="17"/>
      <c r="P955" s="25">
        <v>2017</v>
      </c>
      <c r="Q955" s="7"/>
      <c r="R955" s="136" t="s">
        <v>2667</v>
      </c>
      <c r="S955" s="136"/>
      <c r="T955" s="136"/>
      <c r="U955" s="136"/>
      <c r="V955" s="138"/>
      <c r="W955" s="136"/>
      <c r="X955" s="136"/>
      <c r="Y955" s="136"/>
      <c r="Z955" s="136"/>
      <c r="AA955" s="136"/>
      <c r="AB955" s="136"/>
      <c r="AC955" s="136"/>
      <c r="AI955" s="132"/>
      <c r="AJ955" s="136"/>
      <c r="AK955" s="136"/>
      <c r="AL955" s="136"/>
      <c r="AM955" s="134"/>
      <c r="AN955" s="134"/>
      <c r="AO955" s="134"/>
      <c r="AP955" s="134"/>
      <c r="AQ955" s="134"/>
      <c r="AR955" s="134"/>
      <c r="AS955" s="134"/>
      <c r="AT955" s="134"/>
      <c r="AU955" s="134"/>
      <c r="AV955" s="134"/>
      <c r="AW955" s="134"/>
      <c r="AX955" s="136"/>
      <c r="AY955" s="136"/>
      <c r="AZ955" s="132"/>
      <c r="BA955" s="132"/>
      <c r="BC955" s="135"/>
      <c r="BD955" s="135"/>
      <c r="BE955" s="135"/>
      <c r="CN955" s="135"/>
      <c r="CO955" s="135"/>
    </row>
    <row r="956" spans="1:176" ht="12.75" customHeight="1" x14ac:dyDescent="0.2">
      <c r="A956" s="16" t="s">
        <v>173</v>
      </c>
      <c r="B956" s="17" t="s">
        <v>215</v>
      </c>
      <c r="C956" s="16"/>
      <c r="D956" s="16" t="s">
        <v>3803</v>
      </c>
      <c r="E956" s="16" t="s">
        <v>3803</v>
      </c>
      <c r="F956" s="7">
        <v>0</v>
      </c>
      <c r="G956" s="7"/>
      <c r="H956" s="7" t="s">
        <v>260</v>
      </c>
      <c r="I956" s="16" t="s">
        <v>289</v>
      </c>
      <c r="J956" s="16" t="s">
        <v>245</v>
      </c>
      <c r="K956" s="134" t="s">
        <v>162</v>
      </c>
      <c r="L956" s="16" t="s">
        <v>3804</v>
      </c>
      <c r="M956" s="132"/>
      <c r="N956" s="17"/>
      <c r="O956" s="17"/>
      <c r="P956" s="134"/>
      <c r="Q956" s="7" t="s">
        <v>2845</v>
      </c>
      <c r="R956" s="136"/>
      <c r="S956" s="136"/>
      <c r="T956" s="136"/>
      <c r="U956" s="136"/>
      <c r="V956" s="19"/>
      <c r="W956" s="136"/>
      <c r="X956" s="136"/>
      <c r="Y956" s="136"/>
      <c r="Z956" s="136"/>
      <c r="AA956" s="136"/>
      <c r="AB956" s="136"/>
      <c r="AC956" s="132"/>
      <c r="AI956" s="132"/>
      <c r="AJ956" s="132"/>
      <c r="AK956" s="132"/>
      <c r="AL956" s="132"/>
      <c r="AM956" s="134"/>
      <c r="AN956" s="134"/>
      <c r="AO956" s="134"/>
      <c r="AP956" s="134"/>
      <c r="AQ956" s="134"/>
      <c r="AR956" s="134"/>
      <c r="AS956" s="134"/>
      <c r="AT956" s="134"/>
      <c r="AU956" s="134"/>
      <c r="AV956" s="134"/>
      <c r="AW956" s="134"/>
      <c r="AX956" s="132"/>
      <c r="AY956" s="132"/>
      <c r="AZ956" s="132"/>
      <c r="BA956" s="132"/>
    </row>
    <row r="957" spans="1:176" ht="12.75" customHeight="1" x14ac:dyDescent="0.2">
      <c r="A957" s="16" t="s">
        <v>173</v>
      </c>
      <c r="B957" s="17" t="s">
        <v>215</v>
      </c>
      <c r="C957" s="16"/>
      <c r="D957" s="132" t="s">
        <v>3916</v>
      </c>
      <c r="E957" s="16" t="s">
        <v>3916</v>
      </c>
      <c r="F957" s="7">
        <v>0</v>
      </c>
      <c r="G957" s="7"/>
      <c r="H957" s="7" t="s">
        <v>260</v>
      </c>
      <c r="I957" s="16" t="s">
        <v>289</v>
      </c>
      <c r="J957" s="16" t="s">
        <v>245</v>
      </c>
      <c r="K957" s="134" t="s">
        <v>162</v>
      </c>
      <c r="L957" s="16" t="s">
        <v>3917</v>
      </c>
      <c r="M957" s="132"/>
      <c r="N957" s="17"/>
      <c r="O957" s="17"/>
      <c r="P957" s="25">
        <v>2012</v>
      </c>
      <c r="Q957" s="7">
        <v>44</v>
      </c>
      <c r="R957" s="18" t="s">
        <v>3918</v>
      </c>
      <c r="S957" s="136"/>
      <c r="T957" s="136"/>
      <c r="U957" s="136"/>
      <c r="V957" s="138"/>
      <c r="W957" s="136"/>
      <c r="X957" s="136"/>
      <c r="Y957" s="136"/>
      <c r="Z957" s="136"/>
      <c r="AA957" s="136"/>
      <c r="AB957" s="136"/>
      <c r="AC957" s="132"/>
      <c r="AI957" s="132"/>
      <c r="AJ957" s="132"/>
      <c r="AK957" s="132"/>
      <c r="AL957" s="132"/>
      <c r="AM957" s="134"/>
      <c r="AN957" s="134"/>
      <c r="AO957" s="134"/>
      <c r="AP957" s="134"/>
      <c r="AQ957" s="134"/>
      <c r="AR957" s="134"/>
      <c r="AS957" s="134"/>
      <c r="AT957" s="134"/>
      <c r="AU957" s="134"/>
      <c r="AV957" s="134"/>
      <c r="AW957" s="3" t="s">
        <v>168</v>
      </c>
      <c r="AX957" s="132" t="s">
        <v>3919</v>
      </c>
      <c r="AY957" s="132" t="s">
        <v>3920</v>
      </c>
      <c r="AZ957" s="133" t="s">
        <v>250</v>
      </c>
      <c r="BA957" s="132"/>
      <c r="CN957" s="135"/>
      <c r="CO957" s="135"/>
    </row>
    <row r="958" spans="1:176" ht="12.75" customHeight="1" x14ac:dyDescent="0.2">
      <c r="A958" s="16" t="s">
        <v>173</v>
      </c>
      <c r="B958" s="17" t="s">
        <v>215</v>
      </c>
      <c r="C958" s="16"/>
      <c r="D958" s="16" t="s">
        <v>7549</v>
      </c>
      <c r="E958" s="16" t="s">
        <v>7550</v>
      </c>
      <c r="F958" s="7">
        <v>0</v>
      </c>
      <c r="G958" s="7"/>
      <c r="H958" s="7" t="s">
        <v>260</v>
      </c>
      <c r="I958" s="16" t="s">
        <v>3469</v>
      </c>
      <c r="J958" s="16" t="s">
        <v>245</v>
      </c>
      <c r="K958" s="134" t="s">
        <v>162</v>
      </c>
      <c r="L958" s="16"/>
      <c r="M958" s="18"/>
      <c r="N958" s="17"/>
      <c r="O958" s="17"/>
      <c r="P958" s="17">
        <v>2017</v>
      </c>
      <c r="Q958" s="7">
        <v>75</v>
      </c>
      <c r="R958" s="21"/>
      <c r="S958" s="21"/>
      <c r="T958" s="21"/>
      <c r="U958" s="21"/>
      <c r="V958" s="22"/>
      <c r="W958" s="21"/>
      <c r="X958" s="21"/>
      <c r="Y958" s="21"/>
      <c r="Z958" s="21"/>
      <c r="AA958" s="21"/>
      <c r="AB958" s="21"/>
      <c r="AC958" s="136"/>
      <c r="AG958" s="3" t="s">
        <v>7551</v>
      </c>
      <c r="AJ958" s="136"/>
      <c r="AK958" s="136"/>
      <c r="AL958" s="136"/>
      <c r="AM958" s="134"/>
      <c r="AN958" s="134"/>
      <c r="AO958" s="134"/>
      <c r="AP958" s="134"/>
      <c r="AQ958" s="134"/>
      <c r="AR958" s="134"/>
      <c r="AS958" s="134"/>
      <c r="AT958" s="134"/>
      <c r="AU958" s="134"/>
      <c r="AV958" s="134"/>
      <c r="AW958" s="134"/>
      <c r="AX958" s="136"/>
      <c r="AY958" s="136"/>
      <c r="AZ958" s="137"/>
    </row>
    <row r="959" spans="1:176" ht="12.75" customHeight="1" x14ac:dyDescent="0.2">
      <c r="A959" s="16" t="s">
        <v>173</v>
      </c>
      <c r="B959" s="17" t="s">
        <v>215</v>
      </c>
      <c r="C959" s="16"/>
      <c r="D959" s="16" t="s">
        <v>4948</v>
      </c>
      <c r="E959" s="16" t="s">
        <v>4948</v>
      </c>
      <c r="F959" s="7">
        <v>0</v>
      </c>
      <c r="G959" s="7"/>
      <c r="H959" s="30" t="s">
        <v>260</v>
      </c>
      <c r="I959" s="16" t="s">
        <v>1710</v>
      </c>
      <c r="J959" s="16" t="s">
        <v>179</v>
      </c>
      <c r="K959" s="134" t="s">
        <v>162</v>
      </c>
      <c r="L959" s="16" t="s">
        <v>1711</v>
      </c>
      <c r="M959" s="18"/>
      <c r="N959" s="17"/>
      <c r="O959" s="17"/>
      <c r="P959" s="25">
        <v>2017</v>
      </c>
      <c r="Q959" s="7"/>
      <c r="R959" s="18" t="s">
        <v>4949</v>
      </c>
      <c r="S959" s="18"/>
      <c r="T959" s="18"/>
      <c r="U959" s="18"/>
      <c r="V959" s="19"/>
      <c r="W959" s="18"/>
      <c r="X959" s="18"/>
      <c r="Y959" s="18"/>
      <c r="Z959" s="18"/>
      <c r="AA959" s="18"/>
      <c r="AB959" s="18"/>
      <c r="AC959" s="136"/>
      <c r="AI959" s="132"/>
      <c r="AJ959" s="136"/>
      <c r="AK959" s="136"/>
      <c r="AL959" s="136"/>
      <c r="AM959" s="134"/>
      <c r="AN959" s="134"/>
      <c r="AO959" s="134"/>
      <c r="AP959" s="134"/>
      <c r="AQ959" s="134"/>
      <c r="AR959" s="134"/>
      <c r="AS959" s="134"/>
      <c r="AT959" s="134"/>
      <c r="AU959" s="134"/>
      <c r="AV959" s="134"/>
      <c r="AW959" s="134"/>
      <c r="AX959" s="136"/>
      <c r="AY959" s="136"/>
      <c r="AZ959" s="132"/>
      <c r="BA959" s="132"/>
    </row>
    <row r="960" spans="1:176" ht="12.75" customHeight="1" x14ac:dyDescent="0.2">
      <c r="A960" s="16" t="s">
        <v>173</v>
      </c>
      <c r="B960" s="17" t="s">
        <v>215</v>
      </c>
      <c r="C960" s="16"/>
      <c r="D960" s="16" t="s">
        <v>5020</v>
      </c>
      <c r="E960" s="16" t="s">
        <v>5020</v>
      </c>
      <c r="F960" s="7">
        <v>0</v>
      </c>
      <c r="G960" s="7"/>
      <c r="H960" s="134" t="s">
        <v>260</v>
      </c>
      <c r="I960" s="16" t="s">
        <v>1710</v>
      </c>
      <c r="J960" s="16" t="s">
        <v>179</v>
      </c>
      <c r="K960" s="7" t="s">
        <v>162</v>
      </c>
      <c r="L960" s="16" t="s">
        <v>5021</v>
      </c>
      <c r="M960" s="18"/>
      <c r="N960" s="17"/>
      <c r="O960" s="17"/>
      <c r="P960" s="17">
        <v>2017</v>
      </c>
      <c r="Q960" s="7"/>
      <c r="R960" s="18" t="s">
        <v>2667</v>
      </c>
      <c r="S960" s="18"/>
      <c r="T960" s="18"/>
      <c r="U960" s="18"/>
      <c r="V960" s="19"/>
      <c r="W960" s="18"/>
      <c r="X960" s="18"/>
      <c r="Y960" s="18"/>
      <c r="Z960" s="18"/>
      <c r="AA960" s="18"/>
      <c r="AB960" s="18"/>
      <c r="AC960" s="18"/>
      <c r="AI960" s="16"/>
      <c r="AJ960" s="18"/>
      <c r="AK960" s="18"/>
      <c r="AL960" s="18"/>
      <c r="AM960" s="7"/>
      <c r="AN960" s="7"/>
      <c r="AO960" s="7"/>
      <c r="AP960" s="7"/>
      <c r="AQ960" s="7"/>
      <c r="AR960" s="7"/>
      <c r="AS960" s="7"/>
      <c r="AT960" s="7"/>
      <c r="AU960" s="7"/>
      <c r="AV960" s="7"/>
      <c r="AW960" s="7"/>
      <c r="AX960" s="18"/>
      <c r="AY960" s="18"/>
      <c r="AZ960" s="16"/>
      <c r="BA960" s="16"/>
    </row>
    <row r="961" spans="1:176" ht="12.75" customHeight="1" x14ac:dyDescent="0.2">
      <c r="A961" s="16" t="s">
        <v>173</v>
      </c>
      <c r="B961" s="124"/>
      <c r="C961" s="133"/>
      <c r="D961" s="133" t="s">
        <v>7552</v>
      </c>
      <c r="E961" s="133" t="s">
        <v>13595</v>
      </c>
      <c r="F961" s="36">
        <v>0</v>
      </c>
      <c r="G961" s="36"/>
      <c r="H961" s="7" t="s">
        <v>260</v>
      </c>
      <c r="I961" s="16" t="s">
        <v>13596</v>
      </c>
      <c r="J961" s="133" t="s">
        <v>179</v>
      </c>
      <c r="K961" s="134" t="s">
        <v>162</v>
      </c>
      <c r="L961" s="133"/>
      <c r="M961" s="58" t="s">
        <v>13597</v>
      </c>
      <c r="N961" s="17"/>
      <c r="O961" s="17"/>
      <c r="P961" s="17"/>
      <c r="Q961" s="36"/>
      <c r="R961" s="136" t="s">
        <v>13598</v>
      </c>
      <c r="S961" s="136" t="s">
        <v>13599</v>
      </c>
      <c r="T961" s="136">
        <v>400021</v>
      </c>
      <c r="U961" s="136" t="s">
        <v>1176</v>
      </c>
      <c r="V961" s="138" t="s">
        <v>13600</v>
      </c>
      <c r="W961" s="136"/>
      <c r="X961" s="136"/>
      <c r="Y961" s="136"/>
      <c r="Z961" s="136"/>
      <c r="AA961" s="136"/>
      <c r="AB961" s="136"/>
      <c r="AC961" s="136" t="s">
        <v>168</v>
      </c>
      <c r="AD961" s="3" t="s">
        <v>7555</v>
      </c>
      <c r="AE961" s="3" t="s">
        <v>6549</v>
      </c>
      <c r="AF961" s="3" t="s">
        <v>368</v>
      </c>
      <c r="AG961" s="82" t="s">
        <v>12142</v>
      </c>
      <c r="AH961" s="3" t="s">
        <v>7556</v>
      </c>
      <c r="AI961" s="3" t="s">
        <v>13600</v>
      </c>
      <c r="AJ961" s="136"/>
      <c r="AK961" s="136">
        <v>919821099874</v>
      </c>
      <c r="AL961" s="136"/>
      <c r="AM961" s="36"/>
      <c r="AN961" s="36"/>
      <c r="AO961" s="36"/>
      <c r="AP961" s="36"/>
      <c r="AQ961" s="36"/>
      <c r="AR961" s="36"/>
      <c r="AS961" s="36"/>
      <c r="AT961" s="36"/>
      <c r="AU961" s="36"/>
      <c r="AV961" s="36"/>
      <c r="AX961" s="136"/>
      <c r="AY961" s="136"/>
      <c r="AZ961" s="133"/>
    </row>
    <row r="962" spans="1:176" ht="12.75" customHeight="1" x14ac:dyDescent="0.2">
      <c r="A962" s="16" t="s">
        <v>173</v>
      </c>
      <c r="B962" s="17" t="s">
        <v>215</v>
      </c>
      <c r="C962" s="16"/>
      <c r="D962" s="132" t="s">
        <v>5427</v>
      </c>
      <c r="E962" s="132" t="s">
        <v>5427</v>
      </c>
      <c r="F962" s="7">
        <v>0</v>
      </c>
      <c r="G962" s="7"/>
      <c r="H962" s="30" t="s">
        <v>260</v>
      </c>
      <c r="I962" s="16" t="s">
        <v>1714</v>
      </c>
      <c r="J962" s="132" t="s">
        <v>179</v>
      </c>
      <c r="K962" s="134" t="s">
        <v>162</v>
      </c>
      <c r="L962" s="16"/>
      <c r="M962" s="136"/>
      <c r="N962" s="17"/>
      <c r="O962" s="17"/>
      <c r="P962" s="25">
        <v>2017</v>
      </c>
      <c r="Q962" s="7"/>
      <c r="R962" s="136" t="s">
        <v>1715</v>
      </c>
      <c r="S962" s="136"/>
      <c r="T962" s="136"/>
      <c r="U962" s="136"/>
      <c r="V962" s="138"/>
      <c r="W962" s="136"/>
      <c r="X962" s="136"/>
      <c r="Y962" s="136"/>
      <c r="Z962" s="136"/>
      <c r="AA962" s="136"/>
      <c r="AB962" s="136"/>
      <c r="AC962" s="136"/>
      <c r="AD962" s="135"/>
      <c r="AE962" s="135"/>
      <c r="AF962" s="135"/>
      <c r="AI962" s="132"/>
      <c r="AJ962" s="136"/>
      <c r="AK962" s="136"/>
      <c r="AL962" s="136"/>
      <c r="AM962" s="134"/>
      <c r="AN962" s="134"/>
      <c r="AO962" s="134"/>
      <c r="AP962" s="134"/>
      <c r="AQ962" s="134"/>
      <c r="AR962" s="134"/>
      <c r="AS962" s="134"/>
      <c r="AT962" s="134"/>
      <c r="AU962" s="134"/>
      <c r="AV962" s="134"/>
      <c r="AW962" s="134"/>
      <c r="AX962" s="136"/>
      <c r="AY962" s="136"/>
      <c r="AZ962" s="132"/>
      <c r="BA962" s="132"/>
    </row>
    <row r="963" spans="1:176" ht="12.75" customHeight="1" x14ac:dyDescent="0.2">
      <c r="A963" s="16" t="s">
        <v>173</v>
      </c>
      <c r="B963" s="17" t="s">
        <v>2511</v>
      </c>
      <c r="C963" s="16" t="s">
        <v>12466</v>
      </c>
      <c r="D963" s="132" t="s">
        <v>5634</v>
      </c>
      <c r="E963" s="135" t="s">
        <v>5635</v>
      </c>
      <c r="F963" s="7">
        <v>0</v>
      </c>
      <c r="G963" s="55"/>
      <c r="H963" s="7" t="s">
        <v>260</v>
      </c>
      <c r="I963" s="16" t="s">
        <v>160</v>
      </c>
      <c r="J963" s="132" t="s">
        <v>161</v>
      </c>
      <c r="K963" s="20" t="s">
        <v>180</v>
      </c>
      <c r="L963" s="16" t="s">
        <v>5636</v>
      </c>
      <c r="M963" s="136" t="s">
        <v>11269</v>
      </c>
      <c r="N963" s="17"/>
      <c r="O963" s="17"/>
      <c r="P963" s="53">
        <v>2019</v>
      </c>
      <c r="Q963" s="55">
        <v>3.5</v>
      </c>
      <c r="R963" s="135" t="s">
        <v>11268</v>
      </c>
      <c r="S963" s="135" t="s">
        <v>163</v>
      </c>
      <c r="T963" s="135" t="s">
        <v>2607</v>
      </c>
      <c r="U963" s="135" t="s">
        <v>2608</v>
      </c>
      <c r="V963" s="141" t="s">
        <v>5637</v>
      </c>
      <c r="W963" s="135" t="s">
        <v>11270</v>
      </c>
      <c r="X963" s="135" t="s">
        <v>11271</v>
      </c>
      <c r="Y963" s="135" t="s">
        <v>11272</v>
      </c>
      <c r="Z963" s="135" t="s">
        <v>11273</v>
      </c>
      <c r="AA963" s="135" t="s">
        <v>163</v>
      </c>
      <c r="AB963" s="135">
        <v>465</v>
      </c>
      <c r="AC963" s="135" t="s">
        <v>168</v>
      </c>
      <c r="AD963" s="3" t="s">
        <v>5686</v>
      </c>
      <c r="AE963" s="3" t="s">
        <v>5687</v>
      </c>
      <c r="AF963" s="3" t="s">
        <v>5688</v>
      </c>
      <c r="AG963" s="3" t="s">
        <v>5689</v>
      </c>
      <c r="AI963" s="135" t="s">
        <v>163</v>
      </c>
      <c r="AJ963" s="135" t="s">
        <v>5642</v>
      </c>
      <c r="AK963" s="135" t="s">
        <v>5643</v>
      </c>
      <c r="AL963" s="135" t="s">
        <v>5644</v>
      </c>
      <c r="AM963" s="135" t="s">
        <v>194</v>
      </c>
      <c r="AN963" s="135" t="s">
        <v>5645</v>
      </c>
      <c r="AO963" s="135" t="s">
        <v>5646</v>
      </c>
      <c r="AP963" s="135"/>
      <c r="AQ963" s="135" t="s">
        <v>5647</v>
      </c>
      <c r="AR963" s="135"/>
      <c r="AS963" s="135"/>
      <c r="AT963" s="135"/>
      <c r="AU963" s="135"/>
      <c r="AV963" s="135"/>
      <c r="AW963" s="135" t="s">
        <v>168</v>
      </c>
      <c r="AX963" s="135" t="s">
        <v>5638</v>
      </c>
      <c r="AY963" s="135" t="s">
        <v>5639</v>
      </c>
      <c r="AZ963" s="135" t="s">
        <v>5640</v>
      </c>
      <c r="BA963" s="135" t="s">
        <v>5641</v>
      </c>
      <c r="BB963" s="3" t="s">
        <v>163</v>
      </c>
      <c r="BC963" s="3" t="s">
        <v>5642</v>
      </c>
      <c r="BD963" s="3" t="s">
        <v>163</v>
      </c>
      <c r="BE963" s="3" t="s">
        <v>163</v>
      </c>
      <c r="BF963" s="3" t="s">
        <v>5648</v>
      </c>
      <c r="BG963" s="3" t="s">
        <v>168</v>
      </c>
      <c r="BH963" s="3" t="s">
        <v>4529</v>
      </c>
      <c r="BI963" s="3" t="s">
        <v>5649</v>
      </c>
      <c r="BJ963" s="3" t="s">
        <v>5650</v>
      </c>
      <c r="BK963" s="3" t="s">
        <v>5651</v>
      </c>
      <c r="BL963" s="3" t="s">
        <v>163</v>
      </c>
      <c r="BM963" s="3" t="s">
        <v>5642</v>
      </c>
      <c r="BN963" s="3" t="s">
        <v>163</v>
      </c>
      <c r="BO963" s="3" t="s">
        <v>5644</v>
      </c>
      <c r="BP963" s="3" t="s">
        <v>5652</v>
      </c>
      <c r="BQ963" s="3" t="s">
        <v>168</v>
      </c>
      <c r="BR963" s="3" t="s">
        <v>5653</v>
      </c>
      <c r="BS963" s="3" t="s">
        <v>5654</v>
      </c>
      <c r="BT963" s="3" t="s">
        <v>5655</v>
      </c>
      <c r="BU963" s="3" t="s">
        <v>5656</v>
      </c>
      <c r="BV963" s="3" t="s">
        <v>163</v>
      </c>
      <c r="BW963" s="3" t="s">
        <v>5657</v>
      </c>
      <c r="BX963" s="3" t="s">
        <v>163</v>
      </c>
      <c r="BY963" s="3" t="s">
        <v>5658</v>
      </c>
      <c r="BZ963" s="3" t="s">
        <v>5659</v>
      </c>
      <c r="CA963" s="3" t="s">
        <v>168</v>
      </c>
      <c r="CB963" s="3" t="s">
        <v>5660</v>
      </c>
      <c r="CC963" s="3" t="s">
        <v>5661</v>
      </c>
      <c r="CD963" s="3" t="s">
        <v>5662</v>
      </c>
      <c r="CE963" s="3" t="s">
        <v>5663</v>
      </c>
      <c r="CF963" s="3" t="s">
        <v>5664</v>
      </c>
      <c r="CG963" s="3" t="s">
        <v>163</v>
      </c>
      <c r="CH963" s="3" t="s">
        <v>163</v>
      </c>
      <c r="CI963" s="3" t="s">
        <v>163</v>
      </c>
      <c r="CJ963" s="3" t="s">
        <v>5665</v>
      </c>
      <c r="CK963" s="3" t="s">
        <v>168</v>
      </c>
      <c r="CL963" s="3" t="s">
        <v>5666</v>
      </c>
      <c r="CM963" s="3" t="s">
        <v>5667</v>
      </c>
      <c r="CN963" s="3" t="s">
        <v>5668</v>
      </c>
      <c r="CO963" s="3" t="s">
        <v>5669</v>
      </c>
      <c r="CP963" s="3" t="s">
        <v>163</v>
      </c>
      <c r="CQ963" s="3" t="s">
        <v>5670</v>
      </c>
      <c r="CR963" s="3" t="s">
        <v>163</v>
      </c>
      <c r="CS963" s="3" t="s">
        <v>5644</v>
      </c>
      <c r="CT963" s="3" t="s">
        <v>5671</v>
      </c>
      <c r="CU963" s="3" t="s">
        <v>168</v>
      </c>
      <c r="CV963" s="3" t="s">
        <v>4723</v>
      </c>
      <c r="CW963" s="3" t="s">
        <v>5672</v>
      </c>
      <c r="CX963" s="3" t="s">
        <v>319</v>
      </c>
      <c r="CY963" s="3" t="s">
        <v>5673</v>
      </c>
      <c r="CZ963" s="3" t="s">
        <v>163</v>
      </c>
      <c r="DA963" s="3" t="s">
        <v>163</v>
      </c>
      <c r="DB963" s="3" t="s">
        <v>163</v>
      </c>
      <c r="DC963" s="3" t="s">
        <v>163</v>
      </c>
      <c r="DD963" s="3" t="s">
        <v>5674</v>
      </c>
      <c r="DE963" s="3" t="s">
        <v>194</v>
      </c>
      <c r="DF963" s="3" t="s">
        <v>5675</v>
      </c>
      <c r="DG963" s="3" t="s">
        <v>5676</v>
      </c>
      <c r="DH963" s="3" t="s">
        <v>5677</v>
      </c>
      <c r="DI963" s="3" t="s">
        <v>5678</v>
      </c>
      <c r="DJ963" s="3" t="s">
        <v>163</v>
      </c>
      <c r="DK963" s="3" t="s">
        <v>5679</v>
      </c>
      <c r="DL963" s="3" t="s">
        <v>163</v>
      </c>
      <c r="DM963" s="3" t="s">
        <v>5680</v>
      </c>
      <c r="DN963" s="3" t="s">
        <v>5681</v>
      </c>
      <c r="DO963" s="3" t="s">
        <v>194</v>
      </c>
      <c r="DP963" s="3" t="s">
        <v>13293</v>
      </c>
      <c r="DQ963" s="3" t="s">
        <v>13294</v>
      </c>
      <c r="DR963" s="3" t="s">
        <v>13295</v>
      </c>
      <c r="DS963" s="82" t="s">
        <v>13296</v>
      </c>
    </row>
    <row r="964" spans="1:176" ht="12.75" customHeight="1" x14ac:dyDescent="0.2">
      <c r="A964" s="16" t="s">
        <v>173</v>
      </c>
      <c r="B964" s="17" t="s">
        <v>211</v>
      </c>
      <c r="C964" s="16"/>
      <c r="D964" s="16" t="s">
        <v>953</v>
      </c>
      <c r="E964" s="16" t="s">
        <v>954</v>
      </c>
      <c r="F964" s="7">
        <v>0</v>
      </c>
      <c r="G964" s="7"/>
      <c r="H964" s="134" t="s">
        <v>260</v>
      </c>
      <c r="I964" s="16" t="s">
        <v>497</v>
      </c>
      <c r="J964" s="133" t="s">
        <v>203</v>
      </c>
      <c r="K964" s="134" t="s">
        <v>162</v>
      </c>
      <c r="L964" s="16"/>
      <c r="M964" s="18"/>
      <c r="N964" s="17"/>
      <c r="O964" s="17"/>
      <c r="P964" s="25" t="s">
        <v>955</v>
      </c>
      <c r="Q964" s="7">
        <v>20</v>
      </c>
      <c r="R964" s="132"/>
      <c r="S964" s="132"/>
      <c r="T964" s="132"/>
      <c r="U964" s="132"/>
      <c r="V964" s="19"/>
      <c r="W964" s="132"/>
      <c r="X964" s="132"/>
      <c r="Y964" s="132"/>
      <c r="Z964" s="132"/>
      <c r="AA964" s="132"/>
      <c r="AB964" s="132"/>
      <c r="AC964" s="18"/>
      <c r="AI964" s="132"/>
      <c r="AJ964" s="18"/>
      <c r="AK964" s="18"/>
      <c r="AL964" s="18"/>
      <c r="AM964" s="7"/>
      <c r="AN964" s="7"/>
      <c r="AO964" s="7"/>
      <c r="AP964" s="7"/>
      <c r="AQ964" s="7"/>
      <c r="AR964" s="7"/>
      <c r="AS964" s="7"/>
      <c r="AT964" s="7"/>
      <c r="AU964" s="7"/>
      <c r="AV964" s="7"/>
      <c r="AW964" s="7"/>
      <c r="AX964" s="18"/>
      <c r="AY964" s="18"/>
      <c r="AZ964" s="132"/>
      <c r="BA964" s="132"/>
    </row>
    <row r="965" spans="1:176" ht="12.75" customHeight="1" x14ac:dyDescent="0.2">
      <c r="A965" s="16" t="s">
        <v>173</v>
      </c>
      <c r="B965" s="17" t="s">
        <v>886</v>
      </c>
      <c r="C965" s="16" t="s">
        <v>11992</v>
      </c>
      <c r="D965" s="16" t="s">
        <v>1381</v>
      </c>
      <c r="E965" s="16" t="s">
        <v>7544</v>
      </c>
      <c r="F965" s="85">
        <v>0</v>
      </c>
      <c r="G965" s="7"/>
      <c r="H965" s="7" t="s">
        <v>260</v>
      </c>
      <c r="I965" s="16" t="s">
        <v>916</v>
      </c>
      <c r="J965" s="16" t="s">
        <v>179</v>
      </c>
      <c r="K965" s="17" t="s">
        <v>162</v>
      </c>
      <c r="L965" s="16" t="s">
        <v>7545</v>
      </c>
      <c r="M965" s="133" t="s">
        <v>1384</v>
      </c>
      <c r="N965" s="17"/>
      <c r="O965" s="17"/>
      <c r="P965" s="134"/>
      <c r="Q965" s="7"/>
      <c r="R965" s="18"/>
      <c r="S965" s="18"/>
      <c r="T965" s="18"/>
      <c r="U965" s="18"/>
      <c r="V965" s="19"/>
      <c r="W965" s="18"/>
      <c r="X965" s="18"/>
      <c r="Y965" s="18"/>
      <c r="Z965" s="18"/>
      <c r="AA965" s="18"/>
      <c r="AB965" s="18"/>
      <c r="AC965" s="135" t="s">
        <v>168</v>
      </c>
      <c r="AD965" s="136" t="s">
        <v>1386</v>
      </c>
      <c r="AE965" s="136" t="s">
        <v>1387</v>
      </c>
      <c r="AF965" s="133" t="s">
        <v>250</v>
      </c>
      <c r="AG965" s="136" t="s">
        <v>1388</v>
      </c>
      <c r="AH965" s="136"/>
      <c r="AI965" s="136" t="s">
        <v>1389</v>
      </c>
      <c r="AJ965" s="18"/>
      <c r="AK965" s="18"/>
      <c r="AL965" s="18"/>
      <c r="AM965" s="135" t="s">
        <v>194</v>
      </c>
      <c r="AN965" s="135" t="s">
        <v>3838</v>
      </c>
      <c r="AO965" s="135" t="s">
        <v>3839</v>
      </c>
      <c r="AP965" s="135" t="s">
        <v>3840</v>
      </c>
      <c r="AQ965" s="135" t="s">
        <v>3841</v>
      </c>
      <c r="AR965" s="135"/>
      <c r="AS965" s="135" t="s">
        <v>163</v>
      </c>
      <c r="AT965" s="135" t="s">
        <v>3842</v>
      </c>
      <c r="AU965" s="135" t="s">
        <v>3843</v>
      </c>
      <c r="AV965" s="135" t="s">
        <v>3844</v>
      </c>
      <c r="AW965" s="135" t="s">
        <v>1390</v>
      </c>
      <c r="AX965" s="135" t="s">
        <v>1391</v>
      </c>
      <c r="AY965" s="135" t="s">
        <v>1392</v>
      </c>
      <c r="AZ965" s="135" t="s">
        <v>1393</v>
      </c>
      <c r="BG965" s="3" t="s">
        <v>168</v>
      </c>
      <c r="BH965" s="3" t="s">
        <v>3875</v>
      </c>
      <c r="BI965" s="3" t="s">
        <v>1387</v>
      </c>
      <c r="BJ965" s="3" t="s">
        <v>250</v>
      </c>
      <c r="BK965" s="3" t="s">
        <v>14067</v>
      </c>
    </row>
    <row r="966" spans="1:176" ht="12.75" customHeight="1" x14ac:dyDescent="0.2">
      <c r="A966" s="16" t="s">
        <v>173</v>
      </c>
      <c r="B966" s="17" t="s">
        <v>886</v>
      </c>
      <c r="C966" s="16" t="s">
        <v>11988</v>
      </c>
      <c r="D966" s="16" t="s">
        <v>14103</v>
      </c>
      <c r="E966" s="135" t="s">
        <v>12214</v>
      </c>
      <c r="F966" s="85">
        <v>0</v>
      </c>
      <c r="G966" s="7"/>
      <c r="H966" s="134" t="s">
        <v>260</v>
      </c>
      <c r="I966" s="16" t="s">
        <v>481</v>
      </c>
      <c r="J966" s="16" t="s">
        <v>482</v>
      </c>
      <c r="K966" s="134" t="s">
        <v>180</v>
      </c>
      <c r="L966" s="16" t="s">
        <v>14484</v>
      </c>
      <c r="M966" s="18"/>
      <c r="N966" s="17"/>
      <c r="O966" s="17"/>
      <c r="P966" s="134"/>
      <c r="Q966" s="7">
        <v>500</v>
      </c>
      <c r="R966" s="135" t="s">
        <v>2900</v>
      </c>
      <c r="S966" s="135" t="s">
        <v>163</v>
      </c>
      <c r="T966" s="135" t="s">
        <v>2901</v>
      </c>
      <c r="U966" s="135" t="s">
        <v>2902</v>
      </c>
      <c r="V966" s="141" t="s">
        <v>2903</v>
      </c>
      <c r="W966" s="18"/>
      <c r="X966" s="18"/>
      <c r="Y966" s="18"/>
      <c r="Z966" s="18"/>
      <c r="AA966" s="18"/>
      <c r="AB966" s="18"/>
      <c r="AC966" s="135" t="s">
        <v>168</v>
      </c>
      <c r="AD966" s="3" t="s">
        <v>2904</v>
      </c>
      <c r="AE966" s="3" t="s">
        <v>2905</v>
      </c>
      <c r="AF966" s="3" t="s">
        <v>2906</v>
      </c>
      <c r="AG966" s="3" t="s">
        <v>2907</v>
      </c>
      <c r="AH966" s="3" t="s">
        <v>163</v>
      </c>
      <c r="AI966" s="135" t="s">
        <v>2903</v>
      </c>
      <c r="AJ966" s="135" t="s">
        <v>163</v>
      </c>
      <c r="AK966" s="135" t="s">
        <v>2908</v>
      </c>
      <c r="AL966" s="135" t="s">
        <v>2909</v>
      </c>
      <c r="AM966" s="135" t="s">
        <v>194</v>
      </c>
      <c r="AN966" s="135" t="s">
        <v>2910</v>
      </c>
      <c r="AO966" s="135" t="s">
        <v>2911</v>
      </c>
      <c r="AP966" s="135"/>
      <c r="AQ966" s="135" t="s">
        <v>2912</v>
      </c>
      <c r="AR966" s="135"/>
      <c r="AS966" s="135" t="s">
        <v>2913</v>
      </c>
      <c r="AT966" s="135" t="s">
        <v>2914</v>
      </c>
      <c r="AU966" s="135" t="s">
        <v>2915</v>
      </c>
      <c r="AV966" s="135"/>
      <c r="AW966" s="135" t="s">
        <v>168</v>
      </c>
      <c r="AX966" s="135" t="s">
        <v>2916</v>
      </c>
      <c r="AY966" s="135" t="s">
        <v>2917</v>
      </c>
      <c r="AZ966" s="135" t="s">
        <v>2918</v>
      </c>
      <c r="BA966" s="135" t="s">
        <v>2919</v>
      </c>
      <c r="BB966" s="3" t="s">
        <v>163</v>
      </c>
      <c r="BC966" s="141" t="s">
        <v>2920</v>
      </c>
      <c r="BD966" s="141" t="s">
        <v>163</v>
      </c>
      <c r="BE966" s="141" t="s">
        <v>2921</v>
      </c>
      <c r="BG966" s="3" t="s">
        <v>194</v>
      </c>
      <c r="BH966" s="3" t="s">
        <v>2922</v>
      </c>
      <c r="BI966" s="3" t="s">
        <v>2923</v>
      </c>
      <c r="BJ966" s="3" t="s">
        <v>163</v>
      </c>
      <c r="BK966" s="3" t="s">
        <v>2924</v>
      </c>
      <c r="BL966" s="3" t="s">
        <v>163</v>
      </c>
      <c r="BM966" s="3" t="s">
        <v>2925</v>
      </c>
      <c r="BN966" s="3" t="s">
        <v>163</v>
      </c>
      <c r="BO966" s="3" t="s">
        <v>2921</v>
      </c>
      <c r="BP966" s="3" t="s">
        <v>2926</v>
      </c>
      <c r="BQ966" s="3" t="s">
        <v>168</v>
      </c>
      <c r="BR966" s="3" t="s">
        <v>2927</v>
      </c>
      <c r="BS966" s="3" t="s">
        <v>2928</v>
      </c>
      <c r="BT966" s="3" t="s">
        <v>2929</v>
      </c>
      <c r="BU966" s="3" t="s">
        <v>2930</v>
      </c>
      <c r="BV966" s="3" t="s">
        <v>163</v>
      </c>
      <c r="BW966" s="3" t="s">
        <v>2931</v>
      </c>
      <c r="BX966" s="3" t="s">
        <v>163</v>
      </c>
      <c r="BY966" s="3" t="s">
        <v>2932</v>
      </c>
      <c r="CA966" s="3" t="s">
        <v>168</v>
      </c>
      <c r="CB966" s="3" t="s">
        <v>2927</v>
      </c>
      <c r="CC966" s="3" t="s">
        <v>2933</v>
      </c>
      <c r="CD966" s="3" t="s">
        <v>2934</v>
      </c>
      <c r="CE966" s="3" t="s">
        <v>163</v>
      </c>
      <c r="CF966" s="3" t="s">
        <v>163</v>
      </c>
      <c r="CG966" s="3" t="s">
        <v>2935</v>
      </c>
      <c r="CH966" s="3" t="s">
        <v>163</v>
      </c>
      <c r="CI966" s="3" t="s">
        <v>2936</v>
      </c>
      <c r="CK966" s="3" t="s">
        <v>168</v>
      </c>
      <c r="CL966" s="3" t="s">
        <v>2937</v>
      </c>
      <c r="CM966" s="3" t="s">
        <v>2938</v>
      </c>
      <c r="CN966" s="3" t="s">
        <v>1415</v>
      </c>
      <c r="CO966" s="3" t="s">
        <v>2939</v>
      </c>
      <c r="CP966" s="3" t="s">
        <v>163</v>
      </c>
      <c r="CQ966" s="3" t="s">
        <v>2940</v>
      </c>
      <c r="CR966" s="3" t="s">
        <v>163</v>
      </c>
      <c r="CS966" s="3" t="s">
        <v>2909</v>
      </c>
      <c r="CT966" s="3" t="s">
        <v>163</v>
      </c>
      <c r="CU966" s="3" t="s">
        <v>168</v>
      </c>
      <c r="CV966" s="3" t="s">
        <v>2941</v>
      </c>
      <c r="CW966" s="3" t="s">
        <v>2942</v>
      </c>
      <c r="CX966" s="3" t="s">
        <v>163</v>
      </c>
      <c r="CY966" s="3" t="s">
        <v>2943</v>
      </c>
    </row>
    <row r="967" spans="1:176" ht="12.75" customHeight="1" x14ac:dyDescent="0.2">
      <c r="A967" s="16" t="s">
        <v>173</v>
      </c>
      <c r="B967" s="17" t="s">
        <v>215</v>
      </c>
      <c r="C967" s="16"/>
      <c r="D967" s="16" t="s">
        <v>953</v>
      </c>
      <c r="E967" s="16" t="s">
        <v>954</v>
      </c>
      <c r="F967" s="7">
        <v>0</v>
      </c>
      <c r="G967" s="7"/>
      <c r="H967" s="7" t="s">
        <v>260</v>
      </c>
      <c r="I967" s="16" t="s">
        <v>497</v>
      </c>
      <c r="J967" s="133" t="s">
        <v>203</v>
      </c>
      <c r="K967" s="7" t="s">
        <v>162</v>
      </c>
      <c r="L967" s="16"/>
      <c r="M967" s="18"/>
      <c r="N967" s="17"/>
      <c r="O967" s="17"/>
      <c r="P967" s="17">
        <v>2012</v>
      </c>
      <c r="Q967" s="7">
        <v>25</v>
      </c>
      <c r="R967" s="136"/>
      <c r="S967" s="136"/>
      <c r="T967" s="136"/>
      <c r="U967" s="136"/>
      <c r="V967" s="138"/>
      <c r="W967" s="136"/>
      <c r="X967" s="136"/>
      <c r="Y967" s="136"/>
      <c r="Z967" s="136"/>
      <c r="AA967" s="136"/>
      <c r="AB967" s="136"/>
      <c r="AC967" s="18"/>
      <c r="AI967" s="132"/>
      <c r="AJ967" s="18"/>
      <c r="AK967" s="18"/>
      <c r="AL967" s="18"/>
      <c r="AM967" s="7"/>
      <c r="AN967" s="7"/>
      <c r="AO967" s="7"/>
      <c r="AP967" s="7"/>
      <c r="AQ967" s="7"/>
      <c r="AR967" s="7"/>
      <c r="AS967" s="7"/>
      <c r="AT967" s="7"/>
      <c r="AU967" s="7"/>
      <c r="AV967" s="7"/>
      <c r="AW967" s="134"/>
      <c r="AX967" s="18"/>
      <c r="AY967" s="18"/>
      <c r="AZ967" s="132"/>
      <c r="BA967" s="132"/>
    </row>
    <row r="968" spans="1:176" ht="12.75" customHeight="1" x14ac:dyDescent="0.2">
      <c r="A968" s="16" t="s">
        <v>173</v>
      </c>
      <c r="B968" s="17" t="s">
        <v>886</v>
      </c>
      <c r="C968" s="16" t="s">
        <v>6010</v>
      </c>
      <c r="D968" s="16" t="s">
        <v>6011</v>
      </c>
      <c r="E968" s="16" t="s">
        <v>6011</v>
      </c>
      <c r="F968" s="85">
        <v>0</v>
      </c>
      <c r="G968" s="7"/>
      <c r="H968" s="134" t="s">
        <v>260</v>
      </c>
      <c r="I968" s="16" t="s">
        <v>1455</v>
      </c>
      <c r="J968" s="16" t="s">
        <v>179</v>
      </c>
      <c r="K968" s="7" t="s">
        <v>162</v>
      </c>
      <c r="L968" s="16"/>
      <c r="M968" s="18"/>
      <c r="N968" s="17"/>
      <c r="O968" s="17"/>
      <c r="P968" s="17">
        <v>2015</v>
      </c>
      <c r="Q968" s="7"/>
      <c r="R968" s="21"/>
      <c r="S968" s="21"/>
      <c r="T968" s="21"/>
      <c r="U968" s="21"/>
      <c r="V968" s="22"/>
      <c r="W968" s="21"/>
      <c r="X968" s="21"/>
      <c r="Y968" s="21"/>
      <c r="Z968" s="21"/>
      <c r="AA968" s="21"/>
      <c r="AB968" s="21"/>
      <c r="AC968" s="18"/>
      <c r="AI968" s="16"/>
      <c r="AJ968" s="18"/>
      <c r="AK968" s="18"/>
      <c r="AL968" s="18"/>
      <c r="AM968" s="7"/>
      <c r="AN968" s="7"/>
      <c r="AO968" s="7"/>
      <c r="AP968" s="7"/>
      <c r="AQ968" s="7"/>
      <c r="AR968" s="7"/>
      <c r="AS968" s="7"/>
      <c r="AT968" s="7"/>
      <c r="AU968" s="7"/>
      <c r="AV968" s="7"/>
      <c r="AW968" s="7"/>
      <c r="AX968" s="18"/>
      <c r="AY968" s="18"/>
      <c r="AZ968" s="16"/>
      <c r="BA968" s="16"/>
    </row>
    <row r="969" spans="1:176" ht="12.75" customHeight="1" x14ac:dyDescent="0.2">
      <c r="A969" s="16" t="s">
        <v>173</v>
      </c>
      <c r="B969" s="17" t="s">
        <v>215</v>
      </c>
      <c r="C969" s="16"/>
      <c r="D969" s="16" t="s">
        <v>4871</v>
      </c>
      <c r="E969" s="16" t="s">
        <v>4871</v>
      </c>
      <c r="F969" s="7">
        <v>0</v>
      </c>
      <c r="G969" s="7"/>
      <c r="H969" s="7" t="s">
        <v>260</v>
      </c>
      <c r="I969" s="16" t="s">
        <v>916</v>
      </c>
      <c r="J969" s="16" t="s">
        <v>179</v>
      </c>
      <c r="K969" s="7" t="s">
        <v>162</v>
      </c>
      <c r="L969" s="16" t="s">
        <v>4872</v>
      </c>
      <c r="M969" s="18"/>
      <c r="N969" s="17"/>
      <c r="O969" s="17"/>
      <c r="P969" s="17">
        <v>2018</v>
      </c>
      <c r="Q969" s="7">
        <v>60</v>
      </c>
      <c r="R969" s="18"/>
      <c r="S969" s="18"/>
      <c r="T969" s="18"/>
      <c r="U969" s="18"/>
      <c r="V969" s="19"/>
      <c r="W969" s="18"/>
      <c r="X969" s="18"/>
      <c r="Y969" s="18"/>
      <c r="Z969" s="18"/>
      <c r="AA969" s="18"/>
      <c r="AB969" s="18"/>
      <c r="AC969" s="18"/>
      <c r="AI969" s="16"/>
      <c r="AJ969" s="18">
        <v>62380823625</v>
      </c>
      <c r="AK969" s="18"/>
      <c r="AL969" s="18"/>
      <c r="AM969" s="7"/>
      <c r="AN969" s="7"/>
      <c r="AO969" s="7"/>
      <c r="AP969" s="7"/>
      <c r="AQ969" s="7"/>
      <c r="AR969" s="7"/>
      <c r="AS969" s="7"/>
      <c r="AT969" s="7"/>
      <c r="AU969" s="7"/>
      <c r="AV969" s="7"/>
      <c r="AW969" s="7"/>
      <c r="AX969" s="18"/>
      <c r="AY969" s="18"/>
      <c r="AZ969" s="16"/>
      <c r="BA969" s="16"/>
    </row>
    <row r="970" spans="1:176" ht="12.75" customHeight="1" x14ac:dyDescent="0.2">
      <c r="A970" s="16" t="s">
        <v>173</v>
      </c>
      <c r="B970" s="124" t="s">
        <v>215</v>
      </c>
      <c r="C970" s="16" t="s">
        <v>1716</v>
      </c>
      <c r="D970" s="133" t="s">
        <v>7630</v>
      </c>
      <c r="E970" s="133" t="s">
        <v>7630</v>
      </c>
      <c r="F970" s="36">
        <v>0</v>
      </c>
      <c r="G970" s="36"/>
      <c r="H970" s="7" t="s">
        <v>260</v>
      </c>
      <c r="I970" s="16" t="s">
        <v>261</v>
      </c>
      <c r="J970" s="8" t="s">
        <v>179</v>
      </c>
      <c r="K970" s="7" t="s">
        <v>162</v>
      </c>
      <c r="L970" s="133" t="s">
        <v>7631</v>
      </c>
      <c r="M970" s="18"/>
      <c r="N970" s="17"/>
      <c r="O970" s="17"/>
      <c r="P970" s="134"/>
      <c r="Q970" s="7">
        <v>36</v>
      </c>
      <c r="R970" s="136" t="s">
        <v>13619</v>
      </c>
      <c r="S970" s="136"/>
      <c r="T970" s="136"/>
      <c r="U970" s="136"/>
      <c r="V970" s="19"/>
      <c r="W970" s="136"/>
      <c r="X970" s="136"/>
      <c r="Y970" s="136"/>
      <c r="Z970" s="136"/>
      <c r="AA970" s="136"/>
      <c r="AB970" s="136"/>
      <c r="AC970" s="18"/>
      <c r="AI970" s="135"/>
      <c r="AJ970" s="18" t="s">
        <v>7636</v>
      </c>
      <c r="AK970" s="18">
        <v>919073699076</v>
      </c>
      <c r="AL970" s="18"/>
      <c r="AM970" s="7"/>
      <c r="AN970" s="7"/>
      <c r="AO970" s="7"/>
      <c r="AP970" s="7"/>
      <c r="AQ970" s="7"/>
      <c r="AR970" s="7"/>
      <c r="AS970" s="7"/>
      <c r="AT970" s="7"/>
      <c r="AU970" s="7"/>
      <c r="AV970" s="7"/>
      <c r="AW970" s="135" t="s">
        <v>168</v>
      </c>
      <c r="AX970" s="18" t="s">
        <v>7633</v>
      </c>
      <c r="AY970" s="18" t="s">
        <v>7634</v>
      </c>
      <c r="AZ970" s="133"/>
      <c r="BA970" s="135" t="s">
        <v>7635</v>
      </c>
    </row>
    <row r="971" spans="1:176" ht="12.75" customHeight="1" x14ac:dyDescent="0.2">
      <c r="A971" s="16" t="s">
        <v>173</v>
      </c>
      <c r="B971" s="124" t="s">
        <v>215</v>
      </c>
      <c r="C971" s="133"/>
      <c r="D971" s="133" t="s">
        <v>5923</v>
      </c>
      <c r="E971" s="133" t="s">
        <v>5924</v>
      </c>
      <c r="F971" s="36">
        <v>0</v>
      </c>
      <c r="G971" s="36"/>
      <c r="H971" s="134" t="s">
        <v>260</v>
      </c>
      <c r="I971" s="16" t="s">
        <v>261</v>
      </c>
      <c r="J971" s="133" t="s">
        <v>179</v>
      </c>
      <c r="K971" s="7" t="s">
        <v>162</v>
      </c>
      <c r="L971" s="133" t="s">
        <v>5925</v>
      </c>
      <c r="M971" s="135"/>
      <c r="N971" s="17"/>
      <c r="O971" s="17"/>
      <c r="P971" s="17" t="s">
        <v>955</v>
      </c>
      <c r="Q971" s="36">
        <v>53</v>
      </c>
      <c r="R971" s="136"/>
      <c r="S971" s="136"/>
      <c r="T971" s="136"/>
      <c r="U971" s="136"/>
      <c r="V971" s="138"/>
      <c r="W971" s="136"/>
      <c r="X971" s="136"/>
      <c r="Y971" s="136"/>
      <c r="Z971" s="136"/>
      <c r="AA971" s="136"/>
      <c r="AB971" s="136"/>
      <c r="AC971" s="135"/>
      <c r="AI971" s="135"/>
      <c r="AJ971" s="135"/>
      <c r="AK971" s="135"/>
      <c r="AL971" s="135"/>
      <c r="AM971" s="36"/>
      <c r="AN971" s="36"/>
      <c r="AO971" s="36"/>
      <c r="AP971" s="36"/>
      <c r="AQ971" s="36"/>
      <c r="AR971" s="36"/>
      <c r="AS971" s="36"/>
      <c r="AT971" s="36"/>
      <c r="AU971" s="36"/>
      <c r="AV971" s="36"/>
      <c r="AW971" s="135" t="s">
        <v>168</v>
      </c>
      <c r="AX971" s="135" t="s">
        <v>5926</v>
      </c>
      <c r="AY971" s="135" t="s">
        <v>5927</v>
      </c>
      <c r="AZ971" s="137"/>
      <c r="BA971" s="135" t="s">
        <v>5928</v>
      </c>
    </row>
    <row r="972" spans="1:176" ht="12.75" customHeight="1" x14ac:dyDescent="0.2">
      <c r="A972" s="16" t="s">
        <v>173</v>
      </c>
      <c r="B972" s="17" t="s">
        <v>215</v>
      </c>
      <c r="C972" s="16"/>
      <c r="D972" s="16" t="s">
        <v>2329</v>
      </c>
      <c r="E972" s="16" t="s">
        <v>2330</v>
      </c>
      <c r="F972" s="7">
        <v>0</v>
      </c>
      <c r="G972" s="7"/>
      <c r="H972" s="30" t="s">
        <v>260</v>
      </c>
      <c r="I972" s="16" t="s">
        <v>506</v>
      </c>
      <c r="J972" s="16" t="s">
        <v>245</v>
      </c>
      <c r="K972" s="20" t="s">
        <v>162</v>
      </c>
      <c r="L972" s="16"/>
      <c r="M972" s="18"/>
      <c r="N972" s="17"/>
      <c r="O972" s="17"/>
      <c r="P972" s="25" t="s">
        <v>955</v>
      </c>
      <c r="Q972" s="7">
        <v>8</v>
      </c>
      <c r="R972" s="136"/>
      <c r="S972" s="136"/>
      <c r="T972" s="136"/>
      <c r="U972" s="136"/>
      <c r="V972" s="138"/>
      <c r="W972" s="136"/>
      <c r="X972" s="136"/>
      <c r="Y972" s="136"/>
      <c r="Z972" s="136"/>
      <c r="AA972" s="136"/>
      <c r="AB972" s="136"/>
      <c r="AC972" s="18"/>
      <c r="AI972" s="58"/>
      <c r="AJ972" s="18"/>
      <c r="AK972" s="18"/>
      <c r="AL972" s="18"/>
      <c r="AM972" s="7"/>
      <c r="AN972" s="7"/>
      <c r="AO972" s="7"/>
      <c r="AP972" s="7"/>
      <c r="AQ972" s="7"/>
      <c r="AR972" s="7"/>
      <c r="AS972" s="7"/>
      <c r="AT972" s="7"/>
      <c r="AU972" s="7"/>
      <c r="AV972" s="7"/>
      <c r="AW972" s="7"/>
      <c r="AX972" s="18"/>
      <c r="AY972" s="18"/>
      <c r="AZ972" s="58"/>
      <c r="BA972" s="58"/>
    </row>
    <row r="973" spans="1:176" ht="12.75" customHeight="1" x14ac:dyDescent="0.2">
      <c r="A973" s="81" t="s">
        <v>173</v>
      </c>
      <c r="B973" s="86" t="s">
        <v>215</v>
      </c>
      <c r="C973" s="81"/>
      <c r="D973" s="130" t="s">
        <v>6786</v>
      </c>
      <c r="E973" s="81" t="s">
        <v>10282</v>
      </c>
      <c r="F973" s="85">
        <v>0</v>
      </c>
      <c r="G973" s="85"/>
      <c r="H973" s="85" t="s">
        <v>260</v>
      </c>
      <c r="I973" s="81" t="s">
        <v>2032</v>
      </c>
      <c r="J973" s="81" t="s">
        <v>179</v>
      </c>
      <c r="K973" s="89" t="s">
        <v>180</v>
      </c>
      <c r="L973" s="81"/>
      <c r="M973" s="87"/>
      <c r="N973" s="86"/>
      <c r="O973" s="86"/>
      <c r="P973" s="85"/>
      <c r="Q973" s="85">
        <v>35</v>
      </c>
      <c r="R973" s="90"/>
      <c r="S973" s="90"/>
      <c r="T973" s="90"/>
      <c r="U973" s="90"/>
      <c r="V973" s="91"/>
      <c r="W973" s="90"/>
      <c r="X973" s="90"/>
      <c r="Y973" s="90"/>
      <c r="Z973" s="90"/>
      <c r="AA973" s="90"/>
      <c r="AB973" s="90"/>
      <c r="AC973" s="130" t="s">
        <v>168</v>
      </c>
      <c r="AD973" s="130" t="s">
        <v>15509</v>
      </c>
      <c r="AE973" s="130" t="s">
        <v>15510</v>
      </c>
      <c r="AF973" s="130" t="s">
        <v>611</v>
      </c>
      <c r="AG973" s="176" t="s">
        <v>15511</v>
      </c>
      <c r="AH973" s="130" t="s">
        <v>163</v>
      </c>
      <c r="AI973" s="130" t="s">
        <v>6793</v>
      </c>
      <c r="AJ973" s="130" t="s">
        <v>163</v>
      </c>
      <c r="AK973" s="130" t="s">
        <v>6794</v>
      </c>
      <c r="AL973" s="130" t="s">
        <v>6795</v>
      </c>
      <c r="AM973" s="130" t="s">
        <v>168</v>
      </c>
      <c r="AN973" s="130" t="s">
        <v>6796</v>
      </c>
      <c r="AO973" s="130" t="s">
        <v>6797</v>
      </c>
      <c r="AP973" s="130" t="s">
        <v>6798</v>
      </c>
      <c r="AQ973" s="130" t="s">
        <v>6799</v>
      </c>
      <c r="AR973" s="130" t="s">
        <v>163</v>
      </c>
      <c r="AS973" s="130" t="s">
        <v>6800</v>
      </c>
      <c r="AT973" s="130" t="s">
        <v>163</v>
      </c>
      <c r="AU973" s="130" t="s">
        <v>6801</v>
      </c>
      <c r="AV973" s="130" t="s">
        <v>6802</v>
      </c>
      <c r="AW973" s="130" t="s">
        <v>168</v>
      </c>
      <c r="AX973" s="130" t="s">
        <v>6803</v>
      </c>
      <c r="AY973" s="130" t="s">
        <v>6804</v>
      </c>
      <c r="AZ973" s="130" t="s">
        <v>6805</v>
      </c>
      <c r="BA973" s="130" t="s">
        <v>6806</v>
      </c>
      <c r="BB973" s="130" t="s">
        <v>163</v>
      </c>
      <c r="BC973" s="130" t="s">
        <v>6800</v>
      </c>
      <c r="BD973" s="130" t="s">
        <v>163</v>
      </c>
      <c r="BE973" s="130" t="s">
        <v>6801</v>
      </c>
      <c r="BF973" s="130"/>
      <c r="BG973" s="130" t="s">
        <v>168</v>
      </c>
      <c r="BH973" s="130" t="s">
        <v>6807</v>
      </c>
      <c r="BI973" s="130" t="s">
        <v>6808</v>
      </c>
      <c r="BJ973" s="130" t="s">
        <v>6809</v>
      </c>
      <c r="BK973" s="130" t="s">
        <v>6810</v>
      </c>
      <c r="BL973" s="130"/>
      <c r="BM973" s="130"/>
      <c r="BN973" s="130"/>
      <c r="BO973" s="130"/>
      <c r="BP973" s="130"/>
      <c r="BQ973" s="130" t="s">
        <v>168</v>
      </c>
      <c r="BR973" s="130" t="s">
        <v>6811</v>
      </c>
      <c r="BS973" s="130" t="s">
        <v>6812</v>
      </c>
      <c r="BT973" s="130" t="s">
        <v>6813</v>
      </c>
      <c r="BU973" s="130" t="s">
        <v>6814</v>
      </c>
      <c r="BV973" s="130" t="s">
        <v>163</v>
      </c>
      <c r="BW973" s="130" t="s">
        <v>6815</v>
      </c>
      <c r="BX973" s="130" t="s">
        <v>163</v>
      </c>
      <c r="BY973" s="130" t="s">
        <v>6816</v>
      </c>
      <c r="BZ973" s="130" t="s">
        <v>6817</v>
      </c>
      <c r="CA973" s="130" t="s">
        <v>168</v>
      </c>
      <c r="CB973" s="130" t="s">
        <v>6818</v>
      </c>
      <c r="CC973" s="130" t="s">
        <v>6819</v>
      </c>
      <c r="CD973" s="130" t="s">
        <v>581</v>
      </c>
      <c r="CE973" s="130" t="s">
        <v>6820</v>
      </c>
      <c r="CF973" s="130" t="s">
        <v>163</v>
      </c>
      <c r="CG973" s="130" t="s">
        <v>6815</v>
      </c>
      <c r="CH973" s="130" t="s">
        <v>163</v>
      </c>
      <c r="CI973" s="130" t="s">
        <v>6821</v>
      </c>
      <c r="CJ973" s="130"/>
      <c r="CK973" s="130" t="s">
        <v>168</v>
      </c>
      <c r="CL973" s="130" t="s">
        <v>6822</v>
      </c>
      <c r="CM973" s="130" t="s">
        <v>6823</v>
      </c>
      <c r="CN973" s="130" t="s">
        <v>6824</v>
      </c>
      <c r="CO973" s="130" t="s">
        <v>6825</v>
      </c>
      <c r="CP973" s="130" t="s">
        <v>163</v>
      </c>
      <c r="CQ973" s="130" t="s">
        <v>6826</v>
      </c>
      <c r="CR973" s="130" t="s">
        <v>163</v>
      </c>
      <c r="CS973" s="130" t="s">
        <v>6827</v>
      </c>
      <c r="CT973" s="130"/>
      <c r="CU973" s="130" t="s">
        <v>168</v>
      </c>
      <c r="CV973" s="130" t="s">
        <v>6828</v>
      </c>
      <c r="CW973" s="130" t="s">
        <v>6829</v>
      </c>
      <c r="CX973" s="130" t="s">
        <v>6830</v>
      </c>
      <c r="CY973" s="130" t="s">
        <v>6831</v>
      </c>
      <c r="CZ973" s="130" t="s">
        <v>163</v>
      </c>
      <c r="DA973" s="130" t="s">
        <v>6832</v>
      </c>
      <c r="DB973" s="130" t="s">
        <v>6833</v>
      </c>
      <c r="DC973" s="130" t="s">
        <v>6834</v>
      </c>
      <c r="DD973" s="130"/>
      <c r="DE973" s="130" t="s">
        <v>168</v>
      </c>
      <c r="DF973" s="130" t="s">
        <v>6835</v>
      </c>
      <c r="DG973" s="130" t="s">
        <v>6836</v>
      </c>
      <c r="DH973" s="130" t="s">
        <v>6837</v>
      </c>
      <c r="DI973" s="130" t="s">
        <v>6838</v>
      </c>
      <c r="DJ973" s="130" t="s">
        <v>163</v>
      </c>
      <c r="DK973" s="130" t="s">
        <v>6839</v>
      </c>
      <c r="DL973" s="130" t="s">
        <v>163</v>
      </c>
      <c r="DM973" s="130" t="s">
        <v>6840</v>
      </c>
      <c r="DN973" s="130"/>
      <c r="DO973" s="130" t="s">
        <v>168</v>
      </c>
      <c r="DP973" s="130" t="s">
        <v>6841</v>
      </c>
      <c r="DQ973" s="130" t="s">
        <v>6842</v>
      </c>
      <c r="DR973" s="130" t="s">
        <v>6843</v>
      </c>
      <c r="DS973" s="130" t="s">
        <v>6844</v>
      </c>
      <c r="DT973" s="130" t="s">
        <v>163</v>
      </c>
      <c r="DU973" s="130" t="s">
        <v>6790</v>
      </c>
      <c r="DV973" s="130" t="s">
        <v>163</v>
      </c>
      <c r="DW973" s="130" t="s">
        <v>6792</v>
      </c>
      <c r="DX973" s="130" t="s">
        <v>6845</v>
      </c>
      <c r="DY973" s="130"/>
      <c r="DZ973" s="130"/>
      <c r="EA973" s="130"/>
      <c r="EB973" s="130"/>
      <c r="EC973" s="130"/>
      <c r="ED973" s="130"/>
      <c r="EE973" s="130"/>
      <c r="EF973" s="130"/>
      <c r="EG973" s="130"/>
      <c r="EH973" s="130"/>
      <c r="EI973" s="130"/>
      <c r="EJ973" s="130"/>
      <c r="EK973" s="130"/>
      <c r="EL973" s="130"/>
      <c r="EM973" s="130"/>
      <c r="EN973" s="130"/>
      <c r="EO973" s="130"/>
      <c r="EP973" s="130"/>
      <c r="EQ973" s="130"/>
      <c r="ER973" s="130"/>
      <c r="ES973" s="130"/>
      <c r="ET973" s="130"/>
      <c r="EU973" s="130"/>
      <c r="EV973" s="130"/>
      <c r="EW973" s="130"/>
      <c r="EX973" s="130"/>
      <c r="EY973" s="130"/>
      <c r="EZ973" s="130"/>
      <c r="FA973" s="130"/>
      <c r="FB973" s="130"/>
      <c r="FC973" s="130"/>
      <c r="FD973" s="130"/>
      <c r="FE973" s="130"/>
      <c r="FF973" s="130"/>
      <c r="FG973" s="130"/>
      <c r="FH973" s="130"/>
      <c r="FI973" s="130"/>
      <c r="FJ973" s="130"/>
      <c r="FK973" s="130"/>
      <c r="FL973" s="130"/>
      <c r="FM973" s="130"/>
      <c r="FN973" s="130"/>
      <c r="FO973" s="130"/>
      <c r="FP973" s="130"/>
      <c r="FQ973" s="130"/>
      <c r="FR973" s="130"/>
      <c r="FS973" s="130"/>
      <c r="FT973" s="130"/>
    </row>
    <row r="974" spans="1:176" s="135" customFormat="1" ht="12.75" customHeight="1" x14ac:dyDescent="0.2">
      <c r="A974" s="132" t="s">
        <v>173</v>
      </c>
      <c r="B974" s="17" t="s">
        <v>211</v>
      </c>
      <c r="C974" s="132"/>
      <c r="D974" s="135" t="s">
        <v>342</v>
      </c>
      <c r="E974" s="132" t="s">
        <v>5575</v>
      </c>
      <c r="F974" s="134">
        <v>0</v>
      </c>
      <c r="G974" s="134"/>
      <c r="H974" s="134" t="s">
        <v>260</v>
      </c>
      <c r="I974" s="132" t="s">
        <v>160</v>
      </c>
      <c r="J974" s="132" t="s">
        <v>161</v>
      </c>
      <c r="K974" s="20" t="s">
        <v>180</v>
      </c>
      <c r="L974" s="132" t="s">
        <v>5576</v>
      </c>
      <c r="M974" s="136"/>
      <c r="N974" s="17"/>
      <c r="O974" s="17"/>
      <c r="P974" s="25" t="s">
        <v>955</v>
      </c>
      <c r="Q974" s="134">
        <v>48</v>
      </c>
      <c r="R974" s="132"/>
      <c r="S974" s="132"/>
      <c r="T974" s="132"/>
      <c r="U974" s="132"/>
      <c r="V974" s="138"/>
      <c r="W974" s="132"/>
      <c r="X974" s="132"/>
      <c r="Y974" s="132"/>
      <c r="Z974" s="132"/>
      <c r="AA974" s="135" t="s">
        <v>163</v>
      </c>
      <c r="AB974" s="132"/>
      <c r="AC974" s="135" t="s">
        <v>168</v>
      </c>
      <c r="AD974" s="135" t="s">
        <v>347</v>
      </c>
      <c r="AE974" s="135" t="s">
        <v>348</v>
      </c>
      <c r="AF974" s="135" t="s">
        <v>11677</v>
      </c>
      <c r="AG974" s="135" t="s">
        <v>349</v>
      </c>
      <c r="AH974" s="135" t="s">
        <v>163</v>
      </c>
      <c r="AI974" s="135" t="s">
        <v>362</v>
      </c>
      <c r="AJ974" s="135" t="s">
        <v>363</v>
      </c>
      <c r="AK974" s="135" t="s">
        <v>364</v>
      </c>
      <c r="AL974" s="135" t="s">
        <v>365</v>
      </c>
      <c r="AM974" s="135" t="s">
        <v>194</v>
      </c>
      <c r="AN974" s="135" t="s">
        <v>353</v>
      </c>
      <c r="AO974" s="135" t="s">
        <v>354</v>
      </c>
      <c r="AQ974" s="135" t="s">
        <v>355</v>
      </c>
      <c r="AR974" s="135" t="s">
        <v>356</v>
      </c>
      <c r="AS974" s="135" t="s">
        <v>357</v>
      </c>
      <c r="AW974" s="135" t="s">
        <v>168</v>
      </c>
      <c r="AX974" s="135" t="s">
        <v>366</v>
      </c>
      <c r="AY974" s="135" t="s">
        <v>367</v>
      </c>
      <c r="AZ974" s="135" t="s">
        <v>368</v>
      </c>
      <c r="BA974" s="135" t="s">
        <v>369</v>
      </c>
      <c r="BB974" s="135" t="s">
        <v>163</v>
      </c>
      <c r="BC974" s="135" t="s">
        <v>370</v>
      </c>
      <c r="BD974" s="135" t="s">
        <v>163</v>
      </c>
      <c r="BE974" s="135" t="s">
        <v>163</v>
      </c>
      <c r="BF974" s="135" t="s">
        <v>371</v>
      </c>
      <c r="BG974" s="135" t="s">
        <v>194</v>
      </c>
      <c r="BH974" s="135" t="s">
        <v>372</v>
      </c>
      <c r="BI974" s="135" t="s">
        <v>373</v>
      </c>
      <c r="BJ974" s="135" t="s">
        <v>374</v>
      </c>
      <c r="BK974" s="135" t="s">
        <v>375</v>
      </c>
      <c r="BL974" s="135" t="s">
        <v>376</v>
      </c>
      <c r="BM974" s="135" t="s">
        <v>377</v>
      </c>
      <c r="BN974" s="135" t="s">
        <v>163</v>
      </c>
      <c r="BO974" s="135" t="s">
        <v>352</v>
      </c>
      <c r="BP974" s="135" t="s">
        <v>378</v>
      </c>
      <c r="BQ974" s="135" t="s">
        <v>168</v>
      </c>
      <c r="BR974" s="135" t="s">
        <v>379</v>
      </c>
      <c r="BS974" s="135" t="s">
        <v>380</v>
      </c>
      <c r="BT974" s="135" t="s">
        <v>381</v>
      </c>
      <c r="BU974" s="135" t="s">
        <v>382</v>
      </c>
      <c r="BV974" s="135" t="s">
        <v>163</v>
      </c>
      <c r="BW974" s="135" t="s">
        <v>383</v>
      </c>
      <c r="CA974" s="135" t="s">
        <v>168</v>
      </c>
      <c r="CB974" s="135" t="s">
        <v>384</v>
      </c>
      <c r="CC974" s="135" t="s">
        <v>385</v>
      </c>
      <c r="CD974" s="135" t="s">
        <v>386</v>
      </c>
      <c r="CE974" s="135" t="s">
        <v>387</v>
      </c>
      <c r="CF974" s="135" t="s">
        <v>163</v>
      </c>
      <c r="CG974" s="135" t="s">
        <v>388</v>
      </c>
      <c r="CH974" s="135" t="s">
        <v>163</v>
      </c>
      <c r="CI974" s="135" t="s">
        <v>389</v>
      </c>
      <c r="CJ974" s="135" t="s">
        <v>390</v>
      </c>
      <c r="CK974" s="135" t="s">
        <v>168</v>
      </c>
      <c r="CL974" s="135" t="s">
        <v>391</v>
      </c>
      <c r="CM974" s="135" t="s">
        <v>392</v>
      </c>
      <c r="CN974" s="135" t="s">
        <v>393</v>
      </c>
      <c r="CO974" s="135" t="s">
        <v>394</v>
      </c>
      <c r="CP974" s="135" t="s">
        <v>163</v>
      </c>
      <c r="CQ974" s="135" t="s">
        <v>163</v>
      </c>
      <c r="CR974" s="135" t="s">
        <v>163</v>
      </c>
      <c r="CS974" s="135" t="s">
        <v>163</v>
      </c>
      <c r="CT974" s="135" t="s">
        <v>395</v>
      </c>
      <c r="CU974" s="135" t="s">
        <v>168</v>
      </c>
      <c r="CV974" s="135" t="s">
        <v>396</v>
      </c>
      <c r="CW974" s="135" t="s">
        <v>397</v>
      </c>
      <c r="CX974" s="135" t="s">
        <v>398</v>
      </c>
      <c r="CY974" s="135" t="s">
        <v>399</v>
      </c>
      <c r="DE974" s="135" t="s">
        <v>194</v>
      </c>
      <c r="DF974" s="135" t="s">
        <v>400</v>
      </c>
      <c r="DG974" s="135" t="s">
        <v>401</v>
      </c>
      <c r="DH974" s="135" t="s">
        <v>402</v>
      </c>
      <c r="DI974" s="135" t="s">
        <v>403</v>
      </c>
      <c r="DJ974" s="135" t="s">
        <v>163</v>
      </c>
      <c r="DK974" s="135" t="s">
        <v>404</v>
      </c>
      <c r="DL974" s="135" t="s">
        <v>163</v>
      </c>
      <c r="DM974" s="135" t="s">
        <v>405</v>
      </c>
      <c r="DO974" s="135" t="s">
        <v>168</v>
      </c>
      <c r="DP974" s="135" t="s">
        <v>406</v>
      </c>
      <c r="DQ974" s="135" t="s">
        <v>407</v>
      </c>
      <c r="DR974" s="135" t="s">
        <v>408</v>
      </c>
      <c r="DS974" s="135" t="s">
        <v>409</v>
      </c>
      <c r="DT974" s="135" t="s">
        <v>163</v>
      </c>
      <c r="DU974" s="135" t="s">
        <v>363</v>
      </c>
      <c r="DV974" s="135" t="s">
        <v>163</v>
      </c>
      <c r="DW974" s="135" t="s">
        <v>405</v>
      </c>
      <c r="DY974" s="135" t="s">
        <v>168</v>
      </c>
      <c r="DZ974" s="135" t="s">
        <v>410</v>
      </c>
      <c r="EA974" s="135" t="s">
        <v>411</v>
      </c>
      <c r="EB974" s="135" t="s">
        <v>412</v>
      </c>
      <c r="EC974" s="135" t="s">
        <v>413</v>
      </c>
      <c r="ED974" s="135" t="s">
        <v>163</v>
      </c>
      <c r="EE974" s="135" t="s">
        <v>414</v>
      </c>
      <c r="EF974" s="135" t="s">
        <v>163</v>
      </c>
      <c r="EG974" s="135" t="s">
        <v>163</v>
      </c>
      <c r="EH974" s="135" t="s">
        <v>415</v>
      </c>
      <c r="EI974" s="135" t="s">
        <v>194</v>
      </c>
      <c r="EJ974" s="135" t="s">
        <v>416</v>
      </c>
      <c r="EK974" s="135" t="s">
        <v>417</v>
      </c>
      <c r="EL974" s="135" t="s">
        <v>418</v>
      </c>
    </row>
    <row r="975" spans="1:176" ht="12.75" customHeight="1" x14ac:dyDescent="0.2">
      <c r="A975" s="16" t="s">
        <v>173</v>
      </c>
      <c r="B975" s="124" t="s">
        <v>215</v>
      </c>
      <c r="C975" s="16"/>
      <c r="D975" s="135" t="s">
        <v>342</v>
      </c>
      <c r="E975" s="135" t="s">
        <v>8187</v>
      </c>
      <c r="F975" s="36">
        <v>0</v>
      </c>
      <c r="G975" s="36"/>
      <c r="H975" s="7" t="s">
        <v>260</v>
      </c>
      <c r="I975" s="133" t="s">
        <v>1455</v>
      </c>
      <c r="J975" s="133" t="s">
        <v>179</v>
      </c>
      <c r="K975" s="20" t="s">
        <v>180</v>
      </c>
      <c r="L975" s="133" t="s">
        <v>8188</v>
      </c>
      <c r="M975" s="18"/>
      <c r="N975" s="17"/>
      <c r="O975" s="17"/>
      <c r="P975" s="134"/>
      <c r="Q975" s="7"/>
      <c r="R975" s="135" t="s">
        <v>8189</v>
      </c>
      <c r="S975" s="135" t="s">
        <v>8190</v>
      </c>
      <c r="T975" s="135" t="s">
        <v>8191</v>
      </c>
      <c r="U975" s="135" t="s">
        <v>8192</v>
      </c>
      <c r="V975" s="19"/>
      <c r="W975" s="136"/>
      <c r="X975" s="136"/>
      <c r="Y975" s="136"/>
      <c r="Z975" s="136"/>
      <c r="AA975" s="136"/>
      <c r="AB975" s="136"/>
      <c r="AC975" s="135" t="s">
        <v>168</v>
      </c>
      <c r="AD975" s="3" t="s">
        <v>1555</v>
      </c>
      <c r="AE975" s="3" t="s">
        <v>4720</v>
      </c>
      <c r="AF975" s="3" t="s">
        <v>581</v>
      </c>
      <c r="AG975" s="3" t="s">
        <v>8193</v>
      </c>
      <c r="AI975" s="135" t="s">
        <v>163</v>
      </c>
      <c r="AJ975" s="135" t="s">
        <v>8194</v>
      </c>
      <c r="AK975" s="135" t="s">
        <v>8196</v>
      </c>
      <c r="AL975" s="135" t="s">
        <v>8197</v>
      </c>
      <c r="AM975" s="135" t="s">
        <v>194</v>
      </c>
      <c r="AN975" s="135" t="s">
        <v>8198</v>
      </c>
      <c r="AO975" s="135" t="s">
        <v>8199</v>
      </c>
      <c r="AP975" s="135" t="s">
        <v>8200</v>
      </c>
      <c r="AQ975" s="135" t="s">
        <v>8201</v>
      </c>
      <c r="AR975" s="135"/>
      <c r="AS975" s="135">
        <v>6086298818</v>
      </c>
      <c r="AT975" s="135"/>
      <c r="AU975" s="135">
        <v>6086298801</v>
      </c>
      <c r="AV975" s="135"/>
      <c r="AW975" s="136" t="s">
        <v>168</v>
      </c>
      <c r="AX975" s="135" t="s">
        <v>1555</v>
      </c>
      <c r="AY975" s="135" t="s">
        <v>4720</v>
      </c>
      <c r="AZ975" s="135" t="s">
        <v>581</v>
      </c>
      <c r="BA975" s="135" t="s">
        <v>8193</v>
      </c>
      <c r="BC975" s="141"/>
      <c r="BD975" s="141"/>
      <c r="BE975" s="141"/>
    </row>
    <row r="976" spans="1:176" ht="12.75" customHeight="1" x14ac:dyDescent="0.2">
      <c r="A976" s="16" t="s">
        <v>173</v>
      </c>
      <c r="B976" s="17" t="s">
        <v>211</v>
      </c>
      <c r="C976" s="16"/>
      <c r="D976" s="16" t="s">
        <v>521</v>
      </c>
      <c r="E976" s="16" t="s">
        <v>522</v>
      </c>
      <c r="F976" s="7">
        <v>0</v>
      </c>
      <c r="G976" s="7"/>
      <c r="H976" s="7" t="s">
        <v>260</v>
      </c>
      <c r="I976" s="16" t="s">
        <v>523</v>
      </c>
      <c r="J976" s="16" t="s">
        <v>482</v>
      </c>
      <c r="K976" s="20" t="s">
        <v>180</v>
      </c>
      <c r="L976" s="16" t="s">
        <v>524</v>
      </c>
      <c r="M976" s="18"/>
      <c r="N976" s="17"/>
      <c r="O976" s="17"/>
      <c r="P976" s="17" t="s">
        <v>525</v>
      </c>
      <c r="Q976" s="7">
        <v>40</v>
      </c>
      <c r="R976" s="16"/>
      <c r="S976" s="16"/>
      <c r="T976" s="16"/>
      <c r="U976" s="16"/>
      <c r="V976" s="19"/>
      <c r="W976" s="16"/>
      <c r="X976" s="16"/>
      <c r="Y976" s="16"/>
      <c r="Z976" s="16"/>
      <c r="AA976" s="16"/>
      <c r="AB976" s="16"/>
      <c r="AC976" s="135" t="s">
        <v>168</v>
      </c>
      <c r="AD976" s="3" t="s">
        <v>7302</v>
      </c>
      <c r="AE976" s="3" t="s">
        <v>7303</v>
      </c>
      <c r="AF976" s="3" t="s">
        <v>7304</v>
      </c>
      <c r="AG976" s="3" t="s">
        <v>7305</v>
      </c>
      <c r="AH976" s="3" t="s">
        <v>163</v>
      </c>
      <c r="AI976" s="135" t="s">
        <v>163</v>
      </c>
      <c r="AJ976" s="135" t="s">
        <v>163</v>
      </c>
      <c r="AK976" s="135" t="s">
        <v>7306</v>
      </c>
      <c r="AL976" s="135" t="s">
        <v>163</v>
      </c>
      <c r="AM976" s="135" t="s">
        <v>168</v>
      </c>
      <c r="AN976" s="135" t="s">
        <v>7307</v>
      </c>
      <c r="AO976" s="135" t="s">
        <v>7308</v>
      </c>
      <c r="AP976" s="135" t="s">
        <v>7309</v>
      </c>
      <c r="AQ976" s="135" t="s">
        <v>7310</v>
      </c>
      <c r="AR976" s="135" t="s">
        <v>163</v>
      </c>
      <c r="AS976" s="135" t="s">
        <v>163</v>
      </c>
      <c r="AT976" s="135" t="s">
        <v>163</v>
      </c>
      <c r="AU976" s="135" t="s">
        <v>163</v>
      </c>
      <c r="AV976" s="135" t="s">
        <v>7311</v>
      </c>
      <c r="AW976" s="135"/>
      <c r="AX976" s="135"/>
      <c r="AY976" s="135"/>
      <c r="AZ976" s="135"/>
      <c r="BA976" s="135"/>
    </row>
    <row r="977" spans="1:176" ht="12.75" customHeight="1" x14ac:dyDescent="0.2">
      <c r="A977" s="16" t="s">
        <v>173</v>
      </c>
      <c r="B977" s="17" t="s">
        <v>215</v>
      </c>
      <c r="C977" s="132"/>
      <c r="D977" s="135" t="s">
        <v>12160</v>
      </c>
      <c r="E977" s="132" t="s">
        <v>4156</v>
      </c>
      <c r="F977" s="134">
        <v>0</v>
      </c>
      <c r="G977" s="134"/>
      <c r="H977" s="134" t="s">
        <v>260</v>
      </c>
      <c r="I977" s="132" t="s">
        <v>711</v>
      </c>
      <c r="J977" s="132" t="s">
        <v>179</v>
      </c>
      <c r="K977" s="134" t="s">
        <v>162</v>
      </c>
      <c r="L977" s="132"/>
      <c r="M977" s="133" t="s">
        <v>4182</v>
      </c>
      <c r="N977" s="17"/>
      <c r="O977" s="17"/>
      <c r="P977" s="25">
        <v>2015</v>
      </c>
      <c r="Q977" s="134">
        <v>25</v>
      </c>
      <c r="R977" s="136" t="s">
        <v>4158</v>
      </c>
      <c r="S977" s="132"/>
      <c r="T977" s="132"/>
      <c r="U977" s="132"/>
      <c r="V977" s="141" t="s">
        <v>4159</v>
      </c>
      <c r="W977" s="135"/>
      <c r="X977" s="135"/>
      <c r="Y977" s="135"/>
      <c r="Z977" s="135"/>
      <c r="AA977" s="135" t="s">
        <v>163</v>
      </c>
      <c r="AB977" s="135"/>
      <c r="AC977" s="135" t="s">
        <v>168</v>
      </c>
      <c r="AI977" s="135" t="s">
        <v>163</v>
      </c>
      <c r="AJ977" s="135" t="s">
        <v>4163</v>
      </c>
      <c r="AK977" s="135" t="s">
        <v>4164</v>
      </c>
      <c r="AL977" s="135" t="s">
        <v>4165</v>
      </c>
      <c r="AM977" s="135"/>
      <c r="AN977" s="135"/>
      <c r="AO977" s="135"/>
      <c r="AP977" s="135"/>
      <c r="AQ977" s="135"/>
      <c r="AR977" s="135"/>
      <c r="AS977" s="135"/>
      <c r="AT977" s="135"/>
      <c r="AU977" s="135"/>
      <c r="AV977" s="135"/>
      <c r="AW977" s="135" t="s">
        <v>168</v>
      </c>
      <c r="AX977" s="135" t="s">
        <v>4160</v>
      </c>
      <c r="AY977" s="135" t="s">
        <v>4161</v>
      </c>
      <c r="AZ977" s="135" t="s">
        <v>2778</v>
      </c>
      <c r="BA977" s="135" t="s">
        <v>4162</v>
      </c>
      <c r="BB977" s="3" t="s">
        <v>163</v>
      </c>
      <c r="BC977" s="3" t="s">
        <v>4168</v>
      </c>
      <c r="BD977" s="3" t="s">
        <v>163</v>
      </c>
      <c r="BE977" s="3" t="s">
        <v>163</v>
      </c>
      <c r="BF977" s="3" t="s">
        <v>4169</v>
      </c>
      <c r="BG977" s="3" t="s">
        <v>168</v>
      </c>
      <c r="BH977" s="3" t="s">
        <v>4170</v>
      </c>
      <c r="BI977" s="3" t="s">
        <v>4171</v>
      </c>
      <c r="BJ977" s="3" t="s">
        <v>1071</v>
      </c>
      <c r="BK977" s="3" t="s">
        <v>4172</v>
      </c>
      <c r="BL977" s="3" t="s">
        <v>163</v>
      </c>
      <c r="BM977" s="3" t="s">
        <v>163</v>
      </c>
      <c r="BN977" s="3" t="s">
        <v>163</v>
      </c>
      <c r="BO977" s="3" t="s">
        <v>4173</v>
      </c>
      <c r="BP977" s="3" t="s">
        <v>4174</v>
      </c>
      <c r="BQ977" s="3" t="s">
        <v>1916</v>
      </c>
      <c r="BR977" s="3" t="s">
        <v>4175</v>
      </c>
      <c r="BS977" s="3" t="s">
        <v>2488</v>
      </c>
      <c r="BT977" s="3" t="s">
        <v>250</v>
      </c>
      <c r="BU977" s="3" t="s">
        <v>163</v>
      </c>
      <c r="BV977" s="3" t="s">
        <v>163</v>
      </c>
      <c r="BW977" s="3" t="s">
        <v>163</v>
      </c>
      <c r="BX977" s="3" t="s">
        <v>163</v>
      </c>
      <c r="BY977" s="3" t="s">
        <v>4173</v>
      </c>
      <c r="BZ977" s="3" t="s">
        <v>4176</v>
      </c>
      <c r="CA977" s="3" t="s">
        <v>168</v>
      </c>
      <c r="CB977" s="3" t="s">
        <v>4177</v>
      </c>
      <c r="CC977" s="3" t="s">
        <v>2742</v>
      </c>
      <c r="CD977" s="3" t="s">
        <v>1071</v>
      </c>
      <c r="CF977" s="3" t="s">
        <v>163</v>
      </c>
      <c r="CG977" s="3" t="s">
        <v>4178</v>
      </c>
      <c r="CH977" s="3" t="s">
        <v>163</v>
      </c>
      <c r="CI977" s="3" t="s">
        <v>163</v>
      </c>
      <c r="CJ977" s="3" t="s">
        <v>4179</v>
      </c>
      <c r="CL977" s="3" t="s">
        <v>4180</v>
      </c>
      <c r="CM977" s="3" t="s">
        <v>2524</v>
      </c>
      <c r="CN977" s="133" t="s">
        <v>1537</v>
      </c>
      <c r="CO977" s="137" t="s">
        <v>4181</v>
      </c>
    </row>
    <row r="978" spans="1:176" ht="12.75" customHeight="1" x14ac:dyDescent="0.2">
      <c r="A978" s="16" t="s">
        <v>173</v>
      </c>
      <c r="B978" s="17" t="s">
        <v>1084</v>
      </c>
      <c r="C978" s="132"/>
      <c r="D978" s="132" t="s">
        <v>521</v>
      </c>
      <c r="E978" s="132" t="s">
        <v>11033</v>
      </c>
      <c r="F978" s="134">
        <v>0</v>
      </c>
      <c r="G978" s="134"/>
      <c r="H978" s="7" t="s">
        <v>260</v>
      </c>
      <c r="I978" s="16" t="s">
        <v>1407</v>
      </c>
      <c r="J978" s="132" t="s">
        <v>482</v>
      </c>
      <c r="K978" s="20" t="s">
        <v>180</v>
      </c>
      <c r="L978" s="132" t="s">
        <v>11037</v>
      </c>
      <c r="M978" s="136"/>
      <c r="N978" s="17"/>
      <c r="O978" s="17"/>
      <c r="P978" s="25" t="s">
        <v>7068</v>
      </c>
      <c r="Q978" s="7">
        <v>18</v>
      </c>
      <c r="R978" s="21" t="s">
        <v>11035</v>
      </c>
      <c r="S978" s="21"/>
      <c r="T978" s="21"/>
      <c r="U978" s="21"/>
      <c r="V978" s="22"/>
      <c r="W978" s="21"/>
      <c r="X978" s="21"/>
      <c r="Y978" s="21"/>
      <c r="Z978" s="21"/>
      <c r="AA978" s="21"/>
      <c r="AB978" s="21"/>
      <c r="AC978" s="135" t="s">
        <v>168</v>
      </c>
      <c r="AD978" s="3" t="s">
        <v>7302</v>
      </c>
      <c r="AE978" s="3" t="s">
        <v>7303</v>
      </c>
      <c r="AF978" s="3" t="s">
        <v>7304</v>
      </c>
      <c r="AG978" s="3" t="s">
        <v>7305</v>
      </c>
      <c r="AH978" s="3" t="s">
        <v>163</v>
      </c>
      <c r="AI978" s="3" t="s">
        <v>163</v>
      </c>
      <c r="AJ978" s="135" t="s">
        <v>163</v>
      </c>
      <c r="AK978" s="135" t="s">
        <v>7306</v>
      </c>
      <c r="AL978" s="135" t="s">
        <v>163</v>
      </c>
      <c r="AM978" s="135" t="s">
        <v>168</v>
      </c>
      <c r="AN978" s="135" t="s">
        <v>7307</v>
      </c>
      <c r="AO978" s="135" t="s">
        <v>7308</v>
      </c>
      <c r="AP978" s="135" t="s">
        <v>7309</v>
      </c>
      <c r="AQ978" s="135" t="s">
        <v>7310</v>
      </c>
      <c r="AR978" s="135" t="s">
        <v>163</v>
      </c>
      <c r="AS978" s="135" t="s">
        <v>163</v>
      </c>
      <c r="AT978" s="135" t="s">
        <v>163</v>
      </c>
      <c r="AU978" s="135" t="s">
        <v>163</v>
      </c>
      <c r="AV978" s="135" t="s">
        <v>7311</v>
      </c>
      <c r="AW978" s="135"/>
      <c r="AX978" s="135"/>
      <c r="AY978" s="135"/>
      <c r="AZ978" s="135"/>
    </row>
    <row r="979" spans="1:176" ht="12.75" customHeight="1" x14ac:dyDescent="0.2">
      <c r="A979" s="16" t="s">
        <v>173</v>
      </c>
      <c r="B979" s="17" t="s">
        <v>215</v>
      </c>
      <c r="C979" s="16"/>
      <c r="D979" s="16" t="s">
        <v>521</v>
      </c>
      <c r="E979" s="16" t="s">
        <v>9668</v>
      </c>
      <c r="F979" s="7">
        <v>0</v>
      </c>
      <c r="G979" s="7"/>
      <c r="H979" s="134" t="s">
        <v>260</v>
      </c>
      <c r="I979" s="16" t="s">
        <v>1407</v>
      </c>
      <c r="J979" s="16" t="s">
        <v>482</v>
      </c>
      <c r="K979" s="20" t="s">
        <v>180</v>
      </c>
      <c r="L979" s="16" t="s">
        <v>9669</v>
      </c>
      <c r="M979" s="18"/>
      <c r="N979" s="17"/>
      <c r="O979" s="17"/>
      <c r="P979" s="124" t="s">
        <v>7068</v>
      </c>
      <c r="Q979" s="7">
        <v>162</v>
      </c>
      <c r="R979" s="136"/>
      <c r="S979" s="136"/>
      <c r="T979" s="136"/>
      <c r="U979" s="136"/>
      <c r="V979" s="138"/>
      <c r="W979" s="136"/>
      <c r="X979" s="136"/>
      <c r="Y979" s="136"/>
      <c r="Z979" s="136"/>
      <c r="AA979" s="136"/>
      <c r="AB979" s="136"/>
      <c r="AC979" s="135" t="s">
        <v>168</v>
      </c>
      <c r="AD979" s="3" t="s">
        <v>7302</v>
      </c>
      <c r="AE979" s="3" t="s">
        <v>7303</v>
      </c>
      <c r="AF979" s="3" t="s">
        <v>7304</v>
      </c>
      <c r="AG979" s="3" t="s">
        <v>7305</v>
      </c>
      <c r="AH979" s="3" t="s">
        <v>163</v>
      </c>
      <c r="AI979" s="135" t="s">
        <v>163</v>
      </c>
      <c r="AJ979" s="135" t="s">
        <v>163</v>
      </c>
      <c r="AK979" s="135" t="s">
        <v>7306</v>
      </c>
      <c r="AL979" s="135" t="s">
        <v>163</v>
      </c>
      <c r="AM979" s="135" t="s">
        <v>168</v>
      </c>
      <c r="AN979" s="135" t="s">
        <v>7307</v>
      </c>
      <c r="AO979" s="135" t="s">
        <v>7308</v>
      </c>
      <c r="AP979" s="135" t="s">
        <v>7309</v>
      </c>
      <c r="AQ979" s="135" t="s">
        <v>7310</v>
      </c>
      <c r="AR979" s="135" t="s">
        <v>163</v>
      </c>
      <c r="AS979" s="135" t="s">
        <v>163</v>
      </c>
      <c r="AT979" s="135" t="s">
        <v>163</v>
      </c>
      <c r="AU979" s="135" t="s">
        <v>163</v>
      </c>
      <c r="AV979" s="135" t="s">
        <v>7311</v>
      </c>
      <c r="AW979" s="135"/>
      <c r="AX979" s="135"/>
      <c r="AY979" s="135"/>
      <c r="AZ979" s="135"/>
      <c r="BA979" s="135"/>
    </row>
    <row r="980" spans="1:176" ht="12.75" customHeight="1" x14ac:dyDescent="0.2">
      <c r="A980" s="16" t="s">
        <v>173</v>
      </c>
      <c r="B980" s="17" t="s">
        <v>215</v>
      </c>
      <c r="C980" s="16"/>
      <c r="D980" s="16" t="s">
        <v>7940</v>
      </c>
      <c r="E980" s="16" t="s">
        <v>7940</v>
      </c>
      <c r="F980" s="7">
        <v>0</v>
      </c>
      <c r="G980" s="7"/>
      <c r="H980" s="30" t="s">
        <v>260</v>
      </c>
      <c r="I980" s="16" t="s">
        <v>528</v>
      </c>
      <c r="J980" s="16" t="s">
        <v>179</v>
      </c>
      <c r="K980" s="7" t="s">
        <v>162</v>
      </c>
      <c r="L980" s="16"/>
      <c r="M980" s="18"/>
      <c r="N980" s="17"/>
      <c r="O980" s="17"/>
      <c r="P980" s="25">
        <v>2017</v>
      </c>
      <c r="Q980" s="7"/>
      <c r="R980" s="136" t="s">
        <v>7941</v>
      </c>
      <c r="S980" s="136"/>
      <c r="T980" s="136"/>
      <c r="U980" s="136"/>
      <c r="V980" s="138"/>
      <c r="W980" s="136"/>
      <c r="X980" s="136"/>
      <c r="Y980" s="136"/>
      <c r="Z980" s="136"/>
      <c r="AA980" s="136"/>
      <c r="AB980" s="136"/>
      <c r="AC980" s="18"/>
      <c r="AI980" s="16"/>
      <c r="AJ980" s="18"/>
      <c r="AK980" s="18"/>
      <c r="AL980" s="18"/>
      <c r="AM980" s="7"/>
      <c r="AN980" s="7"/>
      <c r="AO980" s="7"/>
      <c r="AP980" s="7"/>
      <c r="AQ980" s="7"/>
      <c r="AR980" s="7"/>
      <c r="AS980" s="7"/>
      <c r="AT980" s="7"/>
      <c r="AU980" s="7"/>
      <c r="AV980" s="7"/>
      <c r="AW980" s="7"/>
      <c r="AX980" s="18"/>
      <c r="AY980" s="18"/>
      <c r="AZ980" s="16"/>
      <c r="BA980" s="16"/>
    </row>
    <row r="981" spans="1:176" ht="12.75" customHeight="1" x14ac:dyDescent="0.2">
      <c r="A981" s="16" t="s">
        <v>173</v>
      </c>
      <c r="B981" s="17" t="s">
        <v>886</v>
      </c>
      <c r="C981" s="133" t="s">
        <v>12744</v>
      </c>
      <c r="D981" s="16" t="s">
        <v>3118</v>
      </c>
      <c r="E981" s="16" t="s">
        <v>3118</v>
      </c>
      <c r="F981" s="85">
        <v>0</v>
      </c>
      <c r="G981" s="7"/>
      <c r="H981" s="7" t="s">
        <v>260</v>
      </c>
      <c r="I981" s="16" t="s">
        <v>919</v>
      </c>
      <c r="J981" s="16" t="s">
        <v>444</v>
      </c>
      <c r="K981" s="20" t="s">
        <v>162</v>
      </c>
      <c r="L981" s="16" t="s">
        <v>3123</v>
      </c>
      <c r="M981" s="18"/>
      <c r="N981" s="17"/>
      <c r="O981" s="17"/>
      <c r="P981" s="134"/>
      <c r="Q981" s="7">
        <v>60</v>
      </c>
      <c r="R981" s="136"/>
      <c r="S981" s="136"/>
      <c r="T981" s="136"/>
      <c r="U981" s="136"/>
      <c r="V981" s="19"/>
      <c r="W981" s="136"/>
      <c r="X981" s="136"/>
      <c r="Y981" s="136"/>
      <c r="Z981" s="136"/>
      <c r="AA981" s="136"/>
      <c r="AB981" s="136"/>
      <c r="AC981" s="133" t="s">
        <v>168</v>
      </c>
      <c r="AD981" s="3" t="s">
        <v>3120</v>
      </c>
      <c r="AE981" s="3" t="s">
        <v>3121</v>
      </c>
      <c r="AF981" s="3" t="s">
        <v>940</v>
      </c>
      <c r="AG981" s="3" t="s">
        <v>3122</v>
      </c>
      <c r="AI981" s="135"/>
      <c r="AJ981" s="133"/>
      <c r="AK981" s="133"/>
      <c r="AL981" s="133"/>
      <c r="AM981" s="7"/>
      <c r="AN981" s="7"/>
      <c r="AO981" s="7"/>
      <c r="AP981" s="7"/>
      <c r="AQ981" s="7"/>
      <c r="AR981" s="7"/>
      <c r="AS981" s="7"/>
      <c r="AT981" s="7"/>
      <c r="AU981" s="7"/>
      <c r="AV981" s="7"/>
      <c r="AW981" s="135"/>
      <c r="AX981" s="133"/>
      <c r="AY981" s="133"/>
      <c r="AZ981" s="133"/>
      <c r="BA981" s="135"/>
    </row>
    <row r="982" spans="1:176" ht="12.75" customHeight="1" x14ac:dyDescent="0.2">
      <c r="A982" s="16" t="s">
        <v>173</v>
      </c>
      <c r="B982" s="17" t="s">
        <v>886</v>
      </c>
      <c r="C982" s="16"/>
      <c r="D982" s="133" t="s">
        <v>314</v>
      </c>
      <c r="E982" s="133" t="s">
        <v>7158</v>
      </c>
      <c r="F982" s="7">
        <v>0</v>
      </c>
      <c r="G982" s="7"/>
      <c r="H982" s="7" t="s">
        <v>260</v>
      </c>
      <c r="I982" s="16" t="s">
        <v>212</v>
      </c>
      <c r="J982" s="133" t="s">
        <v>179</v>
      </c>
      <c r="K982" s="7" t="s">
        <v>162</v>
      </c>
      <c r="L982" s="16" t="s">
        <v>7159</v>
      </c>
      <c r="M982" s="135" t="s">
        <v>7161</v>
      </c>
      <c r="N982" s="17"/>
      <c r="O982" s="17"/>
      <c r="P982" s="17">
        <v>2017</v>
      </c>
      <c r="Q982" s="7" t="s">
        <v>2845</v>
      </c>
      <c r="R982" s="132" t="s">
        <v>316</v>
      </c>
      <c r="S982" s="132"/>
      <c r="T982" s="132"/>
      <c r="U982" s="132"/>
      <c r="V982" s="138"/>
      <c r="W982" s="132"/>
      <c r="X982" s="132"/>
      <c r="Y982" s="132"/>
      <c r="Z982" s="132"/>
      <c r="AA982" s="132"/>
      <c r="AB982" s="132"/>
      <c r="AC982" s="135" t="s">
        <v>168</v>
      </c>
      <c r="AD982" s="133" t="s">
        <v>317</v>
      </c>
      <c r="AE982" s="133" t="s">
        <v>318</v>
      </c>
      <c r="AF982" s="133" t="s">
        <v>319</v>
      </c>
      <c r="AG982" s="3" t="s">
        <v>320</v>
      </c>
      <c r="AJ982" s="135"/>
      <c r="AK982" s="135"/>
      <c r="AL982" s="135"/>
      <c r="AM982" s="135" t="s">
        <v>168</v>
      </c>
      <c r="AN982" s="135" t="s">
        <v>11747</v>
      </c>
      <c r="AO982" s="135" t="s">
        <v>322</v>
      </c>
      <c r="AP982" s="135" t="s">
        <v>250</v>
      </c>
      <c r="AQ982" s="135" t="s">
        <v>11763</v>
      </c>
      <c r="AR982" s="135"/>
      <c r="AS982" s="135"/>
      <c r="AT982" s="135"/>
      <c r="AU982" s="135"/>
      <c r="AV982" s="135"/>
      <c r="AW982" s="135" t="s">
        <v>11740</v>
      </c>
      <c r="AX982" s="135" t="s">
        <v>11748</v>
      </c>
      <c r="AY982" s="135" t="s">
        <v>318</v>
      </c>
      <c r="AZ982" s="135" t="s">
        <v>368</v>
      </c>
      <c r="BA982" s="3" t="s">
        <v>7170</v>
      </c>
      <c r="BB982" s="3" t="s">
        <v>11764</v>
      </c>
    </row>
    <row r="983" spans="1:176" ht="12.75" customHeight="1" x14ac:dyDescent="0.2">
      <c r="A983" s="16" t="s">
        <v>173</v>
      </c>
      <c r="B983" s="17" t="s">
        <v>886</v>
      </c>
      <c r="C983" s="16"/>
      <c r="D983" s="133" t="s">
        <v>4091</v>
      </c>
      <c r="E983" s="133" t="s">
        <v>4091</v>
      </c>
      <c r="F983" s="7">
        <v>0</v>
      </c>
      <c r="G983" s="7"/>
      <c r="H983" s="7" t="s">
        <v>260</v>
      </c>
      <c r="I983" s="16" t="s">
        <v>929</v>
      </c>
      <c r="J983" s="133" t="s">
        <v>179</v>
      </c>
      <c r="K983" s="7" t="s">
        <v>162</v>
      </c>
      <c r="L983" s="16" t="s">
        <v>4092</v>
      </c>
      <c r="M983" s="133" t="s">
        <v>4093</v>
      </c>
      <c r="N983" s="17"/>
      <c r="O983" s="17"/>
      <c r="P983" s="134"/>
      <c r="Q983" s="7"/>
      <c r="R983" s="18" t="s">
        <v>4094</v>
      </c>
      <c r="S983" s="18"/>
      <c r="T983" s="18"/>
      <c r="U983" s="18"/>
      <c r="V983" s="19"/>
      <c r="W983" s="18"/>
      <c r="X983" s="18"/>
      <c r="Y983" s="18"/>
      <c r="Z983" s="18"/>
      <c r="AA983" s="18"/>
      <c r="AB983" s="18"/>
      <c r="AC983" s="135"/>
      <c r="AJ983" s="135"/>
      <c r="AK983" s="135"/>
      <c r="AL983" s="135"/>
      <c r="AM983" s="7"/>
      <c r="AN983" s="7"/>
      <c r="AO983" s="7"/>
      <c r="AP983" s="7"/>
      <c r="AQ983" s="7"/>
      <c r="AR983" s="7"/>
      <c r="AS983" s="7"/>
      <c r="AT983" s="7"/>
      <c r="AU983" s="7"/>
      <c r="AV983" s="7"/>
      <c r="AW983" s="135" t="s">
        <v>168</v>
      </c>
      <c r="AX983" s="135" t="s">
        <v>4095</v>
      </c>
      <c r="AY983" s="135" t="s">
        <v>4096</v>
      </c>
      <c r="AZ983" s="133"/>
      <c r="BA983" s="3" t="s">
        <v>4097</v>
      </c>
    </row>
    <row r="984" spans="1:176" ht="12.75" customHeight="1" x14ac:dyDescent="0.2">
      <c r="A984" s="16" t="s">
        <v>173</v>
      </c>
      <c r="B984" s="17" t="s">
        <v>215</v>
      </c>
      <c r="C984" s="16"/>
      <c r="D984" s="16" t="s">
        <v>7942</v>
      </c>
      <c r="E984" s="16" t="s">
        <v>7942</v>
      </c>
      <c r="F984" s="7">
        <v>0</v>
      </c>
      <c r="G984" s="7"/>
      <c r="H984" s="30" t="s">
        <v>260</v>
      </c>
      <c r="I984" s="16" t="s">
        <v>1710</v>
      </c>
      <c r="J984" s="16" t="s">
        <v>179</v>
      </c>
      <c r="K984" s="7" t="s">
        <v>162</v>
      </c>
      <c r="L984" s="16"/>
      <c r="M984" s="18"/>
      <c r="N984" s="17"/>
      <c r="O984" s="17"/>
      <c r="P984" s="25">
        <v>2017</v>
      </c>
      <c r="Q984" s="7"/>
      <c r="R984" s="136" t="s">
        <v>2667</v>
      </c>
      <c r="S984" s="136"/>
      <c r="T984" s="136"/>
      <c r="U984" s="136"/>
      <c r="V984" s="19"/>
      <c r="W984" s="136"/>
      <c r="X984" s="136"/>
      <c r="Y984" s="136"/>
      <c r="Z984" s="136"/>
      <c r="AA984" s="136"/>
      <c r="AB984" s="136"/>
      <c r="AC984" s="18"/>
      <c r="AI984" s="132"/>
      <c r="AJ984" s="18"/>
      <c r="AK984" s="18"/>
      <c r="AL984" s="18"/>
      <c r="AM984" s="7"/>
      <c r="AN984" s="7"/>
      <c r="AO984" s="7"/>
      <c r="AP984" s="7"/>
      <c r="AQ984" s="7"/>
      <c r="AR984" s="7"/>
      <c r="AS984" s="7"/>
      <c r="AT984" s="7"/>
      <c r="AU984" s="7"/>
      <c r="AV984" s="7"/>
      <c r="AW984" s="7"/>
      <c r="AX984" s="18"/>
      <c r="AY984" s="18"/>
      <c r="AZ984" s="132"/>
      <c r="BA984" s="132"/>
    </row>
    <row r="985" spans="1:176" s="130" customFormat="1" ht="12.75" customHeight="1" x14ac:dyDescent="0.2">
      <c r="A985" s="132" t="s">
        <v>173</v>
      </c>
      <c r="B985" s="17" t="s">
        <v>211</v>
      </c>
      <c r="C985" s="132"/>
      <c r="D985" s="132" t="s">
        <v>8960</v>
      </c>
      <c r="E985" s="132" t="s">
        <v>8960</v>
      </c>
      <c r="F985" s="134">
        <v>0</v>
      </c>
      <c r="G985" s="134"/>
      <c r="H985" s="7" t="s">
        <v>260</v>
      </c>
      <c r="I985" s="132" t="s">
        <v>2722</v>
      </c>
      <c r="J985" s="132" t="s">
        <v>179</v>
      </c>
      <c r="K985" s="20" t="s">
        <v>162</v>
      </c>
      <c r="L985" s="132" t="s">
        <v>8961</v>
      </c>
      <c r="M985" s="136"/>
      <c r="N985" s="17"/>
      <c r="O985" s="17"/>
      <c r="P985" s="17">
        <v>2017</v>
      </c>
      <c r="Q985" s="134">
        <v>150</v>
      </c>
      <c r="R985" s="136" t="s">
        <v>8962</v>
      </c>
      <c r="S985" s="136"/>
      <c r="T985" s="136"/>
      <c r="U985" s="136"/>
      <c r="V985" s="138"/>
      <c r="W985" s="136"/>
      <c r="X985" s="136"/>
      <c r="Y985" s="136"/>
      <c r="Z985" s="136"/>
      <c r="AA985" s="136"/>
      <c r="AB985" s="136"/>
      <c r="AC985" s="136"/>
      <c r="AD985" s="135"/>
      <c r="AE985" s="135"/>
      <c r="AF985" s="135"/>
      <c r="AG985" s="135"/>
      <c r="AH985" s="135"/>
      <c r="AI985" s="135"/>
      <c r="AJ985" s="136"/>
      <c r="AK985" s="136"/>
      <c r="AL985" s="136"/>
      <c r="AM985" s="134"/>
      <c r="AN985" s="134"/>
      <c r="AO985" s="134"/>
      <c r="AP985" s="134"/>
      <c r="AQ985" s="134"/>
      <c r="AR985" s="134"/>
      <c r="AS985" s="134"/>
      <c r="AT985" s="134"/>
      <c r="AU985" s="134"/>
      <c r="AV985" s="134"/>
      <c r="AW985" s="134"/>
      <c r="AX985" s="136"/>
      <c r="AY985" s="136"/>
      <c r="AZ985" s="58"/>
      <c r="BA985" s="135"/>
      <c r="BB985" s="135"/>
      <c r="BC985" s="135"/>
      <c r="BD985" s="135"/>
      <c r="BE985" s="135"/>
      <c r="BF985" s="135"/>
      <c r="BG985" s="135"/>
      <c r="BH985" s="135"/>
      <c r="BI985" s="135"/>
      <c r="BJ985" s="135"/>
      <c r="BK985" s="135"/>
      <c r="BL985" s="135"/>
      <c r="BM985" s="135"/>
      <c r="BN985" s="135"/>
      <c r="BO985" s="135"/>
      <c r="BP985" s="135"/>
      <c r="BQ985" s="135"/>
      <c r="BR985" s="135"/>
      <c r="BS985" s="135"/>
      <c r="BT985" s="135"/>
      <c r="BU985" s="135"/>
      <c r="BV985" s="135"/>
      <c r="BW985" s="135"/>
      <c r="BX985" s="135"/>
      <c r="BY985" s="135"/>
      <c r="BZ985" s="135"/>
      <c r="CA985" s="135"/>
      <c r="CB985" s="135"/>
      <c r="CC985" s="135"/>
      <c r="CD985" s="135"/>
      <c r="CE985" s="135"/>
      <c r="CF985" s="135"/>
      <c r="CG985" s="135"/>
      <c r="CH985" s="135"/>
      <c r="CI985" s="135"/>
      <c r="CJ985" s="135"/>
      <c r="CK985" s="135"/>
      <c r="CL985" s="135"/>
      <c r="CM985" s="135"/>
      <c r="CN985" s="135"/>
      <c r="CO985" s="135"/>
      <c r="CP985" s="135"/>
      <c r="CQ985" s="135"/>
      <c r="CR985" s="135"/>
      <c r="CS985" s="135"/>
      <c r="CT985" s="135"/>
      <c r="CU985" s="135"/>
      <c r="CV985" s="135"/>
      <c r="CW985" s="135"/>
      <c r="CX985" s="135"/>
      <c r="CY985" s="135"/>
      <c r="CZ985" s="135"/>
      <c r="DA985" s="135"/>
      <c r="DB985" s="135"/>
      <c r="DC985" s="135"/>
      <c r="DD985" s="135"/>
      <c r="DE985" s="135"/>
      <c r="DF985" s="135"/>
      <c r="DG985" s="135"/>
      <c r="DH985" s="135"/>
      <c r="DI985" s="135"/>
      <c r="DJ985" s="135"/>
      <c r="DK985" s="135"/>
      <c r="DL985" s="135"/>
      <c r="DM985" s="135"/>
      <c r="DN985" s="135"/>
      <c r="DO985" s="135"/>
      <c r="DP985" s="135"/>
      <c r="DQ985" s="135"/>
      <c r="DR985" s="135"/>
      <c r="DS985" s="135"/>
      <c r="DT985" s="135"/>
      <c r="DU985" s="135"/>
      <c r="DV985" s="135"/>
      <c r="DW985" s="135"/>
      <c r="DX985" s="135"/>
      <c r="DY985" s="135"/>
      <c r="DZ985" s="135"/>
      <c r="EA985" s="135"/>
      <c r="EB985" s="135"/>
      <c r="EC985" s="135"/>
      <c r="ED985" s="135"/>
      <c r="EE985" s="135"/>
      <c r="EF985" s="135"/>
      <c r="EG985" s="135"/>
      <c r="EH985" s="135"/>
      <c r="EI985" s="135"/>
      <c r="EJ985" s="135"/>
      <c r="EK985" s="135"/>
      <c r="EL985" s="135"/>
      <c r="EM985" s="135"/>
      <c r="EN985" s="135"/>
      <c r="EO985" s="135"/>
      <c r="EP985" s="135"/>
      <c r="EQ985" s="135"/>
      <c r="ER985" s="135"/>
      <c r="ES985" s="135"/>
      <c r="ET985" s="135"/>
      <c r="EU985" s="135"/>
      <c r="EV985" s="135"/>
      <c r="EW985" s="135"/>
      <c r="EX985" s="135"/>
      <c r="EY985" s="135"/>
      <c r="EZ985" s="135"/>
      <c r="FA985" s="135"/>
      <c r="FB985" s="135"/>
      <c r="FC985" s="135"/>
      <c r="FD985" s="135"/>
      <c r="FE985" s="135"/>
      <c r="FF985" s="135"/>
      <c r="FG985" s="135"/>
      <c r="FH985" s="135"/>
      <c r="FI985" s="135"/>
      <c r="FJ985" s="135"/>
      <c r="FK985" s="135"/>
      <c r="FL985" s="135"/>
      <c r="FM985" s="135"/>
      <c r="FN985" s="135"/>
      <c r="FO985" s="135"/>
      <c r="FP985" s="135"/>
      <c r="FQ985" s="135"/>
      <c r="FR985" s="135"/>
      <c r="FS985" s="135"/>
      <c r="FT985" s="135"/>
    </row>
    <row r="986" spans="1:176" ht="12.75" customHeight="1" x14ac:dyDescent="0.2">
      <c r="A986" s="16" t="s">
        <v>173</v>
      </c>
      <c r="B986" s="17" t="s">
        <v>215</v>
      </c>
      <c r="C986" s="16"/>
      <c r="D986" s="16" t="s">
        <v>8960</v>
      </c>
      <c r="E986" s="16" t="s">
        <v>8960</v>
      </c>
      <c r="F986" s="7">
        <v>0</v>
      </c>
      <c r="G986" s="7"/>
      <c r="H986" s="7" t="s">
        <v>260</v>
      </c>
      <c r="I986" s="16" t="s">
        <v>2722</v>
      </c>
      <c r="J986" s="16" t="s">
        <v>179</v>
      </c>
      <c r="K986" s="20" t="s">
        <v>162</v>
      </c>
      <c r="L986" s="16" t="s">
        <v>8961</v>
      </c>
      <c r="M986" s="18"/>
      <c r="N986" s="17"/>
      <c r="O986" s="17"/>
      <c r="P986" s="17">
        <v>2017</v>
      </c>
      <c r="Q986" s="7">
        <v>150</v>
      </c>
      <c r="R986" s="136" t="s">
        <v>8963</v>
      </c>
      <c r="S986" s="136"/>
      <c r="T986" s="136"/>
      <c r="U986" s="136"/>
      <c r="V986" s="138"/>
      <c r="W986" s="136"/>
      <c r="X986" s="136"/>
      <c r="Y986" s="136"/>
      <c r="Z986" s="136"/>
      <c r="AA986" s="136"/>
      <c r="AB986" s="136"/>
      <c r="AC986" s="18"/>
      <c r="AI986" s="135"/>
      <c r="AJ986" s="18"/>
      <c r="AK986" s="18"/>
      <c r="AL986" s="18"/>
      <c r="AM986" s="7"/>
      <c r="AN986" s="7"/>
      <c r="AO986" s="7"/>
      <c r="AP986" s="7"/>
      <c r="AQ986" s="7"/>
      <c r="AR986" s="7"/>
      <c r="AS986" s="7"/>
      <c r="AT986" s="7"/>
      <c r="AU986" s="7"/>
      <c r="AV986" s="7"/>
      <c r="AW986" s="7"/>
      <c r="AX986" s="18"/>
      <c r="AY986" s="18"/>
      <c r="AZ986" s="58"/>
      <c r="BA986" s="135"/>
    </row>
    <row r="987" spans="1:176" ht="12.75" customHeight="1" x14ac:dyDescent="0.2">
      <c r="A987" s="16" t="s">
        <v>173</v>
      </c>
      <c r="B987" s="17" t="s">
        <v>211</v>
      </c>
      <c r="C987" s="132"/>
      <c r="D987" s="16" t="s">
        <v>9306</v>
      </c>
      <c r="E987" s="16" t="s">
        <v>9306</v>
      </c>
      <c r="F987" s="134">
        <v>0</v>
      </c>
      <c r="G987" s="7"/>
      <c r="H987" s="7" t="s">
        <v>260</v>
      </c>
      <c r="I987" s="16" t="s">
        <v>1710</v>
      </c>
      <c r="J987" s="132" t="s">
        <v>179</v>
      </c>
      <c r="K987" s="134" t="s">
        <v>162</v>
      </c>
      <c r="L987" s="132" t="s">
        <v>9307</v>
      </c>
      <c r="M987" s="136"/>
      <c r="N987" s="17"/>
      <c r="O987" s="17"/>
      <c r="P987" s="17">
        <v>2016</v>
      </c>
      <c r="Q987" s="7">
        <v>100</v>
      </c>
      <c r="R987" s="21" t="s">
        <v>4445</v>
      </c>
      <c r="S987" s="21"/>
      <c r="T987" s="21"/>
      <c r="U987" s="21"/>
      <c r="V987" s="22"/>
      <c r="W987" s="21"/>
      <c r="X987" s="21"/>
      <c r="Y987" s="21"/>
      <c r="Z987" s="21"/>
      <c r="AA987" s="21"/>
      <c r="AB987" s="21"/>
      <c r="AC987" s="136" t="s">
        <v>168</v>
      </c>
      <c r="AD987" s="135" t="s">
        <v>1783</v>
      </c>
      <c r="AE987" s="135" t="s">
        <v>4076</v>
      </c>
      <c r="AF987" s="135"/>
      <c r="AG987" s="135" t="s">
        <v>9308</v>
      </c>
      <c r="AH987" s="135"/>
      <c r="AI987" s="135"/>
      <c r="AJ987" s="136"/>
      <c r="AK987" s="136"/>
      <c r="AL987" s="136"/>
      <c r="AM987" s="134"/>
      <c r="AN987" s="134"/>
      <c r="AO987" s="134"/>
      <c r="AP987" s="134"/>
      <c r="AQ987" s="134"/>
      <c r="AR987" s="134"/>
      <c r="AS987" s="134"/>
      <c r="AT987" s="134"/>
      <c r="AU987" s="134"/>
      <c r="AV987" s="134"/>
      <c r="AW987" s="135" t="s">
        <v>168</v>
      </c>
      <c r="AX987" s="136" t="s">
        <v>1783</v>
      </c>
      <c r="AY987" s="136" t="s">
        <v>4076</v>
      </c>
      <c r="AZ987" s="133"/>
      <c r="BA987" s="135" t="s">
        <v>9308</v>
      </c>
      <c r="BC987" s="135"/>
      <c r="BD987" s="135"/>
      <c r="BE987" s="135"/>
    </row>
    <row r="988" spans="1:176" ht="12.75" customHeight="1" x14ac:dyDescent="0.2">
      <c r="A988" s="16" t="s">
        <v>173</v>
      </c>
      <c r="B988" s="17" t="s">
        <v>215</v>
      </c>
      <c r="C988" s="132"/>
      <c r="D988" s="132" t="s">
        <v>9064</v>
      </c>
      <c r="E988" s="132" t="s">
        <v>9064</v>
      </c>
      <c r="F988" s="134">
        <v>0</v>
      </c>
      <c r="G988" s="134"/>
      <c r="H988" s="30" t="s">
        <v>260</v>
      </c>
      <c r="I988" s="132" t="s">
        <v>528</v>
      </c>
      <c r="J988" s="132" t="s">
        <v>179</v>
      </c>
      <c r="K988" s="7" t="s">
        <v>162</v>
      </c>
      <c r="L988" s="132"/>
      <c r="M988" s="18"/>
      <c r="N988" s="17"/>
      <c r="O988" s="17"/>
      <c r="P988" s="25">
        <v>2017</v>
      </c>
      <c r="Q988" s="7"/>
      <c r="R988" s="18"/>
      <c r="S988" s="18"/>
      <c r="T988" s="18"/>
      <c r="U988" s="18"/>
      <c r="V988" s="19"/>
      <c r="W988" s="18"/>
      <c r="X988" s="18"/>
      <c r="Y988" s="18"/>
      <c r="Z988" s="18"/>
      <c r="AA988" s="18"/>
      <c r="AB988" s="18"/>
      <c r="AC988" s="18"/>
      <c r="AI988" s="16"/>
      <c r="AJ988" s="18"/>
      <c r="AK988" s="18"/>
      <c r="AL988" s="18"/>
      <c r="AM988" s="7"/>
      <c r="AN988" s="7"/>
      <c r="AO988" s="7"/>
      <c r="AP988" s="7"/>
      <c r="AQ988" s="7"/>
      <c r="AR988" s="7"/>
      <c r="AS988" s="7"/>
      <c r="AT988" s="7"/>
      <c r="AU988" s="7"/>
      <c r="AV988" s="7"/>
      <c r="AW988" s="7"/>
      <c r="AX988" s="18"/>
      <c r="AY988" s="18"/>
      <c r="AZ988" s="16"/>
      <c r="BA988" s="16"/>
    </row>
    <row r="989" spans="1:176" ht="12.75" customHeight="1" x14ac:dyDescent="0.2">
      <c r="A989" s="16" t="s">
        <v>173</v>
      </c>
      <c r="B989" s="17" t="s">
        <v>215</v>
      </c>
      <c r="C989" s="132"/>
      <c r="D989" s="132" t="s">
        <v>9346</v>
      </c>
      <c r="E989" s="132" t="s">
        <v>9346</v>
      </c>
      <c r="F989" s="134">
        <v>0</v>
      </c>
      <c r="G989" s="134"/>
      <c r="H989" s="7" t="s">
        <v>260</v>
      </c>
      <c r="I989" s="132" t="s">
        <v>528</v>
      </c>
      <c r="J989" s="132" t="s">
        <v>179</v>
      </c>
      <c r="K989" s="134" t="s">
        <v>162</v>
      </c>
      <c r="L989" s="132" t="s">
        <v>9347</v>
      </c>
      <c r="M989" s="18"/>
      <c r="N989" s="17"/>
      <c r="O989" s="17"/>
      <c r="P989" s="17">
        <v>2017</v>
      </c>
      <c r="Q989" s="7"/>
      <c r="R989" s="18" t="s">
        <v>7941</v>
      </c>
      <c r="S989" s="18"/>
      <c r="T989" s="18"/>
      <c r="U989" s="18"/>
      <c r="V989" s="19"/>
      <c r="W989" s="18"/>
      <c r="X989" s="18"/>
      <c r="Y989" s="18"/>
      <c r="Z989" s="18"/>
      <c r="AA989" s="18"/>
      <c r="AB989" s="18"/>
      <c r="AC989" s="136"/>
      <c r="AG989" s="135"/>
      <c r="AI989" s="132"/>
      <c r="AJ989" s="136"/>
      <c r="AK989" s="136"/>
      <c r="AL989" s="136"/>
      <c r="AM989" s="7"/>
      <c r="AN989" s="7"/>
      <c r="AO989" s="7"/>
      <c r="AP989" s="7"/>
      <c r="AQ989" s="7"/>
      <c r="AR989" s="7"/>
      <c r="AS989" s="7"/>
      <c r="AT989" s="7"/>
      <c r="AU989" s="7"/>
      <c r="AV989" s="7"/>
      <c r="AW989" s="134"/>
      <c r="AX989" s="136"/>
      <c r="AY989" s="136"/>
      <c r="AZ989" s="132"/>
      <c r="BA989" s="132"/>
    </row>
    <row r="990" spans="1:176" ht="12.75" customHeight="1" x14ac:dyDescent="0.2">
      <c r="A990" s="16" t="s">
        <v>173</v>
      </c>
      <c r="B990" s="17" t="s">
        <v>211</v>
      </c>
      <c r="C990" s="16"/>
      <c r="D990" s="132" t="s">
        <v>12990</v>
      </c>
      <c r="E990" s="16" t="s">
        <v>4454</v>
      </c>
      <c r="F990" s="7">
        <v>0</v>
      </c>
      <c r="G990" s="7"/>
      <c r="H990" s="7" t="s">
        <v>260</v>
      </c>
      <c r="I990" s="16" t="s">
        <v>4455</v>
      </c>
      <c r="J990" s="133" t="s">
        <v>203</v>
      </c>
      <c r="K990" s="134" t="s">
        <v>162</v>
      </c>
      <c r="L990" s="16" t="s">
        <v>4456</v>
      </c>
      <c r="M990" s="18"/>
      <c r="N990" s="17"/>
      <c r="O990" s="17"/>
      <c r="P990" s="124" t="s">
        <v>4457</v>
      </c>
      <c r="Q990" s="7">
        <v>20</v>
      </c>
      <c r="R990" s="132"/>
      <c r="S990" s="132"/>
      <c r="T990" s="132"/>
      <c r="U990" s="132"/>
      <c r="V990" s="19"/>
      <c r="W990" s="132"/>
      <c r="X990" s="132"/>
      <c r="Y990" s="132"/>
      <c r="Z990" s="132"/>
      <c r="AA990" s="132"/>
      <c r="AB990" s="132"/>
      <c r="AC990" s="136"/>
      <c r="AG990" s="135"/>
      <c r="AI990" s="132"/>
      <c r="AJ990" s="136"/>
      <c r="AK990" s="136"/>
      <c r="AL990" s="136"/>
      <c r="AM990" s="7"/>
      <c r="AN990" s="7"/>
      <c r="AO990" s="7"/>
      <c r="AP990" s="7"/>
      <c r="AQ990" s="7"/>
      <c r="AR990" s="7"/>
      <c r="AS990" s="7"/>
      <c r="AT990" s="7"/>
      <c r="AU990" s="7"/>
      <c r="AV990" s="7"/>
      <c r="AW990" s="134"/>
      <c r="AX990" s="136"/>
      <c r="AY990" s="136"/>
      <c r="AZ990" s="132"/>
      <c r="BA990" s="132"/>
    </row>
    <row r="991" spans="1:176" ht="12.75" customHeight="1" x14ac:dyDescent="0.2">
      <c r="A991" s="16" t="s">
        <v>173</v>
      </c>
      <c r="B991" s="17" t="s">
        <v>215</v>
      </c>
      <c r="C991" s="132"/>
      <c r="D991" s="132" t="s">
        <v>12990</v>
      </c>
      <c r="E991" s="132" t="s">
        <v>4454</v>
      </c>
      <c r="F991" s="134">
        <v>0</v>
      </c>
      <c r="G991" s="134"/>
      <c r="H991" s="7" t="s">
        <v>260</v>
      </c>
      <c r="I991" s="132" t="s">
        <v>4455</v>
      </c>
      <c r="J991" s="132" t="s">
        <v>203</v>
      </c>
      <c r="K991" s="7" t="s">
        <v>162</v>
      </c>
      <c r="L991" s="132" t="s">
        <v>4456</v>
      </c>
      <c r="M991" s="18"/>
      <c r="N991" s="17"/>
      <c r="O991" s="17"/>
      <c r="P991" s="17">
        <v>2008</v>
      </c>
      <c r="Q991" s="7">
        <v>12</v>
      </c>
      <c r="R991" s="136"/>
      <c r="S991" s="136"/>
      <c r="T991" s="136"/>
      <c r="U991" s="136"/>
      <c r="V991" s="138"/>
      <c r="W991" s="136"/>
      <c r="X991" s="136"/>
      <c r="Y991" s="136"/>
      <c r="Z991" s="136"/>
      <c r="AA991" s="136"/>
      <c r="AB991" s="136"/>
      <c r="AC991" s="136"/>
      <c r="AI991" s="16"/>
      <c r="AJ991" s="18"/>
      <c r="AK991" s="18"/>
      <c r="AL991" s="18"/>
      <c r="AM991" s="7"/>
      <c r="AN991" s="7"/>
      <c r="AO991" s="7"/>
      <c r="AP991" s="7"/>
      <c r="AQ991" s="7"/>
      <c r="AR991" s="7"/>
      <c r="AS991" s="7"/>
      <c r="AT991" s="7"/>
      <c r="AU991" s="7"/>
      <c r="AV991" s="7"/>
      <c r="AW991" s="134"/>
      <c r="AX991" s="136"/>
      <c r="AY991" s="136"/>
      <c r="AZ991" s="132"/>
      <c r="BA991" s="132"/>
    </row>
    <row r="992" spans="1:176" ht="12.75" customHeight="1" x14ac:dyDescent="0.2">
      <c r="A992" s="16" t="s">
        <v>173</v>
      </c>
      <c r="B992" s="17" t="s">
        <v>215</v>
      </c>
      <c r="C992" s="16"/>
      <c r="D992" s="16" t="s">
        <v>9879</v>
      </c>
      <c r="E992" s="16" t="s">
        <v>9879</v>
      </c>
      <c r="F992" s="134">
        <v>0</v>
      </c>
      <c r="G992" s="134"/>
      <c r="H992" s="30" t="s">
        <v>260</v>
      </c>
      <c r="I992" s="16" t="s">
        <v>528</v>
      </c>
      <c r="J992" s="16" t="s">
        <v>179</v>
      </c>
      <c r="K992" s="134" t="s">
        <v>162</v>
      </c>
      <c r="L992" s="16"/>
      <c r="M992" s="18"/>
      <c r="N992" s="17"/>
      <c r="O992" s="17"/>
      <c r="P992" s="25">
        <v>2017</v>
      </c>
      <c r="Q992" s="7"/>
      <c r="R992" s="21" t="s">
        <v>4594</v>
      </c>
      <c r="S992" s="21"/>
      <c r="T992" s="21"/>
      <c r="U992" s="21"/>
      <c r="V992" s="22"/>
      <c r="W992" s="21"/>
      <c r="X992" s="21"/>
      <c r="Y992" s="21"/>
      <c r="Z992" s="21"/>
      <c r="AA992" s="21"/>
      <c r="AB992" s="21"/>
      <c r="AC992" s="18"/>
      <c r="AD992" s="135"/>
      <c r="AE992" s="135"/>
      <c r="AF992" s="135"/>
      <c r="AI992" s="132"/>
      <c r="AJ992" s="18"/>
      <c r="AK992" s="18"/>
      <c r="AL992" s="18"/>
      <c r="AM992" s="7"/>
      <c r="AN992" s="7"/>
      <c r="AO992" s="7"/>
      <c r="AP992" s="7"/>
      <c r="AQ992" s="7"/>
      <c r="AR992" s="7"/>
      <c r="AS992" s="7"/>
      <c r="AT992" s="7"/>
      <c r="AU992" s="7"/>
      <c r="AV992" s="7"/>
      <c r="AW992" s="7"/>
      <c r="AX992" s="136"/>
      <c r="AY992" s="136"/>
      <c r="AZ992" s="132"/>
      <c r="BA992" s="132"/>
    </row>
    <row r="993" spans="1:168" ht="12.75" customHeight="1" x14ac:dyDescent="0.2">
      <c r="A993" s="16" t="s">
        <v>173</v>
      </c>
      <c r="B993" s="17" t="s">
        <v>472</v>
      </c>
      <c r="C993" s="16" t="s">
        <v>13918</v>
      </c>
      <c r="D993" s="16" t="s">
        <v>10572</v>
      </c>
      <c r="E993" s="16" t="s">
        <v>10572</v>
      </c>
      <c r="F993" s="134">
        <v>0</v>
      </c>
      <c r="G993" s="134"/>
      <c r="H993" s="7" t="s">
        <v>260</v>
      </c>
      <c r="I993" s="16" t="s">
        <v>1714</v>
      </c>
      <c r="J993" s="16" t="s">
        <v>179</v>
      </c>
      <c r="K993" s="134" t="s">
        <v>162</v>
      </c>
      <c r="L993" s="16"/>
      <c r="M993" s="18"/>
      <c r="N993" s="17"/>
      <c r="O993" s="17"/>
      <c r="P993" s="7"/>
      <c r="Q993" s="7">
        <v>40</v>
      </c>
      <c r="R993" s="132" t="s">
        <v>1715</v>
      </c>
      <c r="S993" s="132"/>
      <c r="T993" s="132"/>
      <c r="U993" s="132"/>
      <c r="V993" s="19"/>
      <c r="W993" s="132"/>
      <c r="X993" s="132"/>
      <c r="Y993" s="132"/>
      <c r="Z993" s="132"/>
      <c r="AA993" s="132"/>
      <c r="AB993" s="132"/>
      <c r="AC993" s="18"/>
      <c r="AD993" s="135"/>
      <c r="AE993" s="135"/>
      <c r="AF993" s="135"/>
      <c r="AI993" s="18"/>
      <c r="AJ993" s="18"/>
      <c r="AK993" s="18"/>
      <c r="AL993" s="18"/>
      <c r="AM993" s="7"/>
      <c r="AN993" s="7"/>
      <c r="AO993" s="7"/>
      <c r="AP993" s="7"/>
      <c r="AQ993" s="7"/>
      <c r="AR993" s="7"/>
      <c r="AS993" s="7"/>
      <c r="AT993" s="7"/>
      <c r="AU993" s="7"/>
      <c r="AV993" s="7"/>
      <c r="AW993" s="7"/>
      <c r="AX993" s="136"/>
      <c r="AY993" s="136"/>
      <c r="AZ993" s="136"/>
      <c r="BA993" s="136"/>
    </row>
    <row r="994" spans="1:168" ht="12.75" customHeight="1" x14ac:dyDescent="0.2">
      <c r="A994" s="16" t="s">
        <v>173</v>
      </c>
      <c r="B994" s="17" t="s">
        <v>472</v>
      </c>
      <c r="C994" s="132" t="s">
        <v>13918</v>
      </c>
      <c r="D994" s="132" t="s">
        <v>10925</v>
      </c>
      <c r="E994" s="132" t="s">
        <v>10925</v>
      </c>
      <c r="F994" s="134">
        <v>0</v>
      </c>
      <c r="G994" s="134"/>
      <c r="H994" s="134" t="s">
        <v>260</v>
      </c>
      <c r="I994" s="132" t="s">
        <v>2475</v>
      </c>
      <c r="J994" s="132" t="s">
        <v>179</v>
      </c>
      <c r="K994" s="134" t="s">
        <v>162</v>
      </c>
      <c r="L994" s="132" t="s">
        <v>10926</v>
      </c>
      <c r="M994" s="136"/>
      <c r="N994" s="17"/>
      <c r="O994" s="17"/>
      <c r="P994" s="25" t="s">
        <v>955</v>
      </c>
      <c r="Q994" s="134">
        <v>22</v>
      </c>
      <c r="R994" s="132" t="s">
        <v>10927</v>
      </c>
      <c r="S994" s="132"/>
      <c r="T994" s="132"/>
      <c r="U994" s="132"/>
      <c r="V994" s="138"/>
      <c r="W994" s="132"/>
      <c r="X994" s="132"/>
      <c r="Y994" s="132"/>
      <c r="Z994" s="132"/>
      <c r="AA994" s="132"/>
      <c r="AB994" s="132"/>
      <c r="AC994" s="136"/>
      <c r="AD994" s="135"/>
      <c r="AE994" s="135"/>
      <c r="AF994" s="135"/>
      <c r="AI994" s="136"/>
      <c r="AJ994" s="136"/>
      <c r="AK994" s="136"/>
      <c r="AL994" s="136"/>
      <c r="AM994" s="134"/>
      <c r="AN994" s="134"/>
      <c r="AO994" s="134"/>
      <c r="AP994" s="134"/>
      <c r="AQ994" s="134"/>
      <c r="AR994" s="134"/>
      <c r="AS994" s="134"/>
      <c r="AT994" s="134"/>
      <c r="AU994" s="134"/>
      <c r="AV994" s="134"/>
      <c r="AW994" s="134"/>
      <c r="AX994" s="136"/>
      <c r="AY994" s="136"/>
      <c r="AZ994" s="136"/>
      <c r="BA994" s="136"/>
      <c r="BF994" s="135"/>
      <c r="BH994" s="135"/>
      <c r="BI994" s="135"/>
      <c r="BJ994" s="135"/>
      <c r="BK994" s="135"/>
    </row>
    <row r="995" spans="1:168" ht="12.75" customHeight="1" x14ac:dyDescent="0.2">
      <c r="A995" s="16" t="s">
        <v>173</v>
      </c>
      <c r="B995" s="17" t="s">
        <v>215</v>
      </c>
      <c r="C995" s="16"/>
      <c r="D995" s="16" t="s">
        <v>9882</v>
      </c>
      <c r="E995" s="16" t="s">
        <v>9882</v>
      </c>
      <c r="F995" s="134">
        <v>0</v>
      </c>
      <c r="G995" s="134"/>
      <c r="H995" s="30" t="s">
        <v>260</v>
      </c>
      <c r="I995" s="16" t="s">
        <v>1714</v>
      </c>
      <c r="J995" s="16" t="s">
        <v>179</v>
      </c>
      <c r="K995" s="134" t="s">
        <v>162</v>
      </c>
      <c r="L995" s="16"/>
      <c r="M995" s="18"/>
      <c r="N995" s="17"/>
      <c r="O995" s="17"/>
      <c r="P995" s="25">
        <v>2017</v>
      </c>
      <c r="Q995" s="7"/>
      <c r="R995" s="18" t="s">
        <v>1715</v>
      </c>
      <c r="S995" s="18"/>
      <c r="T995" s="18"/>
      <c r="U995" s="18"/>
      <c r="V995" s="19"/>
      <c r="W995" s="18"/>
      <c r="X995" s="18"/>
      <c r="Y995" s="18"/>
      <c r="Z995" s="18"/>
      <c r="AA995" s="18"/>
      <c r="AB995" s="18"/>
      <c r="AC995" s="18"/>
      <c r="AI995" s="132"/>
      <c r="AJ995" s="18"/>
      <c r="AK995" s="18"/>
      <c r="AL995" s="18"/>
      <c r="AM995" s="7"/>
      <c r="AN995" s="7"/>
      <c r="AO995" s="7"/>
      <c r="AP995" s="7"/>
      <c r="AQ995" s="7"/>
      <c r="AR995" s="7"/>
      <c r="AS995" s="7"/>
      <c r="AT995" s="7"/>
      <c r="AU995" s="7"/>
      <c r="AV995" s="7"/>
      <c r="AW995" s="7"/>
      <c r="AX995" s="18"/>
      <c r="AY995" s="18"/>
      <c r="AZ995" s="132"/>
      <c r="BA995" s="132"/>
    </row>
    <row r="996" spans="1:168" ht="12.75" customHeight="1" x14ac:dyDescent="0.2">
      <c r="A996" s="16" t="s">
        <v>173</v>
      </c>
      <c r="B996" s="17" t="s">
        <v>215</v>
      </c>
      <c r="C996" s="16"/>
      <c r="D996" s="132" t="s">
        <v>9385</v>
      </c>
      <c r="E996" s="132" t="s">
        <v>9385</v>
      </c>
      <c r="F996" s="134">
        <v>0</v>
      </c>
      <c r="G996" s="7"/>
      <c r="H996" s="134" t="s">
        <v>260</v>
      </c>
      <c r="I996" s="16" t="s">
        <v>9386</v>
      </c>
      <c r="J996" s="132" t="s">
        <v>431</v>
      </c>
      <c r="K996" s="134" t="s">
        <v>162</v>
      </c>
      <c r="L996" s="132" t="s">
        <v>9387</v>
      </c>
      <c r="M996" s="136"/>
      <c r="N996" s="17"/>
      <c r="O996" s="17"/>
      <c r="P996" s="124" t="s">
        <v>9388</v>
      </c>
      <c r="Q996" s="134">
        <v>60</v>
      </c>
      <c r="R996" s="21"/>
      <c r="S996" s="21"/>
      <c r="T996" s="21"/>
      <c r="U996" s="21"/>
      <c r="V996" s="22"/>
      <c r="W996" s="21"/>
      <c r="X996" s="21"/>
      <c r="Y996" s="21"/>
      <c r="Z996" s="21"/>
      <c r="AA996" s="21"/>
      <c r="AB996" s="21"/>
      <c r="AC996" s="136"/>
      <c r="AF996" s="135"/>
      <c r="AI996" s="132"/>
      <c r="AJ996" s="136"/>
      <c r="AK996" s="136"/>
      <c r="AL996" s="136"/>
      <c r="AM996" s="134"/>
      <c r="AN996" s="134"/>
      <c r="AO996" s="134"/>
      <c r="AP996" s="134"/>
      <c r="AQ996" s="134"/>
      <c r="AR996" s="134"/>
      <c r="AS996" s="134"/>
      <c r="AT996" s="134"/>
      <c r="AU996" s="134"/>
      <c r="AV996" s="134"/>
      <c r="AW996" s="134"/>
      <c r="AX996" s="136"/>
      <c r="AY996" s="136"/>
      <c r="AZ996" s="132"/>
      <c r="BA996" s="132"/>
      <c r="BC996" s="135"/>
    </row>
    <row r="997" spans="1:168" ht="12.75" customHeight="1" x14ac:dyDescent="0.2">
      <c r="A997" s="16" t="s">
        <v>173</v>
      </c>
      <c r="B997" s="17" t="s">
        <v>472</v>
      </c>
      <c r="C997" s="132" t="s">
        <v>13918</v>
      </c>
      <c r="D997" s="132" t="s">
        <v>11013</v>
      </c>
      <c r="E997" s="132" t="s">
        <v>11013</v>
      </c>
      <c r="F997" s="134">
        <v>0</v>
      </c>
      <c r="G997" s="134"/>
      <c r="H997" s="134" t="s">
        <v>260</v>
      </c>
      <c r="I997" s="132" t="s">
        <v>671</v>
      </c>
      <c r="J997" s="132" t="s">
        <v>179</v>
      </c>
      <c r="K997" s="134" t="s">
        <v>162</v>
      </c>
      <c r="L997" s="132"/>
      <c r="M997" s="136"/>
      <c r="N997" s="17"/>
      <c r="O997" s="17"/>
      <c r="P997" s="134"/>
      <c r="Q997" s="134"/>
      <c r="R997" s="136"/>
      <c r="S997" s="136"/>
      <c r="T997" s="136"/>
      <c r="U997" s="136"/>
      <c r="V997" s="138"/>
      <c r="W997" s="136"/>
      <c r="X997" s="136"/>
      <c r="Y997" s="136"/>
      <c r="Z997" s="136"/>
      <c r="AA997" s="136"/>
      <c r="AB997" s="136"/>
      <c r="AC997" s="136"/>
      <c r="AD997" s="135"/>
      <c r="AE997" s="135"/>
      <c r="AI997" s="135"/>
      <c r="AJ997" s="136"/>
      <c r="AK997" s="136"/>
      <c r="AL997" s="136"/>
      <c r="AM997" s="134"/>
      <c r="AN997" s="134"/>
      <c r="AO997" s="134"/>
      <c r="AP997" s="134"/>
      <c r="AQ997" s="134"/>
      <c r="AR997" s="134"/>
      <c r="AS997" s="134"/>
      <c r="AT997" s="134"/>
      <c r="AU997" s="134"/>
      <c r="AV997" s="134"/>
      <c r="AW997" s="134"/>
      <c r="AX997" s="136"/>
      <c r="AY997" s="136"/>
      <c r="AZ997" s="58"/>
      <c r="BA997" s="3" t="s">
        <v>11014</v>
      </c>
    </row>
    <row r="998" spans="1:168" ht="12.75" customHeight="1" x14ac:dyDescent="0.2">
      <c r="A998" s="16" t="s">
        <v>173</v>
      </c>
      <c r="B998" s="17" t="s">
        <v>211</v>
      </c>
      <c r="C998" s="132"/>
      <c r="D998" s="132" t="s">
        <v>10982</v>
      </c>
      <c r="E998" s="132" t="s">
        <v>10982</v>
      </c>
      <c r="F998" s="134">
        <v>0</v>
      </c>
      <c r="G998" s="134"/>
      <c r="H998" s="134" t="s">
        <v>260</v>
      </c>
      <c r="I998" s="132" t="s">
        <v>2722</v>
      </c>
      <c r="J998" s="132" t="s">
        <v>179</v>
      </c>
      <c r="K998" s="134" t="s">
        <v>162</v>
      </c>
      <c r="L998" s="132"/>
      <c r="M998" s="136"/>
      <c r="N998" s="17"/>
      <c r="O998" s="17"/>
      <c r="P998" s="17">
        <v>2015</v>
      </c>
      <c r="Q998" s="134">
        <v>36</v>
      </c>
      <c r="R998" s="21" t="s">
        <v>5101</v>
      </c>
      <c r="S998" s="21"/>
      <c r="T998" s="21"/>
      <c r="U998" s="21"/>
      <c r="V998" s="22"/>
      <c r="W998" s="21"/>
      <c r="X998" s="21"/>
      <c r="Y998" s="21"/>
      <c r="Z998" s="21"/>
      <c r="AA998" s="21"/>
      <c r="AB998" s="21"/>
      <c r="AC998" s="136"/>
      <c r="AD998" s="135"/>
      <c r="AE998" s="135"/>
      <c r="AF998" s="135"/>
      <c r="AI998" s="135"/>
      <c r="AJ998" s="136"/>
      <c r="AK998" s="136"/>
      <c r="AL998" s="136"/>
      <c r="AM998" s="134"/>
      <c r="AN998" s="134"/>
      <c r="AO998" s="134"/>
      <c r="AP998" s="134"/>
      <c r="AQ998" s="134"/>
      <c r="AR998" s="134"/>
      <c r="AS998" s="134"/>
      <c r="AT998" s="134"/>
      <c r="AU998" s="134"/>
      <c r="AV998" s="134"/>
      <c r="AW998" s="134"/>
      <c r="AX998" s="136"/>
      <c r="AY998" s="136"/>
      <c r="AZ998" s="58"/>
      <c r="BA998" s="135" t="s">
        <v>10983</v>
      </c>
      <c r="BF998" s="135"/>
    </row>
    <row r="999" spans="1:168" ht="12.75" customHeight="1" x14ac:dyDescent="0.2">
      <c r="A999" s="132" t="s">
        <v>173</v>
      </c>
      <c r="B999" s="17" t="s">
        <v>1084</v>
      </c>
      <c r="C999" s="132"/>
      <c r="D999" s="132" t="s">
        <v>10982</v>
      </c>
      <c r="E999" s="132" t="s">
        <v>10982</v>
      </c>
      <c r="F999" s="134">
        <v>0</v>
      </c>
      <c r="G999" s="134"/>
      <c r="H999" s="134" t="s">
        <v>260</v>
      </c>
      <c r="I999" s="132" t="s">
        <v>2722</v>
      </c>
      <c r="J999" s="132" t="s">
        <v>179</v>
      </c>
      <c r="K999" s="134" t="s">
        <v>162</v>
      </c>
      <c r="L999" s="132"/>
      <c r="M999" s="136"/>
      <c r="N999" s="17"/>
      <c r="O999" s="17"/>
      <c r="P999" s="28" t="s">
        <v>657</v>
      </c>
      <c r="Q999" s="134">
        <v>0</v>
      </c>
      <c r="R999" s="136" t="s">
        <v>5101</v>
      </c>
      <c r="S999" s="136"/>
      <c r="T999" s="136"/>
      <c r="U999" s="136"/>
      <c r="V999" s="138"/>
      <c r="W999" s="136"/>
      <c r="X999" s="136"/>
      <c r="Y999" s="136"/>
      <c r="Z999" s="136"/>
      <c r="AA999" s="136"/>
      <c r="AB999" s="136"/>
      <c r="AC999" s="136"/>
      <c r="AJ999" s="136"/>
      <c r="AK999" s="136"/>
      <c r="AL999" s="136"/>
      <c r="AM999" s="134"/>
      <c r="AN999" s="134"/>
      <c r="AO999" s="134"/>
      <c r="AP999" s="134"/>
      <c r="AQ999" s="134"/>
      <c r="AR999" s="134"/>
      <c r="AS999" s="134"/>
      <c r="AT999" s="134"/>
      <c r="AU999" s="134"/>
      <c r="AV999" s="134"/>
      <c r="AW999" s="134"/>
      <c r="AX999" s="136"/>
      <c r="AY999" s="136"/>
      <c r="AZ999" s="137"/>
      <c r="BA999" s="3" t="s">
        <v>10984</v>
      </c>
    </row>
    <row r="1000" spans="1:168" ht="12.75" customHeight="1" x14ac:dyDescent="0.2">
      <c r="A1000" s="132" t="s">
        <v>173</v>
      </c>
      <c r="B1000" s="17" t="s">
        <v>472</v>
      </c>
      <c r="C1000" s="132" t="s">
        <v>13918</v>
      </c>
      <c r="D1000" s="132" t="s">
        <v>11015</v>
      </c>
      <c r="E1000" s="132" t="s">
        <v>11015</v>
      </c>
      <c r="F1000" s="134">
        <v>0</v>
      </c>
      <c r="G1000" s="134"/>
      <c r="H1000" s="134" t="s">
        <v>260</v>
      </c>
      <c r="I1000" s="132" t="s">
        <v>979</v>
      </c>
      <c r="J1000" s="132" t="s">
        <v>179</v>
      </c>
      <c r="K1000" s="134" t="s">
        <v>162</v>
      </c>
      <c r="L1000" s="132"/>
      <c r="M1000" s="136"/>
      <c r="N1000" s="17"/>
      <c r="O1000" s="17"/>
      <c r="P1000" s="134"/>
      <c r="Q1000" s="134">
        <v>12</v>
      </c>
      <c r="R1000" s="132" t="s">
        <v>5005</v>
      </c>
      <c r="S1000" s="132"/>
      <c r="T1000" s="132"/>
      <c r="U1000" s="132"/>
      <c r="V1000" s="138"/>
      <c r="W1000" s="132"/>
      <c r="X1000" s="132"/>
      <c r="Y1000" s="132"/>
      <c r="Z1000" s="132"/>
      <c r="AA1000" s="132"/>
      <c r="AB1000" s="132"/>
      <c r="AC1000" s="136"/>
      <c r="AG1000" s="135"/>
      <c r="AI1000" s="136"/>
      <c r="AJ1000" s="136"/>
      <c r="AK1000" s="136"/>
      <c r="AL1000" s="136"/>
      <c r="AM1000" s="134"/>
      <c r="AN1000" s="134"/>
      <c r="AO1000" s="134"/>
      <c r="AP1000" s="134"/>
      <c r="AQ1000" s="134"/>
      <c r="AR1000" s="134"/>
      <c r="AS1000" s="134"/>
      <c r="AT1000" s="134"/>
      <c r="AU1000" s="134"/>
      <c r="AV1000" s="134"/>
      <c r="AW1000" s="134"/>
      <c r="AX1000" s="136"/>
      <c r="AY1000" s="136"/>
      <c r="AZ1000" s="136"/>
      <c r="BA1000" s="136"/>
    </row>
    <row r="1001" spans="1:168" ht="12.75" customHeight="1" x14ac:dyDescent="0.2">
      <c r="A1001" s="132" t="s">
        <v>173</v>
      </c>
      <c r="B1001" s="17" t="s">
        <v>211</v>
      </c>
      <c r="C1001" s="16"/>
      <c r="D1001" s="132" t="s">
        <v>9385</v>
      </c>
      <c r="E1001" s="132" t="s">
        <v>9385</v>
      </c>
      <c r="F1001" s="134">
        <v>0</v>
      </c>
      <c r="G1001" s="134"/>
      <c r="H1001" s="7" t="s">
        <v>260</v>
      </c>
      <c r="I1001" s="132" t="s">
        <v>9386</v>
      </c>
      <c r="J1001" s="132" t="s">
        <v>431</v>
      </c>
      <c r="K1001" s="134" t="s">
        <v>162</v>
      </c>
      <c r="L1001" s="132" t="s">
        <v>9387</v>
      </c>
      <c r="M1001" s="136"/>
      <c r="N1001" s="17"/>
      <c r="O1001" s="17"/>
      <c r="P1001" s="124" t="s">
        <v>9388</v>
      </c>
      <c r="Q1001" s="134">
        <v>10</v>
      </c>
      <c r="R1001" s="21"/>
      <c r="S1001" s="21"/>
      <c r="T1001" s="21"/>
      <c r="U1001" s="21"/>
      <c r="V1001" s="22"/>
      <c r="W1001" s="21"/>
      <c r="X1001" s="21"/>
      <c r="Y1001" s="21"/>
      <c r="Z1001" s="21"/>
      <c r="AA1001" s="21"/>
      <c r="AB1001" s="21"/>
      <c r="AC1001" s="136"/>
      <c r="AI1001" s="132"/>
      <c r="AJ1001" s="136"/>
      <c r="AK1001" s="136"/>
      <c r="AL1001" s="136"/>
      <c r="AM1001" s="134"/>
      <c r="AN1001" s="134"/>
      <c r="AO1001" s="134"/>
      <c r="AP1001" s="134"/>
      <c r="AQ1001" s="134"/>
      <c r="AR1001" s="134"/>
      <c r="AS1001" s="134"/>
      <c r="AT1001" s="134"/>
      <c r="AU1001" s="134"/>
      <c r="AV1001" s="134"/>
      <c r="AW1001" s="134"/>
      <c r="AX1001" s="136"/>
      <c r="AY1001" s="136"/>
      <c r="AZ1001" s="132"/>
      <c r="BA1001" s="132"/>
    </row>
    <row r="1002" spans="1:168" ht="12.75" customHeight="1" x14ac:dyDescent="0.2">
      <c r="A1002" s="16" t="s">
        <v>173</v>
      </c>
      <c r="B1002" s="17" t="s">
        <v>215</v>
      </c>
      <c r="C1002" s="16"/>
      <c r="D1002" s="16" t="s">
        <v>10924</v>
      </c>
      <c r="E1002" s="16" t="s">
        <v>10924</v>
      </c>
      <c r="F1002" s="134">
        <v>0</v>
      </c>
      <c r="G1002" s="134"/>
      <c r="H1002" s="30" t="s">
        <v>260</v>
      </c>
      <c r="I1002" s="16" t="s">
        <v>528</v>
      </c>
      <c r="J1002" s="16" t="s">
        <v>179</v>
      </c>
      <c r="K1002" s="134" t="s">
        <v>162</v>
      </c>
      <c r="L1002" s="16"/>
      <c r="M1002" s="18"/>
      <c r="N1002" s="17"/>
      <c r="O1002" s="17"/>
      <c r="P1002" s="25">
        <v>2017</v>
      </c>
      <c r="Q1002" s="7"/>
      <c r="R1002" s="18" t="s">
        <v>8710</v>
      </c>
      <c r="S1002" s="18"/>
      <c r="T1002" s="18"/>
      <c r="U1002" s="18"/>
      <c r="V1002" s="19"/>
      <c r="W1002" s="18"/>
      <c r="X1002" s="18"/>
      <c r="Y1002" s="18"/>
      <c r="Z1002" s="18"/>
      <c r="AA1002" s="18"/>
      <c r="AB1002" s="18"/>
      <c r="AC1002" s="18"/>
      <c r="AD1002" s="135"/>
      <c r="AE1002" s="135"/>
      <c r="AF1002" s="135"/>
      <c r="AI1002" s="132"/>
      <c r="AJ1002" s="18"/>
      <c r="AK1002" s="18"/>
      <c r="AL1002" s="18"/>
      <c r="AM1002" s="7"/>
      <c r="AN1002" s="7"/>
      <c r="AO1002" s="7"/>
      <c r="AP1002" s="7"/>
      <c r="AQ1002" s="7"/>
      <c r="AR1002" s="7"/>
      <c r="AS1002" s="7"/>
      <c r="AT1002" s="7"/>
      <c r="AU1002" s="7"/>
      <c r="AV1002" s="7"/>
      <c r="AW1002" s="7"/>
      <c r="AX1002" s="136"/>
      <c r="AY1002" s="136"/>
      <c r="AZ1002" s="132"/>
      <c r="BA1002" s="132"/>
    </row>
    <row r="1003" spans="1:168" ht="12.75" customHeight="1" x14ac:dyDescent="0.2">
      <c r="A1003" s="16" t="s">
        <v>173</v>
      </c>
      <c r="B1003" s="124" t="s">
        <v>215</v>
      </c>
      <c r="C1003" s="133"/>
      <c r="D1003" s="133" t="s">
        <v>9927</v>
      </c>
      <c r="E1003" s="133" t="s">
        <v>9927</v>
      </c>
      <c r="F1003" s="36">
        <v>0</v>
      </c>
      <c r="G1003" s="36"/>
      <c r="H1003" s="7" t="s">
        <v>260</v>
      </c>
      <c r="I1003" s="133" t="s">
        <v>9469</v>
      </c>
      <c r="J1003" s="133" t="s">
        <v>179</v>
      </c>
      <c r="K1003" s="134" t="s">
        <v>162</v>
      </c>
      <c r="L1003" s="133" t="s">
        <v>9928</v>
      </c>
      <c r="M1003" s="136"/>
      <c r="N1003" s="17"/>
      <c r="O1003" s="17"/>
      <c r="P1003" s="25" t="s">
        <v>955</v>
      </c>
      <c r="Q1003" s="7">
        <v>100</v>
      </c>
      <c r="R1003" s="18"/>
      <c r="S1003" s="18"/>
      <c r="T1003" s="18"/>
      <c r="U1003" s="18"/>
      <c r="V1003" s="19"/>
      <c r="W1003" s="18"/>
      <c r="X1003" s="18"/>
      <c r="Y1003" s="18"/>
      <c r="Z1003" s="18"/>
      <c r="AA1003" s="18"/>
      <c r="AB1003" s="18"/>
      <c r="AC1003" s="136"/>
      <c r="AF1003" s="135"/>
      <c r="AI1003" s="132"/>
      <c r="AJ1003" s="136"/>
      <c r="AK1003" s="136"/>
      <c r="AL1003" s="136"/>
      <c r="AM1003" s="7"/>
      <c r="AN1003" s="7"/>
      <c r="AO1003" s="7"/>
      <c r="AP1003" s="7"/>
      <c r="AQ1003" s="7"/>
      <c r="AR1003" s="7"/>
      <c r="AS1003" s="7"/>
      <c r="AT1003" s="7"/>
      <c r="AU1003" s="7"/>
      <c r="AV1003" s="7"/>
      <c r="AW1003" s="7"/>
      <c r="AX1003" s="136"/>
      <c r="AY1003" s="136"/>
      <c r="AZ1003" s="132"/>
      <c r="BA1003" s="132"/>
    </row>
    <row r="1004" spans="1:168" ht="12.75" customHeight="1" x14ac:dyDescent="0.2">
      <c r="A1004" s="132" t="s">
        <v>173</v>
      </c>
      <c r="B1004" s="17" t="s">
        <v>215</v>
      </c>
      <c r="C1004" s="16"/>
      <c r="D1004" s="135" t="s">
        <v>1076</v>
      </c>
      <c r="E1004" s="132" t="s">
        <v>7208</v>
      </c>
      <c r="F1004" s="134">
        <v>0</v>
      </c>
      <c r="G1004" s="134"/>
      <c r="H1004" s="7" t="s">
        <v>260</v>
      </c>
      <c r="I1004" s="132" t="s">
        <v>244</v>
      </c>
      <c r="J1004" s="132" t="s">
        <v>245</v>
      </c>
      <c r="K1004" s="20" t="s">
        <v>180</v>
      </c>
      <c r="L1004" s="132" t="s">
        <v>7209</v>
      </c>
      <c r="M1004" s="136"/>
      <c r="N1004" s="17"/>
      <c r="O1004" s="17"/>
      <c r="P1004" s="17" t="s">
        <v>955</v>
      </c>
      <c r="Q1004" s="134">
        <v>65</v>
      </c>
      <c r="R1004" s="136"/>
      <c r="S1004" s="136"/>
      <c r="T1004" s="136"/>
      <c r="U1004" s="136"/>
      <c r="V1004" s="138"/>
      <c r="W1004" s="136"/>
      <c r="X1004" s="136"/>
      <c r="Y1004" s="136"/>
      <c r="Z1004" s="136"/>
      <c r="AA1004" s="136"/>
      <c r="AB1004" s="136"/>
      <c r="AC1004" s="3" t="s">
        <v>194</v>
      </c>
      <c r="AD1004" s="3" t="s">
        <v>1080</v>
      </c>
      <c r="AE1004" s="3" t="s">
        <v>1081</v>
      </c>
      <c r="AF1004" s="135" t="s">
        <v>1082</v>
      </c>
      <c r="AG1004" s="82" t="s">
        <v>1083</v>
      </c>
      <c r="AI1004" s="135"/>
      <c r="AM1004" s="134"/>
      <c r="AN1004" s="134"/>
      <c r="AO1004" s="134"/>
      <c r="AP1004" s="134"/>
      <c r="AQ1004" s="134"/>
      <c r="AR1004" s="134"/>
      <c r="AS1004" s="134"/>
      <c r="AT1004" s="134"/>
      <c r="AU1004" s="134"/>
      <c r="AV1004" s="134"/>
      <c r="AW1004" s="135"/>
    </row>
    <row r="1005" spans="1:168" ht="12.75" customHeight="1" x14ac:dyDescent="0.2">
      <c r="A1005" s="16" t="s">
        <v>173</v>
      </c>
      <c r="B1005" s="17" t="s">
        <v>215</v>
      </c>
      <c r="C1005" s="132"/>
      <c r="D1005" s="132" t="s">
        <v>10787</v>
      </c>
      <c r="E1005" s="132" t="s">
        <v>10787</v>
      </c>
      <c r="F1005" s="134">
        <v>0</v>
      </c>
      <c r="G1005" s="134"/>
      <c r="H1005" s="134" t="s">
        <v>260</v>
      </c>
      <c r="I1005" s="132" t="s">
        <v>468</v>
      </c>
      <c r="J1005" s="132" t="s">
        <v>431</v>
      </c>
      <c r="K1005" s="134" t="s">
        <v>162</v>
      </c>
      <c r="L1005" s="132" t="s">
        <v>10788</v>
      </c>
      <c r="M1005" s="136"/>
      <c r="N1005" s="17"/>
      <c r="O1005" s="17"/>
      <c r="P1005" s="134"/>
      <c r="Q1005" s="134"/>
      <c r="R1005" s="136"/>
      <c r="S1005" s="136"/>
      <c r="T1005" s="136"/>
      <c r="U1005" s="136"/>
      <c r="V1005" s="138"/>
      <c r="W1005" s="136"/>
      <c r="X1005" s="136"/>
      <c r="Y1005" s="136"/>
      <c r="Z1005" s="136"/>
      <c r="AA1005" s="136"/>
      <c r="AB1005" s="136"/>
      <c r="AC1005" s="136"/>
      <c r="AI1005" s="132"/>
      <c r="AJ1005" s="136"/>
      <c r="AK1005" s="136"/>
      <c r="AL1005" s="136"/>
      <c r="AM1005" s="134"/>
      <c r="AN1005" s="134"/>
      <c r="AO1005" s="134"/>
      <c r="AP1005" s="134"/>
      <c r="AQ1005" s="134"/>
      <c r="AR1005" s="134"/>
      <c r="AS1005" s="134"/>
      <c r="AT1005" s="134"/>
      <c r="AU1005" s="134"/>
      <c r="AV1005" s="134"/>
      <c r="AW1005" s="134"/>
      <c r="AX1005" s="136"/>
      <c r="AY1005" s="136"/>
      <c r="AZ1005" s="132"/>
      <c r="BA1005" s="132"/>
    </row>
    <row r="1006" spans="1:168" ht="12.75" customHeight="1" x14ac:dyDescent="0.2">
      <c r="A1006" s="16" t="s">
        <v>173</v>
      </c>
      <c r="B1006" s="17" t="s">
        <v>12429</v>
      </c>
      <c r="C1006" s="132" t="s">
        <v>13783</v>
      </c>
      <c r="D1006" s="132" t="s">
        <v>13806</v>
      </c>
      <c r="E1006" s="132" t="s">
        <v>13806</v>
      </c>
      <c r="F1006" s="85">
        <v>0</v>
      </c>
      <c r="G1006" s="85"/>
      <c r="H1006" s="134" t="s">
        <v>260</v>
      </c>
      <c r="I1006" s="132" t="s">
        <v>671</v>
      </c>
      <c r="J1006" s="132" t="s">
        <v>179</v>
      </c>
      <c r="K1006" s="17" t="s">
        <v>162</v>
      </c>
      <c r="L1006" s="132" t="s">
        <v>327</v>
      </c>
      <c r="M1006" s="136"/>
      <c r="N1006" s="17"/>
      <c r="O1006" s="17"/>
      <c r="P1006" s="134"/>
      <c r="Q1006" s="134"/>
      <c r="R1006" s="136"/>
      <c r="S1006" s="136"/>
      <c r="T1006" s="136"/>
      <c r="U1006" s="136"/>
      <c r="V1006" s="138"/>
      <c r="W1006" s="136"/>
      <c r="X1006" s="136"/>
      <c r="Y1006" s="136"/>
      <c r="Z1006" s="136"/>
      <c r="AA1006" s="136"/>
      <c r="AB1006" s="136"/>
      <c r="AC1006" s="136"/>
      <c r="AD1006" s="136"/>
      <c r="AE1006" s="136"/>
      <c r="AF1006" s="137"/>
      <c r="AI1006" s="136"/>
      <c r="AJ1006" s="136"/>
      <c r="AK1006" s="136"/>
      <c r="AL1006" s="136"/>
      <c r="AM1006" s="134"/>
      <c r="AN1006" s="134"/>
      <c r="AO1006" s="134"/>
      <c r="AP1006" s="134"/>
      <c r="AQ1006" s="134"/>
      <c r="AR1006" s="134"/>
      <c r="AS1006" s="134"/>
      <c r="AT1006" s="134"/>
      <c r="AU1006" s="134"/>
      <c r="AV1006" s="134"/>
      <c r="AW1006" s="134"/>
      <c r="AX1006" s="135"/>
      <c r="AY1006" s="135"/>
      <c r="AZ1006" s="135"/>
      <c r="BA1006" s="135"/>
    </row>
    <row r="1007" spans="1:168" ht="12.75" customHeight="1" x14ac:dyDescent="0.2">
      <c r="A1007" s="132" t="s">
        <v>173</v>
      </c>
      <c r="B1007" s="17" t="s">
        <v>12429</v>
      </c>
      <c r="C1007" s="132" t="s">
        <v>13783</v>
      </c>
      <c r="D1007" s="132" t="s">
        <v>13807</v>
      </c>
      <c r="E1007" s="132" t="s">
        <v>13807</v>
      </c>
      <c r="F1007" s="85">
        <v>0</v>
      </c>
      <c r="G1007" s="85"/>
      <c r="H1007" s="134" t="s">
        <v>260</v>
      </c>
      <c r="I1007" s="132" t="s">
        <v>671</v>
      </c>
      <c r="J1007" s="132" t="s">
        <v>179</v>
      </c>
      <c r="K1007" s="17" t="s">
        <v>162</v>
      </c>
      <c r="L1007" s="132" t="s">
        <v>327</v>
      </c>
      <c r="M1007" s="136"/>
      <c r="N1007" s="17"/>
      <c r="O1007" s="17"/>
      <c r="P1007" s="134"/>
      <c r="Q1007" s="134"/>
      <c r="R1007" s="136"/>
      <c r="S1007" s="136"/>
      <c r="T1007" s="136"/>
      <c r="U1007" s="136"/>
      <c r="V1007" s="138"/>
      <c r="W1007" s="136"/>
      <c r="X1007" s="136"/>
      <c r="Y1007" s="136"/>
      <c r="Z1007" s="136"/>
      <c r="AA1007" s="136"/>
      <c r="AB1007" s="136"/>
      <c r="AC1007" s="136"/>
      <c r="AD1007" s="136"/>
      <c r="AE1007" s="136"/>
      <c r="AF1007" s="137"/>
      <c r="AG1007" s="135"/>
      <c r="AH1007" s="135"/>
      <c r="AI1007" s="136"/>
      <c r="AJ1007" s="136"/>
      <c r="AK1007" s="136"/>
      <c r="AL1007" s="136"/>
      <c r="AM1007" s="134"/>
      <c r="AN1007" s="134"/>
      <c r="AO1007" s="134"/>
      <c r="AP1007" s="134"/>
      <c r="AQ1007" s="134"/>
      <c r="AR1007" s="134"/>
      <c r="AS1007" s="134"/>
      <c r="AT1007" s="134"/>
      <c r="AU1007" s="134"/>
      <c r="AV1007" s="134"/>
      <c r="AW1007" s="134"/>
      <c r="AX1007" s="135"/>
      <c r="AY1007" s="135"/>
      <c r="AZ1007" s="135"/>
      <c r="BA1007" s="135"/>
      <c r="BB1007" s="135"/>
      <c r="BC1007" s="135"/>
      <c r="BD1007" s="135"/>
      <c r="BE1007" s="135"/>
      <c r="BF1007" s="135"/>
      <c r="BG1007" s="135"/>
      <c r="BH1007" s="135"/>
      <c r="BI1007" s="135"/>
      <c r="BJ1007" s="135"/>
      <c r="BK1007" s="135"/>
      <c r="BL1007" s="135"/>
      <c r="BM1007" s="135"/>
      <c r="BN1007" s="135"/>
      <c r="BO1007" s="135"/>
      <c r="BP1007" s="135"/>
      <c r="BQ1007" s="135"/>
      <c r="BR1007" s="135"/>
      <c r="BS1007" s="135"/>
      <c r="BT1007" s="135"/>
      <c r="BU1007" s="135"/>
      <c r="BV1007" s="135"/>
      <c r="BW1007" s="135"/>
      <c r="BX1007" s="135"/>
      <c r="BY1007" s="135"/>
      <c r="BZ1007" s="135"/>
      <c r="CA1007" s="135"/>
      <c r="CB1007" s="135"/>
      <c r="CC1007" s="135"/>
      <c r="CD1007" s="135"/>
      <c r="CE1007" s="135"/>
      <c r="CF1007" s="135"/>
      <c r="CG1007" s="135"/>
      <c r="CH1007" s="135"/>
      <c r="CI1007" s="135"/>
      <c r="CJ1007" s="135"/>
      <c r="CK1007" s="135"/>
      <c r="CL1007" s="135"/>
      <c r="CM1007" s="135"/>
      <c r="CN1007" s="135"/>
      <c r="CO1007" s="135"/>
      <c r="CP1007" s="135"/>
      <c r="CQ1007" s="135"/>
      <c r="CR1007" s="135"/>
      <c r="CS1007" s="135"/>
      <c r="CT1007" s="135"/>
      <c r="CU1007" s="135"/>
      <c r="CV1007" s="135"/>
      <c r="CW1007" s="135"/>
      <c r="CX1007" s="135"/>
      <c r="CY1007" s="135"/>
      <c r="CZ1007" s="135"/>
      <c r="DA1007" s="135"/>
      <c r="DB1007" s="135"/>
      <c r="DC1007" s="135"/>
      <c r="DD1007" s="135"/>
      <c r="DE1007" s="135"/>
      <c r="DF1007" s="135"/>
      <c r="DG1007" s="135"/>
      <c r="DH1007" s="135"/>
      <c r="DI1007" s="135"/>
      <c r="DJ1007" s="135"/>
      <c r="DK1007" s="135"/>
      <c r="DL1007" s="135"/>
      <c r="DM1007" s="135"/>
      <c r="DN1007" s="135"/>
      <c r="DO1007" s="135"/>
      <c r="DP1007" s="135"/>
      <c r="DQ1007" s="135"/>
      <c r="DR1007" s="135"/>
      <c r="DS1007" s="135"/>
      <c r="DT1007" s="135"/>
      <c r="DU1007" s="135"/>
      <c r="DV1007" s="135"/>
      <c r="DW1007" s="135"/>
      <c r="DX1007" s="135"/>
      <c r="DY1007" s="135"/>
      <c r="DZ1007" s="135"/>
      <c r="EA1007" s="135"/>
      <c r="EB1007" s="135"/>
      <c r="EC1007" s="135"/>
      <c r="ED1007" s="135"/>
      <c r="EE1007" s="135"/>
      <c r="EF1007" s="135"/>
      <c r="EG1007" s="135"/>
      <c r="EH1007" s="135"/>
      <c r="EI1007" s="135"/>
      <c r="EJ1007" s="135"/>
      <c r="EK1007" s="135"/>
      <c r="EL1007" s="135"/>
      <c r="EM1007" s="135"/>
      <c r="EN1007" s="135"/>
      <c r="EO1007" s="135"/>
      <c r="EP1007" s="135"/>
      <c r="EQ1007" s="135"/>
      <c r="ER1007" s="135"/>
      <c r="ES1007" s="135"/>
      <c r="ET1007" s="135"/>
      <c r="EU1007" s="135"/>
      <c r="EV1007" s="135"/>
      <c r="EW1007" s="135"/>
      <c r="EX1007" s="135"/>
      <c r="EY1007" s="135"/>
      <c r="EZ1007" s="135"/>
      <c r="FA1007" s="135"/>
      <c r="FB1007" s="135"/>
      <c r="FC1007" s="135"/>
      <c r="FD1007" s="135"/>
      <c r="FE1007" s="135"/>
      <c r="FF1007" s="135"/>
      <c r="FG1007" s="135"/>
      <c r="FH1007" s="135"/>
      <c r="FI1007" s="135"/>
      <c r="FJ1007" s="135"/>
      <c r="FK1007" s="135"/>
      <c r="FL1007" s="135"/>
    </row>
    <row r="1008" spans="1:168" ht="12.75" customHeight="1" x14ac:dyDescent="0.2">
      <c r="A1008" s="16" t="s">
        <v>173</v>
      </c>
      <c r="B1008" s="17" t="s">
        <v>886</v>
      </c>
      <c r="C1008" s="16"/>
      <c r="D1008" s="16" t="s">
        <v>4479</v>
      </c>
      <c r="E1008" s="16" t="s">
        <v>4479</v>
      </c>
      <c r="F1008" s="7">
        <v>0</v>
      </c>
      <c r="G1008" s="7"/>
      <c r="H1008" s="7" t="s">
        <v>260</v>
      </c>
      <c r="I1008" s="16" t="s">
        <v>244</v>
      </c>
      <c r="J1008" s="16" t="s">
        <v>245</v>
      </c>
      <c r="K1008" s="7" t="s">
        <v>162</v>
      </c>
      <c r="L1008" s="16"/>
      <c r="M1008" s="18"/>
      <c r="N1008" s="17"/>
      <c r="O1008" s="17"/>
      <c r="P1008" s="25" t="s">
        <v>955</v>
      </c>
      <c r="Q1008" s="7">
        <v>50</v>
      </c>
      <c r="R1008" s="132"/>
      <c r="S1008" s="132"/>
      <c r="T1008" s="132"/>
      <c r="U1008" s="132"/>
      <c r="V1008" s="19"/>
      <c r="W1008" s="132"/>
      <c r="X1008" s="132"/>
      <c r="Y1008" s="132"/>
      <c r="Z1008" s="132"/>
      <c r="AA1008" s="132"/>
      <c r="AB1008" s="132"/>
      <c r="AC1008" s="18"/>
      <c r="AD1008" s="135"/>
      <c r="AE1008" s="135"/>
      <c r="AF1008" s="135"/>
      <c r="AI1008" s="132"/>
      <c r="AJ1008" s="18"/>
      <c r="AK1008" s="18"/>
      <c r="AL1008" s="18"/>
      <c r="AM1008" s="7"/>
      <c r="AN1008" s="7"/>
      <c r="AO1008" s="7"/>
      <c r="AP1008" s="7"/>
      <c r="AQ1008" s="7"/>
      <c r="AR1008" s="7"/>
      <c r="AS1008" s="7"/>
      <c r="AT1008" s="7"/>
      <c r="AU1008" s="7"/>
      <c r="AV1008" s="7"/>
      <c r="AW1008" s="134"/>
      <c r="AX1008" s="136"/>
      <c r="AY1008" s="136"/>
      <c r="AZ1008" s="132"/>
      <c r="BA1008" s="132"/>
    </row>
    <row r="1009" spans="1:176" ht="12.75" customHeight="1" x14ac:dyDescent="0.2">
      <c r="A1009" s="132" t="s">
        <v>173</v>
      </c>
      <c r="B1009" s="17" t="s">
        <v>886</v>
      </c>
      <c r="C1009" s="132"/>
      <c r="D1009" s="3" t="s">
        <v>4820</v>
      </c>
      <c r="E1009" s="132" t="s">
        <v>4817</v>
      </c>
      <c r="F1009" s="134">
        <v>0</v>
      </c>
      <c r="G1009" s="134"/>
      <c r="H1009" s="134" t="s">
        <v>260</v>
      </c>
      <c r="I1009" s="132" t="s">
        <v>244</v>
      </c>
      <c r="J1009" s="132" t="s">
        <v>245</v>
      </c>
      <c r="K1009" s="20" t="s">
        <v>180</v>
      </c>
      <c r="L1009" s="132" t="s">
        <v>5745</v>
      </c>
      <c r="M1009" s="133" t="s">
        <v>4819</v>
      </c>
      <c r="N1009" s="17"/>
      <c r="O1009" s="17"/>
      <c r="P1009" s="25">
        <v>2010</v>
      </c>
      <c r="Q1009" s="134">
        <v>0</v>
      </c>
      <c r="R1009" s="21"/>
      <c r="S1009" s="21"/>
      <c r="T1009" s="21"/>
      <c r="U1009" s="21"/>
      <c r="V1009" s="22"/>
      <c r="W1009" s="21" t="s">
        <v>11277</v>
      </c>
      <c r="X1009" s="21" t="s">
        <v>11278</v>
      </c>
      <c r="Y1009" s="21" t="s">
        <v>11279</v>
      </c>
      <c r="Z1009" s="21"/>
      <c r="AA1009" s="3" t="s">
        <v>163</v>
      </c>
      <c r="AB1009" s="3">
        <v>620</v>
      </c>
      <c r="AC1009" s="3" t="s">
        <v>168</v>
      </c>
      <c r="AD1009" s="3" t="s">
        <v>4824</v>
      </c>
      <c r="AE1009" s="3" t="s">
        <v>4825</v>
      </c>
      <c r="AF1009" s="3" t="s">
        <v>4826</v>
      </c>
      <c r="AG1009" s="135" t="s">
        <v>4827</v>
      </c>
      <c r="AH1009" s="3" t="s">
        <v>163</v>
      </c>
      <c r="AI1009" s="3" t="s">
        <v>4834</v>
      </c>
      <c r="AJ1009" s="3" t="s">
        <v>163</v>
      </c>
      <c r="AK1009" s="3" t="s">
        <v>163</v>
      </c>
      <c r="AL1009" s="3" t="s">
        <v>4835</v>
      </c>
      <c r="AW1009" s="3" t="s">
        <v>168</v>
      </c>
      <c r="AX1009" s="3" t="s">
        <v>4836</v>
      </c>
      <c r="AY1009" s="3" t="s">
        <v>4837</v>
      </c>
      <c r="AZ1009" s="3" t="s">
        <v>4838</v>
      </c>
      <c r="BA1009" s="3" t="s">
        <v>4839</v>
      </c>
      <c r="BB1009" s="3" t="s">
        <v>163</v>
      </c>
      <c r="BC1009" s="135" t="s">
        <v>4840</v>
      </c>
      <c r="BD1009" s="135" t="s">
        <v>163</v>
      </c>
      <c r="BE1009" s="135" t="s">
        <v>163</v>
      </c>
      <c r="BF1009" s="3" t="s">
        <v>4841</v>
      </c>
      <c r="BG1009" s="3" t="s">
        <v>168</v>
      </c>
      <c r="BH1009" s="3" t="s">
        <v>1615</v>
      </c>
      <c r="BI1009" s="3" t="s">
        <v>4842</v>
      </c>
      <c r="BJ1009" s="3" t="s">
        <v>4843</v>
      </c>
      <c r="BK1009" s="3" t="s">
        <v>4844</v>
      </c>
      <c r="BL1009" s="3" t="s">
        <v>163</v>
      </c>
      <c r="BM1009" s="3" t="s">
        <v>4840</v>
      </c>
    </row>
    <row r="1010" spans="1:176" ht="12.75" customHeight="1" x14ac:dyDescent="0.2">
      <c r="A1010" s="132" t="s">
        <v>173</v>
      </c>
      <c r="B1010" s="17" t="s">
        <v>886</v>
      </c>
      <c r="C1010" s="132" t="s">
        <v>3117</v>
      </c>
      <c r="D1010" s="132" t="s">
        <v>3115</v>
      </c>
      <c r="E1010" s="132" t="s">
        <v>11283</v>
      </c>
      <c r="F1010" s="134">
        <v>0</v>
      </c>
      <c r="G1010" s="134"/>
      <c r="H1010" s="134" t="s">
        <v>260</v>
      </c>
      <c r="I1010" s="132" t="s">
        <v>244</v>
      </c>
      <c r="J1010" s="132" t="s">
        <v>245</v>
      </c>
      <c r="K1010" s="4" t="s">
        <v>162</v>
      </c>
      <c r="L1010" s="132" t="s">
        <v>14104</v>
      </c>
      <c r="M1010" s="3" t="s">
        <v>3116</v>
      </c>
      <c r="N1010" s="17"/>
      <c r="O1010" s="17"/>
      <c r="P1010" s="134"/>
      <c r="Q1010" s="134">
        <v>70</v>
      </c>
      <c r="R1010" s="21" t="s">
        <v>11285</v>
      </c>
      <c r="S1010" s="21"/>
      <c r="T1010" s="21">
        <v>2274</v>
      </c>
      <c r="U1010" s="21" t="s">
        <v>11284</v>
      </c>
      <c r="V1010" s="22"/>
      <c r="W1010" s="21"/>
      <c r="X1010" s="21"/>
      <c r="Y1010" s="21"/>
      <c r="Z1010" s="21"/>
      <c r="AA1010" s="21"/>
      <c r="AB1010" s="3">
        <v>160</v>
      </c>
      <c r="AC1010" s="3" t="s">
        <v>168</v>
      </c>
      <c r="AD1010" s="3" t="s">
        <v>12874</v>
      </c>
      <c r="AE1010" s="3" t="s">
        <v>12873</v>
      </c>
      <c r="AG1010" s="3" t="s">
        <v>12872</v>
      </c>
      <c r="AM1010" s="134"/>
      <c r="AN1010" s="134"/>
      <c r="AO1010" s="134"/>
      <c r="AP1010" s="134"/>
      <c r="AQ1010" s="134"/>
      <c r="AR1010" s="134"/>
      <c r="AS1010" s="134"/>
      <c r="AT1010" s="134"/>
      <c r="AU1010" s="134"/>
      <c r="AV1010" s="134"/>
      <c r="BC1010" s="135"/>
      <c r="BD1010" s="135"/>
      <c r="BE1010" s="135"/>
    </row>
    <row r="1011" spans="1:176" ht="12.75" customHeight="1" x14ac:dyDescent="0.2">
      <c r="A1011" s="132" t="s">
        <v>173</v>
      </c>
      <c r="B1011" s="17" t="s">
        <v>886</v>
      </c>
      <c r="C1011" s="132" t="s">
        <v>4052</v>
      </c>
      <c r="D1011" s="135" t="s">
        <v>1308</v>
      </c>
      <c r="E1011" s="135" t="s">
        <v>7047</v>
      </c>
      <c r="F1011" s="134">
        <v>0</v>
      </c>
      <c r="G1011" s="134"/>
      <c r="H1011" s="134" t="s">
        <v>260</v>
      </c>
      <c r="I1011" s="132" t="s">
        <v>979</v>
      </c>
      <c r="J1011" s="132" t="s">
        <v>179</v>
      </c>
      <c r="K1011" s="20" t="s">
        <v>180</v>
      </c>
      <c r="L1011" s="132" t="s">
        <v>7067</v>
      </c>
      <c r="M1011" s="136"/>
      <c r="N1011" s="17"/>
      <c r="O1011" s="17"/>
      <c r="P1011" s="17" t="s">
        <v>7068</v>
      </c>
      <c r="Q1011" s="134">
        <v>250</v>
      </c>
      <c r="R1011" s="135" t="s">
        <v>7048</v>
      </c>
      <c r="S1011" s="135" t="s">
        <v>7049</v>
      </c>
      <c r="T1011" s="135" t="s">
        <v>7050</v>
      </c>
      <c r="U1011" s="135" t="s">
        <v>7051</v>
      </c>
      <c r="V1011" s="138"/>
      <c r="W1011" s="132"/>
      <c r="X1011" s="132"/>
      <c r="Y1011" s="132"/>
      <c r="Z1011" s="132"/>
      <c r="AA1011" s="132"/>
      <c r="AB1011" s="132"/>
      <c r="AC1011" s="135" t="s">
        <v>168</v>
      </c>
      <c r="AD1011" s="3" t="s">
        <v>7052</v>
      </c>
      <c r="AE1011" s="3" t="s">
        <v>1869</v>
      </c>
      <c r="AF1011" s="3" t="s">
        <v>7053</v>
      </c>
      <c r="AG1011" s="3" t="s">
        <v>7054</v>
      </c>
      <c r="AH1011" s="135" t="s">
        <v>163</v>
      </c>
      <c r="AI1011" s="135" t="s">
        <v>7057</v>
      </c>
      <c r="AJ1011" s="135" t="s">
        <v>163</v>
      </c>
      <c r="AK1011" s="135" t="s">
        <v>7058</v>
      </c>
      <c r="AL1011" s="135" t="s">
        <v>7059</v>
      </c>
      <c r="AM1011" s="135" t="s">
        <v>1916</v>
      </c>
      <c r="AN1011" s="135" t="s">
        <v>7060</v>
      </c>
      <c r="AO1011" s="135" t="s">
        <v>7061</v>
      </c>
      <c r="AP1011" s="135" t="s">
        <v>7062</v>
      </c>
      <c r="AQ1011" s="135" t="s">
        <v>7063</v>
      </c>
      <c r="AR1011" s="135" t="s">
        <v>163</v>
      </c>
      <c r="AS1011" s="135" t="s">
        <v>7064</v>
      </c>
      <c r="AT1011" s="135" t="s">
        <v>163</v>
      </c>
      <c r="AU1011" s="135" t="s">
        <v>7065</v>
      </c>
      <c r="AV1011" s="135" t="s">
        <v>7066</v>
      </c>
      <c r="AX1011" s="135" t="s">
        <v>11376</v>
      </c>
      <c r="AY1011" s="135" t="s">
        <v>1152</v>
      </c>
      <c r="AZ1011" s="135" t="s">
        <v>11333</v>
      </c>
      <c r="BA1011" s="135" t="s">
        <v>11377</v>
      </c>
      <c r="BG1011" s="3" t="s">
        <v>168</v>
      </c>
      <c r="BH1011" s="3" t="s">
        <v>8437</v>
      </c>
      <c r="BI1011" s="3" t="s">
        <v>7322</v>
      </c>
      <c r="BJ1011" s="3" t="s">
        <v>1164</v>
      </c>
      <c r="BK1011" s="3" t="s">
        <v>8438</v>
      </c>
    </row>
    <row r="1012" spans="1:176" ht="12.75" customHeight="1" x14ac:dyDescent="0.2">
      <c r="A1012" s="16" t="s">
        <v>173</v>
      </c>
      <c r="B1012" s="124" t="s">
        <v>215</v>
      </c>
      <c r="C1012" s="133"/>
      <c r="D1012" s="133" t="s">
        <v>10789</v>
      </c>
      <c r="E1012" s="133" t="s">
        <v>10789</v>
      </c>
      <c r="F1012" s="36">
        <v>0</v>
      </c>
      <c r="G1012" s="36"/>
      <c r="H1012" s="7" t="s">
        <v>260</v>
      </c>
      <c r="I1012" s="133" t="s">
        <v>9469</v>
      </c>
      <c r="J1012" s="133" t="s">
        <v>179</v>
      </c>
      <c r="K1012" s="134" t="s">
        <v>162</v>
      </c>
      <c r="L1012" s="133" t="s">
        <v>10790</v>
      </c>
      <c r="M1012" s="136"/>
      <c r="N1012" s="17"/>
      <c r="O1012" s="17"/>
      <c r="P1012" s="25" t="s">
        <v>955</v>
      </c>
      <c r="Q1012" s="134">
        <v>60</v>
      </c>
      <c r="R1012" s="3" t="s">
        <v>10791</v>
      </c>
      <c r="S1012" s="3" t="s">
        <v>10792</v>
      </c>
      <c r="T1012" s="3" t="s">
        <v>163</v>
      </c>
      <c r="U1012" s="3" t="s">
        <v>10793</v>
      </c>
      <c r="V1012" s="141" t="s">
        <v>163</v>
      </c>
      <c r="AA1012" s="3" t="s">
        <v>163</v>
      </c>
      <c r="AC1012" s="3" t="s">
        <v>168</v>
      </c>
      <c r="AD1012" s="3" t="s">
        <v>609</v>
      </c>
      <c r="AE1012" s="3" t="s">
        <v>10794</v>
      </c>
      <c r="AF1012" s="3" t="s">
        <v>10795</v>
      </c>
      <c r="AG1012" s="3" t="s">
        <v>10796</v>
      </c>
      <c r="AI1012" s="132"/>
      <c r="AJ1012" s="136"/>
      <c r="AK1012" s="136"/>
      <c r="AL1012" s="136"/>
      <c r="AM1012" s="134"/>
      <c r="AN1012" s="134"/>
      <c r="AO1012" s="134"/>
      <c r="AP1012" s="134"/>
      <c r="AQ1012" s="134"/>
      <c r="AR1012" s="134"/>
      <c r="AS1012" s="134"/>
      <c r="AT1012" s="134"/>
      <c r="AU1012" s="134"/>
      <c r="AV1012" s="134"/>
      <c r="AW1012" s="3" t="s">
        <v>168</v>
      </c>
      <c r="AX1012" s="3" t="s">
        <v>609</v>
      </c>
      <c r="AY1012" s="3" t="s">
        <v>10794</v>
      </c>
      <c r="AZ1012" s="3" t="s">
        <v>10795</v>
      </c>
      <c r="BA1012" s="3" t="s">
        <v>10796</v>
      </c>
    </row>
    <row r="1013" spans="1:176" ht="12.75" customHeight="1" x14ac:dyDescent="0.2">
      <c r="A1013" s="132" t="s">
        <v>173</v>
      </c>
      <c r="B1013" s="17" t="s">
        <v>886</v>
      </c>
      <c r="C1013" s="132"/>
      <c r="D1013" s="132" t="s">
        <v>4939</v>
      </c>
      <c r="E1013" s="132" t="s">
        <v>4940</v>
      </c>
      <c r="F1013" s="134">
        <v>0</v>
      </c>
      <c r="G1013" s="134"/>
      <c r="H1013" s="134" t="s">
        <v>260</v>
      </c>
      <c r="I1013" s="132" t="s">
        <v>698</v>
      </c>
      <c r="J1013" s="132" t="s">
        <v>179</v>
      </c>
      <c r="K1013" s="134" t="s">
        <v>162</v>
      </c>
      <c r="L1013" s="132" t="s">
        <v>4941</v>
      </c>
      <c r="M1013" s="136"/>
      <c r="N1013" s="17"/>
      <c r="O1013" s="17"/>
      <c r="P1013" s="25">
        <v>2012</v>
      </c>
      <c r="Q1013" s="134">
        <v>0</v>
      </c>
      <c r="R1013" s="136"/>
      <c r="S1013" s="136"/>
      <c r="T1013" s="136"/>
      <c r="U1013" s="136"/>
      <c r="V1013" s="138"/>
      <c r="W1013" s="136"/>
      <c r="X1013" s="136"/>
      <c r="Y1013" s="136"/>
      <c r="Z1013" s="136"/>
      <c r="AA1013" s="136"/>
      <c r="AB1013" s="136"/>
      <c r="AC1013" s="136"/>
      <c r="AJ1013" s="136"/>
      <c r="AK1013" s="136"/>
      <c r="AL1013" s="136"/>
      <c r="AM1013" s="134"/>
      <c r="AN1013" s="134"/>
      <c r="AO1013" s="134"/>
      <c r="AP1013" s="134"/>
      <c r="AQ1013" s="134"/>
      <c r="AR1013" s="134"/>
      <c r="AS1013" s="134"/>
      <c r="AT1013" s="134"/>
      <c r="AU1013" s="134"/>
      <c r="AV1013" s="134"/>
      <c r="AW1013" s="3" t="s">
        <v>168</v>
      </c>
      <c r="AX1013" s="136" t="s">
        <v>4942</v>
      </c>
      <c r="AY1013" s="136" t="s">
        <v>4943</v>
      </c>
      <c r="AZ1013" s="133" t="s">
        <v>4944</v>
      </c>
      <c r="BA1013" s="3" t="s">
        <v>4945</v>
      </c>
      <c r="BC1013" s="135"/>
      <c r="BD1013" s="135"/>
      <c r="BE1013" s="135"/>
    </row>
    <row r="1014" spans="1:176" ht="12.75" customHeight="1" x14ac:dyDescent="0.2">
      <c r="A1014" s="132" t="s">
        <v>173</v>
      </c>
      <c r="B1014" s="17" t="s">
        <v>886</v>
      </c>
      <c r="C1014" s="132"/>
      <c r="D1014" s="132" t="s">
        <v>4939</v>
      </c>
      <c r="E1014" s="132" t="s">
        <v>4946</v>
      </c>
      <c r="F1014" s="134">
        <v>0</v>
      </c>
      <c r="G1014" s="134"/>
      <c r="H1014" s="134" t="s">
        <v>260</v>
      </c>
      <c r="I1014" s="132" t="s">
        <v>698</v>
      </c>
      <c r="J1014" s="132" t="s">
        <v>179</v>
      </c>
      <c r="K1014" s="134" t="s">
        <v>162</v>
      </c>
      <c r="L1014" s="132" t="s">
        <v>4947</v>
      </c>
      <c r="M1014" s="136"/>
      <c r="N1014" s="17"/>
      <c r="O1014" s="17"/>
      <c r="P1014" s="25">
        <v>1971</v>
      </c>
      <c r="Q1014" s="134">
        <v>0</v>
      </c>
      <c r="R1014" s="136"/>
      <c r="S1014" s="136"/>
      <c r="T1014" s="136"/>
      <c r="U1014" s="136"/>
      <c r="V1014" s="138"/>
      <c r="W1014" s="136"/>
      <c r="X1014" s="136"/>
      <c r="Y1014" s="136"/>
      <c r="Z1014" s="136"/>
      <c r="AA1014" s="136"/>
      <c r="AB1014" s="136"/>
      <c r="AC1014" s="136"/>
      <c r="AJ1014" s="136"/>
      <c r="AK1014" s="136"/>
      <c r="AL1014" s="136"/>
      <c r="AM1014" s="134"/>
      <c r="AN1014" s="134"/>
      <c r="AO1014" s="134"/>
      <c r="AP1014" s="134"/>
      <c r="AQ1014" s="134"/>
      <c r="AR1014" s="134"/>
      <c r="AS1014" s="134"/>
      <c r="AT1014" s="134"/>
      <c r="AU1014" s="134"/>
      <c r="AV1014" s="134"/>
      <c r="AW1014" s="3" t="s">
        <v>168</v>
      </c>
      <c r="AX1014" s="136" t="s">
        <v>4942</v>
      </c>
      <c r="AY1014" s="136" t="s">
        <v>4943</v>
      </c>
      <c r="AZ1014" s="133" t="s">
        <v>4944</v>
      </c>
      <c r="BA1014" s="3" t="s">
        <v>4945</v>
      </c>
      <c r="BC1014" s="135"/>
      <c r="BD1014" s="135"/>
      <c r="BE1014" s="135"/>
    </row>
    <row r="1015" spans="1:176" ht="12.75" customHeight="1" x14ac:dyDescent="0.2">
      <c r="A1015" s="132" t="s">
        <v>173</v>
      </c>
      <c r="B1015" s="17" t="s">
        <v>886</v>
      </c>
      <c r="C1015" s="132" t="s">
        <v>2697</v>
      </c>
      <c r="D1015" s="132" t="s">
        <v>2698</v>
      </c>
      <c r="E1015" s="16" t="s">
        <v>2698</v>
      </c>
      <c r="F1015" s="134">
        <v>0</v>
      </c>
      <c r="G1015" s="134"/>
      <c r="H1015" s="134" t="s">
        <v>260</v>
      </c>
      <c r="I1015" s="16" t="s">
        <v>160</v>
      </c>
      <c r="J1015" s="132" t="s">
        <v>161</v>
      </c>
      <c r="K1015" s="134" t="s">
        <v>162</v>
      </c>
      <c r="L1015" s="132" t="s">
        <v>2699</v>
      </c>
      <c r="M1015" s="136"/>
      <c r="N1015" s="17"/>
      <c r="O1015" s="17"/>
      <c r="P1015" s="25" t="s">
        <v>657</v>
      </c>
      <c r="Q1015" s="134">
        <v>100</v>
      </c>
      <c r="R1015" s="136"/>
      <c r="S1015" s="136"/>
      <c r="T1015" s="136"/>
      <c r="U1015" s="136"/>
      <c r="V1015" s="138"/>
      <c r="W1015" s="136"/>
      <c r="X1015" s="136"/>
      <c r="Y1015" s="136"/>
      <c r="Z1015" s="136"/>
      <c r="AA1015" s="136"/>
      <c r="AB1015" s="136"/>
      <c r="AC1015" s="136"/>
      <c r="AD1015" s="135"/>
      <c r="AE1015" s="135"/>
      <c r="AF1015" s="135"/>
      <c r="AH1015" s="135"/>
      <c r="AI1015" s="132"/>
      <c r="AJ1015" s="18"/>
      <c r="AK1015" s="18"/>
      <c r="AL1015" s="18"/>
      <c r="AM1015" s="134"/>
      <c r="AN1015" s="134"/>
      <c r="AO1015" s="134"/>
      <c r="AP1015" s="134"/>
      <c r="AQ1015" s="134"/>
      <c r="AR1015" s="134"/>
      <c r="AS1015" s="134"/>
      <c r="AT1015" s="134"/>
      <c r="AU1015" s="134"/>
      <c r="AV1015" s="134"/>
      <c r="AW1015" s="134"/>
      <c r="AX1015" s="136"/>
      <c r="AY1015" s="136"/>
      <c r="AZ1015" s="133"/>
      <c r="BA1015" s="132"/>
      <c r="BC1015" s="135"/>
      <c r="BD1015" s="135"/>
      <c r="BE1015" s="135"/>
    </row>
    <row r="1016" spans="1:176" ht="12.75" customHeight="1" x14ac:dyDescent="0.2">
      <c r="A1016" s="132" t="s">
        <v>173</v>
      </c>
      <c r="B1016" s="17" t="s">
        <v>886</v>
      </c>
      <c r="C1016" s="132" t="s">
        <v>11220</v>
      </c>
      <c r="D1016" s="132" t="s">
        <v>8798</v>
      </c>
      <c r="E1016" s="132" t="s">
        <v>8798</v>
      </c>
      <c r="F1016" s="134">
        <v>0</v>
      </c>
      <c r="G1016" s="134"/>
      <c r="H1016" s="134" t="s">
        <v>260</v>
      </c>
      <c r="I1016" s="132" t="s">
        <v>160</v>
      </c>
      <c r="J1016" s="132" t="s">
        <v>161</v>
      </c>
      <c r="K1016" s="134" t="s">
        <v>162</v>
      </c>
      <c r="L1016" s="132" t="s">
        <v>11219</v>
      </c>
      <c r="M1016" s="136"/>
      <c r="N1016" s="17"/>
      <c r="O1016" s="17"/>
      <c r="P1016" s="25" t="s">
        <v>955</v>
      </c>
      <c r="Q1016" s="134">
        <v>500</v>
      </c>
      <c r="R1016" s="136"/>
      <c r="S1016" s="136"/>
      <c r="T1016" s="136"/>
      <c r="U1016" s="136"/>
      <c r="V1016" s="138"/>
      <c r="W1016" s="136"/>
      <c r="X1016" s="136"/>
      <c r="Y1016" s="136"/>
      <c r="Z1016" s="136"/>
      <c r="AA1016" s="136"/>
      <c r="AB1016" s="136"/>
      <c r="AC1016" s="136"/>
      <c r="AI1016" s="132"/>
      <c r="AJ1016" s="136"/>
      <c r="AK1016" s="136"/>
      <c r="AL1016" s="136"/>
      <c r="AM1016" s="134"/>
      <c r="AN1016" s="134"/>
      <c r="AO1016" s="134"/>
      <c r="AP1016" s="134"/>
      <c r="AQ1016" s="134"/>
      <c r="AR1016" s="134"/>
      <c r="AS1016" s="134"/>
      <c r="AT1016" s="134"/>
      <c r="AU1016" s="134"/>
      <c r="AV1016" s="134"/>
      <c r="AW1016" s="134"/>
      <c r="AX1016" s="136"/>
      <c r="AY1016" s="136"/>
      <c r="AZ1016" s="132"/>
      <c r="BA1016" s="132"/>
      <c r="BC1016" s="135"/>
      <c r="BD1016" s="135"/>
      <c r="BE1016" s="135"/>
    </row>
    <row r="1017" spans="1:176" ht="12.75" customHeight="1" x14ac:dyDescent="0.2">
      <c r="A1017" s="132" t="s">
        <v>173</v>
      </c>
      <c r="B1017" s="124" t="s">
        <v>215</v>
      </c>
      <c r="C1017" s="133"/>
      <c r="D1017" s="132" t="s">
        <v>4939</v>
      </c>
      <c r="E1017" s="133" t="s">
        <v>5613</v>
      </c>
      <c r="F1017" s="36">
        <v>0</v>
      </c>
      <c r="G1017" s="36"/>
      <c r="H1017" s="134" t="s">
        <v>260</v>
      </c>
      <c r="I1017" s="132" t="s">
        <v>200</v>
      </c>
      <c r="J1017" s="133" t="s">
        <v>179</v>
      </c>
      <c r="K1017" s="134" t="s">
        <v>162</v>
      </c>
      <c r="L1017" s="133" t="s">
        <v>5617</v>
      </c>
      <c r="M1017" s="136"/>
      <c r="N1017" s="17"/>
      <c r="O1017" s="17"/>
      <c r="P1017" s="134"/>
      <c r="Q1017" s="134">
        <v>125</v>
      </c>
      <c r="R1017" s="21" t="s">
        <v>5615</v>
      </c>
      <c r="S1017" s="21"/>
      <c r="T1017" s="21"/>
      <c r="U1017" s="21"/>
      <c r="V1017" s="22"/>
      <c r="W1017" s="21"/>
      <c r="X1017" s="21"/>
      <c r="Y1017" s="21"/>
      <c r="Z1017" s="21"/>
      <c r="AA1017" s="21"/>
      <c r="AB1017" s="21"/>
      <c r="AC1017" s="136"/>
      <c r="AI1017" s="136">
        <v>917172278200</v>
      </c>
      <c r="AJ1017" s="136"/>
      <c r="AK1017" s="136"/>
      <c r="AL1017" s="136"/>
      <c r="AM1017" s="134"/>
      <c r="AN1017" s="134"/>
      <c r="AO1017" s="134"/>
      <c r="AP1017" s="134"/>
      <c r="AQ1017" s="134"/>
      <c r="AR1017" s="134"/>
      <c r="AS1017" s="134"/>
      <c r="AT1017" s="134"/>
      <c r="AU1017" s="134"/>
      <c r="AV1017" s="134"/>
      <c r="AW1017" s="3" t="s">
        <v>168</v>
      </c>
      <c r="AX1017" s="136" t="s">
        <v>256</v>
      </c>
      <c r="AY1017" s="136" t="s">
        <v>5616</v>
      </c>
      <c r="AZ1017" s="58"/>
      <c r="BC1017" s="135"/>
      <c r="BD1017" s="135"/>
      <c r="BE1017" s="135"/>
    </row>
    <row r="1018" spans="1:176" ht="12.75" customHeight="1" x14ac:dyDescent="0.2">
      <c r="A1018" s="132" t="s">
        <v>173</v>
      </c>
      <c r="B1018" s="124" t="s">
        <v>215</v>
      </c>
      <c r="C1018" s="133"/>
      <c r="D1018" s="133" t="s">
        <v>9027</v>
      </c>
      <c r="E1018" s="133" t="s">
        <v>9027</v>
      </c>
      <c r="F1018" s="36">
        <v>0</v>
      </c>
      <c r="G1018" s="36"/>
      <c r="H1018" s="134" t="s">
        <v>260</v>
      </c>
      <c r="I1018" s="132" t="s">
        <v>261</v>
      </c>
      <c r="J1018" s="133" t="s">
        <v>179</v>
      </c>
      <c r="K1018" s="134" t="s">
        <v>162</v>
      </c>
      <c r="L1018" s="133"/>
      <c r="M1018" s="136"/>
      <c r="N1018" s="17"/>
      <c r="O1018" s="17"/>
      <c r="P1018" s="134"/>
      <c r="Q1018" s="134">
        <v>30</v>
      </c>
      <c r="R1018" s="132" t="s">
        <v>9028</v>
      </c>
      <c r="S1018" s="132"/>
      <c r="T1018" s="132"/>
      <c r="U1018" s="132"/>
      <c r="V1018" s="138"/>
      <c r="W1018" s="132"/>
      <c r="X1018" s="132"/>
      <c r="Y1018" s="132"/>
      <c r="Z1018" s="132"/>
      <c r="AA1018" s="132"/>
      <c r="AB1018" s="132"/>
      <c r="AC1018" s="136"/>
      <c r="AI1018" s="135"/>
      <c r="AJ1018" s="136"/>
      <c r="AK1018" s="136"/>
      <c r="AL1018" s="136"/>
      <c r="AM1018" s="134"/>
      <c r="AN1018" s="134"/>
      <c r="AO1018" s="134"/>
      <c r="AP1018" s="134"/>
      <c r="AQ1018" s="134"/>
      <c r="AR1018" s="134"/>
      <c r="AS1018" s="134"/>
      <c r="AT1018" s="134"/>
      <c r="AU1018" s="134"/>
      <c r="AV1018" s="134"/>
      <c r="AW1018" s="3" t="s">
        <v>168</v>
      </c>
      <c r="AX1018" s="136" t="s">
        <v>3684</v>
      </c>
      <c r="AY1018" s="136" t="s">
        <v>9029</v>
      </c>
      <c r="AZ1018" s="133" t="s">
        <v>368</v>
      </c>
      <c r="BA1018" s="3" t="s">
        <v>9030</v>
      </c>
      <c r="BC1018" s="135"/>
      <c r="BD1018" s="135"/>
      <c r="BE1018" s="135"/>
    </row>
    <row r="1019" spans="1:176" ht="12.75" customHeight="1" x14ac:dyDescent="0.2">
      <c r="A1019" s="132" t="s">
        <v>173</v>
      </c>
      <c r="B1019" s="124" t="s">
        <v>215</v>
      </c>
      <c r="C1019" s="133"/>
      <c r="D1019" s="133" t="s">
        <v>9654</v>
      </c>
      <c r="E1019" s="133" t="s">
        <v>9654</v>
      </c>
      <c r="F1019" s="36">
        <v>0</v>
      </c>
      <c r="G1019" s="36"/>
      <c r="H1019" s="134" t="s">
        <v>260</v>
      </c>
      <c r="I1019" s="132" t="s">
        <v>261</v>
      </c>
      <c r="J1019" s="133" t="s">
        <v>179</v>
      </c>
      <c r="K1019" s="134" t="s">
        <v>162</v>
      </c>
      <c r="L1019" s="133"/>
      <c r="M1019" s="133" t="s">
        <v>9655</v>
      </c>
      <c r="N1019" s="17"/>
      <c r="O1019" s="17"/>
      <c r="P1019" s="134"/>
      <c r="Q1019" s="134">
        <v>29</v>
      </c>
      <c r="R1019" s="136" t="s">
        <v>9656</v>
      </c>
      <c r="S1019" s="136"/>
      <c r="T1019" s="136"/>
      <c r="U1019" s="136"/>
      <c r="V1019" s="138"/>
      <c r="W1019" s="136"/>
      <c r="X1019" s="136"/>
      <c r="Y1019" s="136"/>
      <c r="Z1019" s="136"/>
      <c r="AA1019" s="136"/>
      <c r="AB1019" s="136"/>
      <c r="AC1019" s="136"/>
      <c r="AG1019" s="82" t="s">
        <v>12151</v>
      </c>
      <c r="AI1019" s="135"/>
      <c r="AJ1019" s="136"/>
      <c r="AK1019" s="136"/>
      <c r="AL1019" s="136"/>
      <c r="AM1019" s="134"/>
      <c r="AN1019" s="134"/>
      <c r="AO1019" s="134"/>
      <c r="AP1019" s="134"/>
      <c r="AQ1019" s="134"/>
      <c r="AR1019" s="134"/>
      <c r="AS1019" s="134"/>
      <c r="AT1019" s="134"/>
      <c r="AU1019" s="134"/>
      <c r="AV1019" s="134"/>
      <c r="AW1019" s="3" t="s">
        <v>168</v>
      </c>
      <c r="AX1019" s="136" t="s">
        <v>9657</v>
      </c>
      <c r="AY1019" s="136" t="s">
        <v>4992</v>
      </c>
      <c r="AZ1019" s="137"/>
      <c r="BA1019" s="3" t="s">
        <v>3692</v>
      </c>
    </row>
    <row r="1020" spans="1:176" ht="12.75" customHeight="1" x14ac:dyDescent="0.2">
      <c r="A1020" s="132" t="s">
        <v>173</v>
      </c>
      <c r="B1020" s="124" t="s">
        <v>215</v>
      </c>
      <c r="C1020" s="8"/>
      <c r="D1020" s="8" t="s">
        <v>9684</v>
      </c>
      <c r="E1020" s="8" t="s">
        <v>9684</v>
      </c>
      <c r="F1020" s="36">
        <v>0</v>
      </c>
      <c r="G1020" s="36"/>
      <c r="H1020" s="7" t="s">
        <v>260</v>
      </c>
      <c r="I1020" s="132" t="s">
        <v>212</v>
      </c>
      <c r="J1020" s="8" t="s">
        <v>179</v>
      </c>
      <c r="K1020" s="134" t="s">
        <v>162</v>
      </c>
      <c r="L1020" s="8" t="s">
        <v>9685</v>
      </c>
      <c r="M1020" s="8" t="s">
        <v>9686</v>
      </c>
      <c r="N1020" s="17"/>
      <c r="O1020" s="17"/>
      <c r="P1020" s="134"/>
      <c r="Q1020" s="134">
        <v>25</v>
      </c>
      <c r="R1020" s="136" t="s">
        <v>9687</v>
      </c>
      <c r="S1020" s="136"/>
      <c r="T1020" s="136"/>
      <c r="U1020" s="136"/>
      <c r="V1020" s="138"/>
      <c r="W1020" s="136"/>
      <c r="X1020" s="136"/>
      <c r="Y1020" s="136"/>
      <c r="Z1020" s="136"/>
      <c r="AA1020" s="136"/>
      <c r="AB1020" s="136"/>
      <c r="AC1020" s="136" t="s">
        <v>168</v>
      </c>
      <c r="AD1020" s="135" t="s">
        <v>9688</v>
      </c>
      <c r="AE1020" s="135" t="s">
        <v>4943</v>
      </c>
      <c r="AF1020" s="135" t="s">
        <v>319</v>
      </c>
      <c r="AG1020" s="3" t="s">
        <v>9689</v>
      </c>
      <c r="AJ1020" s="136"/>
      <c r="AK1020" s="136"/>
      <c r="AL1020" s="136"/>
      <c r="AM1020" s="134"/>
      <c r="AN1020" s="134"/>
      <c r="AO1020" s="134"/>
      <c r="AP1020" s="134"/>
      <c r="AQ1020" s="134"/>
      <c r="AR1020" s="134"/>
      <c r="AS1020" s="134"/>
      <c r="AT1020" s="134"/>
      <c r="AU1020" s="134"/>
      <c r="AV1020" s="134"/>
      <c r="AW1020" s="3" t="s">
        <v>168</v>
      </c>
      <c r="AX1020" s="136" t="s">
        <v>9688</v>
      </c>
      <c r="AY1020" s="136" t="s">
        <v>4943</v>
      </c>
      <c r="AZ1020" s="133" t="s">
        <v>319</v>
      </c>
      <c r="BA1020" s="3" t="s">
        <v>9689</v>
      </c>
      <c r="FO1020" s="130"/>
      <c r="FP1020" s="130"/>
      <c r="FQ1020" s="130"/>
      <c r="FR1020" s="130"/>
      <c r="FS1020" s="130"/>
      <c r="FT1020" s="130"/>
    </row>
    <row r="1021" spans="1:176" ht="12.75" customHeight="1" x14ac:dyDescent="0.25">
      <c r="A1021" s="16" t="s">
        <v>240</v>
      </c>
      <c r="B1021" s="17" t="s">
        <v>472</v>
      </c>
      <c r="C1021" s="132" t="s">
        <v>13917</v>
      </c>
      <c r="D1021" s="135" t="s">
        <v>3695</v>
      </c>
      <c r="E1021" s="133" t="s">
        <v>5228</v>
      </c>
      <c r="F1021" s="12"/>
      <c r="G1021" s="12"/>
      <c r="H1021" s="124" t="s">
        <v>243</v>
      </c>
      <c r="I1021" s="133" t="s">
        <v>5229</v>
      </c>
      <c r="J1021" s="133" t="s">
        <v>161</v>
      </c>
      <c r="K1021" s="124" t="s">
        <v>162</v>
      </c>
      <c r="L1021" s="133" t="s">
        <v>5230</v>
      </c>
      <c r="M1021" s="135" t="s">
        <v>3696</v>
      </c>
      <c r="N1021" s="124" t="s">
        <v>676</v>
      </c>
      <c r="O1021" s="124"/>
      <c r="P1021" s="124"/>
      <c r="Q1021" s="124"/>
      <c r="R1021" s="133"/>
      <c r="S1021" s="133"/>
      <c r="T1021" s="133"/>
      <c r="U1021" s="133"/>
      <c r="V1021" s="24"/>
      <c r="W1021" s="133"/>
      <c r="X1021" s="133"/>
      <c r="Y1021" s="133"/>
      <c r="Z1021" s="133"/>
      <c r="AA1021" s="133"/>
      <c r="AB1021" s="133"/>
      <c r="AC1021" s="135" t="s">
        <v>168</v>
      </c>
      <c r="AD1021" s="133" t="s">
        <v>3701</v>
      </c>
      <c r="AE1021" s="133" t="s">
        <v>3702</v>
      </c>
      <c r="AF1021" s="133" t="s">
        <v>611</v>
      </c>
      <c r="AG1021" s="3" t="s">
        <v>3703</v>
      </c>
      <c r="AI1021" s="141" t="s">
        <v>14729</v>
      </c>
      <c r="AJ1021" s="135"/>
      <c r="AK1021" s="141" t="s">
        <v>14730</v>
      </c>
      <c r="AL1021" s="135"/>
      <c r="AM1021" s="135"/>
      <c r="AN1021" s="135" t="s">
        <v>5170</v>
      </c>
      <c r="AO1021" s="135" t="s">
        <v>5171</v>
      </c>
      <c r="AP1021" s="135" t="s">
        <v>5172</v>
      </c>
      <c r="AQ1021" s="135"/>
      <c r="AR1021" s="135"/>
      <c r="AS1021" s="135"/>
      <c r="AT1021" s="135"/>
      <c r="AU1021" s="135"/>
      <c r="AV1021" s="135"/>
      <c r="AW1021" s="135" t="s">
        <v>168</v>
      </c>
      <c r="AX1021" s="135" t="s">
        <v>646</v>
      </c>
      <c r="AY1021" s="135" t="s">
        <v>14731</v>
      </c>
      <c r="AZ1021" s="135" t="s">
        <v>14732</v>
      </c>
      <c r="BA1021" s="180" t="s">
        <v>14733</v>
      </c>
      <c r="BF1021" s="141" t="s">
        <v>14734</v>
      </c>
    </row>
    <row r="1022" spans="1:176" ht="12.75" customHeight="1" x14ac:dyDescent="0.2">
      <c r="A1022" s="132" t="s">
        <v>240</v>
      </c>
      <c r="B1022" s="124" t="s">
        <v>12429</v>
      </c>
      <c r="C1022" s="133" t="s">
        <v>13782</v>
      </c>
      <c r="D1022" s="133" t="s">
        <v>5222</v>
      </c>
      <c r="E1022" s="133" t="s">
        <v>13768</v>
      </c>
      <c r="F1022" s="12"/>
      <c r="G1022" s="12"/>
      <c r="H1022" s="124" t="s">
        <v>243</v>
      </c>
      <c r="I1022" s="133" t="s">
        <v>3371</v>
      </c>
      <c r="J1022" s="133" t="s">
        <v>161</v>
      </c>
      <c r="K1022" s="14" t="s">
        <v>180</v>
      </c>
      <c r="L1022" s="133" t="s">
        <v>6666</v>
      </c>
      <c r="M1022" s="3" t="s">
        <v>5223</v>
      </c>
      <c r="N1022" s="124" t="s">
        <v>247</v>
      </c>
      <c r="O1022" s="124"/>
      <c r="P1022" s="124"/>
      <c r="Q1022" s="124"/>
      <c r="R1022" s="133" t="s">
        <v>13705</v>
      </c>
      <c r="S1022" s="133"/>
      <c r="T1022" s="133"/>
      <c r="U1022" s="133"/>
      <c r="V1022" s="24"/>
      <c r="W1022" s="133"/>
      <c r="X1022" s="133"/>
      <c r="Y1022" s="133"/>
      <c r="Z1022" s="133"/>
      <c r="AA1022" s="133"/>
      <c r="AB1022" s="133"/>
      <c r="AC1022" s="133" t="s">
        <v>168</v>
      </c>
      <c r="AD1022" s="133" t="s">
        <v>3365</v>
      </c>
      <c r="AE1022" s="133" t="s">
        <v>3366</v>
      </c>
      <c r="AF1022" s="133" t="s">
        <v>368</v>
      </c>
      <c r="AG1022" s="133" t="s">
        <v>3367</v>
      </c>
      <c r="AI1022" s="133"/>
      <c r="AJ1022" s="136"/>
      <c r="AK1022" s="136"/>
      <c r="AL1022" s="136"/>
      <c r="AM1022" s="124"/>
      <c r="AN1022" s="124"/>
      <c r="AO1022" s="124"/>
      <c r="AP1022" s="124"/>
      <c r="AQ1022" s="124"/>
      <c r="AR1022" s="124"/>
      <c r="AS1022" s="124"/>
      <c r="AT1022" s="124"/>
      <c r="AU1022" s="124"/>
      <c r="AV1022" s="124"/>
      <c r="AW1022" s="133" t="s">
        <v>168</v>
      </c>
      <c r="AX1022" s="133" t="s">
        <v>3368</v>
      </c>
      <c r="AY1022" s="133" t="s">
        <v>3369</v>
      </c>
      <c r="AZ1022" s="133" t="s">
        <v>600</v>
      </c>
      <c r="BA1022" s="133" t="s">
        <v>3370</v>
      </c>
    </row>
    <row r="1023" spans="1:176" ht="12.75" customHeight="1" x14ac:dyDescent="0.25">
      <c r="A1023" s="132" t="s">
        <v>240</v>
      </c>
      <c r="B1023" s="17" t="s">
        <v>12429</v>
      </c>
      <c r="C1023" s="132" t="s">
        <v>13783</v>
      </c>
      <c r="D1023" s="135" t="s">
        <v>2014</v>
      </c>
      <c r="E1023" s="16" t="s">
        <v>9921</v>
      </c>
      <c r="F1023" s="134"/>
      <c r="G1023" s="134"/>
      <c r="H1023" s="124">
        <v>2021</v>
      </c>
      <c r="I1023" s="132" t="s">
        <v>919</v>
      </c>
      <c r="J1023" s="132" t="s">
        <v>444</v>
      </c>
      <c r="K1023" s="20" t="s">
        <v>180</v>
      </c>
      <c r="L1023" s="132" t="s">
        <v>7774</v>
      </c>
      <c r="M1023" s="3" t="s">
        <v>2016</v>
      </c>
      <c r="N1023" s="17" t="s">
        <v>1269</v>
      </c>
      <c r="O1023" s="134" t="s">
        <v>694</v>
      </c>
      <c r="P1023" s="134"/>
      <c r="Q1023" s="134"/>
      <c r="R1023" s="3" t="s">
        <v>9922</v>
      </c>
      <c r="S1023" s="3" t="s">
        <v>9923</v>
      </c>
      <c r="T1023" s="3" t="s">
        <v>9924</v>
      </c>
      <c r="U1023" s="3" t="s">
        <v>9925</v>
      </c>
      <c r="V1023" s="9" t="s">
        <v>9926</v>
      </c>
      <c r="AA1023" s="3" t="s">
        <v>163</v>
      </c>
      <c r="AC1023" s="3" t="s">
        <v>168</v>
      </c>
      <c r="AD1023" s="135" t="s">
        <v>3043</v>
      </c>
      <c r="AE1023" s="135" t="s">
        <v>3443</v>
      </c>
      <c r="AF1023" s="135" t="s">
        <v>6680</v>
      </c>
      <c r="AG1023" s="3" t="s">
        <v>6681</v>
      </c>
      <c r="AH1023" s="3" t="s">
        <v>163</v>
      </c>
      <c r="AI1023" s="3" t="s">
        <v>6682</v>
      </c>
      <c r="AJ1023" s="136"/>
      <c r="AK1023" s="136"/>
      <c r="AL1023" s="136"/>
      <c r="AM1023" s="3" t="s">
        <v>194</v>
      </c>
      <c r="AN1023" s="3" t="s">
        <v>2021</v>
      </c>
      <c r="AO1023" s="3" t="s">
        <v>2022</v>
      </c>
      <c r="AP1023" s="3" t="s">
        <v>2023</v>
      </c>
      <c r="AQ1023" s="3" t="s">
        <v>2024</v>
      </c>
      <c r="AR1023" s="3" t="s">
        <v>163</v>
      </c>
      <c r="AS1023" s="141" t="s">
        <v>2025</v>
      </c>
      <c r="AW1023" s="3" t="s">
        <v>168</v>
      </c>
      <c r="AX1023" s="3" t="s">
        <v>7999</v>
      </c>
      <c r="AY1023" s="3" t="s">
        <v>15506</v>
      </c>
      <c r="AZ1023" s="3" t="s">
        <v>15507</v>
      </c>
      <c r="BA1023" s="180" t="s">
        <v>15508</v>
      </c>
    </row>
    <row r="1024" spans="1:176" ht="12.75" customHeight="1" x14ac:dyDescent="0.2">
      <c r="A1024" s="63" t="s">
        <v>173</v>
      </c>
      <c r="B1024" s="64"/>
      <c r="C1024" s="65"/>
      <c r="D1024" s="63" t="s">
        <v>8537</v>
      </c>
      <c r="E1024" s="63" t="s">
        <v>8208</v>
      </c>
      <c r="F1024" s="63"/>
      <c r="G1024" s="63"/>
      <c r="H1024" s="64"/>
      <c r="I1024" s="63" t="s">
        <v>2032</v>
      </c>
      <c r="J1024" s="63" t="s">
        <v>179</v>
      </c>
      <c r="K1024" s="64" t="s">
        <v>180</v>
      </c>
      <c r="L1024" s="63" t="s">
        <v>163</v>
      </c>
      <c r="M1024" s="63" t="s">
        <v>8538</v>
      </c>
      <c r="N1024" s="63"/>
      <c r="O1024" s="63"/>
      <c r="P1024" s="63"/>
      <c r="Q1024" s="63"/>
      <c r="R1024" s="63" t="s">
        <v>8539</v>
      </c>
      <c r="S1024" s="63" t="s">
        <v>8540</v>
      </c>
      <c r="T1024" s="63" t="s">
        <v>8541</v>
      </c>
      <c r="U1024" s="63" t="s">
        <v>2036</v>
      </c>
      <c r="V1024" s="66" t="s">
        <v>13115</v>
      </c>
      <c r="W1024" s="63"/>
      <c r="X1024" s="63"/>
      <c r="Y1024" s="63"/>
      <c r="Z1024" s="63"/>
      <c r="AA1024" s="63" t="s">
        <v>163</v>
      </c>
      <c r="AB1024" s="63"/>
      <c r="AC1024" s="63" t="s">
        <v>168</v>
      </c>
      <c r="AD1024" s="63" t="s">
        <v>8559</v>
      </c>
      <c r="AE1024" s="63" t="s">
        <v>8560</v>
      </c>
      <c r="AF1024" s="63" t="s">
        <v>635</v>
      </c>
      <c r="AG1024" s="63" t="s">
        <v>8562</v>
      </c>
      <c r="AH1024" s="63" t="s">
        <v>163</v>
      </c>
      <c r="AI1024" s="63" t="s">
        <v>8547</v>
      </c>
      <c r="AJ1024" s="63" t="s">
        <v>163</v>
      </c>
      <c r="AK1024" s="63" t="s">
        <v>8548</v>
      </c>
      <c r="AL1024" s="63"/>
      <c r="AM1024" s="63"/>
      <c r="AN1024" s="63"/>
      <c r="AO1024" s="63"/>
      <c r="AP1024" s="63"/>
      <c r="AQ1024" s="63"/>
      <c r="AR1024" s="63"/>
      <c r="AS1024" s="63"/>
      <c r="AT1024" s="63"/>
      <c r="AU1024" s="63"/>
      <c r="AV1024" s="63"/>
      <c r="AW1024" s="63" t="s">
        <v>168</v>
      </c>
      <c r="AX1024" s="63" t="s">
        <v>6397</v>
      </c>
      <c r="AY1024" s="63" t="s">
        <v>8550</v>
      </c>
      <c r="AZ1024" s="63" t="s">
        <v>8551</v>
      </c>
      <c r="BA1024" s="63" t="s">
        <v>8552</v>
      </c>
      <c r="BB1024" s="63" t="s">
        <v>163</v>
      </c>
      <c r="BC1024" s="63" t="s">
        <v>8542</v>
      </c>
      <c r="BD1024" s="63" t="s">
        <v>163</v>
      </c>
      <c r="BE1024" s="63" t="s">
        <v>8553</v>
      </c>
      <c r="BF1024" s="63"/>
      <c r="BG1024" s="63" t="s">
        <v>168</v>
      </c>
      <c r="BH1024" s="63" t="s">
        <v>13116</v>
      </c>
      <c r="BI1024" s="63" t="s">
        <v>13117</v>
      </c>
      <c r="BJ1024" s="63" t="s">
        <v>8554</v>
      </c>
      <c r="BK1024" s="82" t="s">
        <v>13118</v>
      </c>
      <c r="BL1024" s="63" t="s">
        <v>163</v>
      </c>
      <c r="BM1024" s="63" t="s">
        <v>13119</v>
      </c>
      <c r="BN1024" s="63" t="s">
        <v>163</v>
      </c>
      <c r="BO1024" s="63"/>
      <c r="BP1024" s="63" t="s">
        <v>8555</v>
      </c>
      <c r="BQ1024" s="63" t="s">
        <v>168</v>
      </c>
      <c r="BR1024" s="63" t="s">
        <v>13120</v>
      </c>
      <c r="BS1024" s="63" t="s">
        <v>13121</v>
      </c>
      <c r="BT1024" s="63" t="s">
        <v>611</v>
      </c>
      <c r="BU1024" s="63"/>
      <c r="BV1024" s="63"/>
      <c r="BW1024" s="66" t="s">
        <v>13122</v>
      </c>
      <c r="BX1024" s="63"/>
      <c r="BY1024" s="63"/>
      <c r="BZ1024" s="63"/>
      <c r="CA1024" s="63" t="s">
        <v>168</v>
      </c>
      <c r="CB1024" s="63" t="s">
        <v>8559</v>
      </c>
      <c r="CC1024" s="63" t="s">
        <v>8560</v>
      </c>
      <c r="CD1024" s="63" t="s">
        <v>8561</v>
      </c>
      <c r="CE1024" s="63" t="s">
        <v>8562</v>
      </c>
      <c r="CF1024" s="63" t="s">
        <v>163</v>
      </c>
      <c r="CG1024" s="63" t="s">
        <v>8563</v>
      </c>
      <c r="CH1024" s="63" t="s">
        <v>163</v>
      </c>
      <c r="CI1024" s="63" t="s">
        <v>8549</v>
      </c>
      <c r="CJ1024" s="63"/>
      <c r="CK1024" s="63" t="s">
        <v>168</v>
      </c>
      <c r="CL1024" s="63" t="s">
        <v>8564</v>
      </c>
      <c r="CM1024" s="63" t="s">
        <v>8565</v>
      </c>
      <c r="CN1024" s="63" t="s">
        <v>8566</v>
      </c>
      <c r="CO1024" s="63" t="s">
        <v>8567</v>
      </c>
      <c r="CP1024" s="63" t="s">
        <v>163</v>
      </c>
      <c r="CQ1024" s="63" t="s">
        <v>8563</v>
      </c>
      <c r="CR1024" s="63" t="s">
        <v>163</v>
      </c>
      <c r="CS1024" s="63" t="s">
        <v>8568</v>
      </c>
      <c r="CT1024" s="63"/>
      <c r="CU1024" s="63"/>
      <c r="CV1024" s="63"/>
      <c r="CW1024" s="63"/>
      <c r="CX1024" s="63"/>
      <c r="CY1024" s="63"/>
      <c r="CZ1024" s="63"/>
      <c r="DA1024" s="63"/>
      <c r="DB1024" s="63"/>
      <c r="DC1024" s="63"/>
      <c r="DD1024" s="63"/>
      <c r="DE1024" s="63"/>
      <c r="DF1024" s="63"/>
      <c r="DG1024" s="63"/>
      <c r="DH1024" s="63"/>
      <c r="DI1024" s="63"/>
      <c r="DJ1024" s="63"/>
      <c r="DK1024" s="63"/>
      <c r="DL1024" s="63"/>
      <c r="DM1024" s="63"/>
      <c r="DN1024" s="63"/>
      <c r="DO1024" s="63"/>
      <c r="DP1024" s="63"/>
      <c r="DQ1024" s="63"/>
      <c r="DR1024" s="63"/>
      <c r="DS1024" s="63"/>
      <c r="DT1024" s="63"/>
      <c r="DU1024" s="63"/>
      <c r="DV1024" s="63"/>
      <c r="DW1024" s="63"/>
      <c r="DX1024" s="63"/>
      <c r="DY1024" s="63"/>
      <c r="DZ1024" s="63"/>
      <c r="EA1024" s="63"/>
      <c r="EB1024" s="63"/>
      <c r="EC1024" s="63"/>
      <c r="ED1024" s="63"/>
      <c r="EE1024" s="63"/>
      <c r="EF1024" s="63"/>
      <c r="EG1024" s="63"/>
      <c r="EH1024" s="63"/>
      <c r="EI1024" s="63"/>
      <c r="EJ1024" s="63"/>
      <c r="EK1024" s="63"/>
      <c r="EL1024" s="63"/>
      <c r="EM1024" s="63"/>
      <c r="EN1024" s="63"/>
      <c r="EO1024" s="63"/>
      <c r="EP1024" s="63"/>
      <c r="EQ1024" s="63"/>
      <c r="ER1024" s="63"/>
      <c r="ES1024" s="63"/>
      <c r="ET1024" s="63"/>
      <c r="EU1024" s="63"/>
      <c r="EV1024" s="63"/>
      <c r="EW1024" s="63"/>
      <c r="EX1024" s="63"/>
      <c r="EY1024" s="63"/>
      <c r="EZ1024" s="63"/>
      <c r="FA1024" s="63"/>
      <c r="FB1024" s="63"/>
      <c r="FC1024" s="63"/>
      <c r="FD1024" s="63"/>
      <c r="FE1024" s="63"/>
      <c r="FF1024" s="63"/>
      <c r="FG1024" s="63"/>
      <c r="FH1024" s="63"/>
      <c r="FI1024" s="63"/>
      <c r="FJ1024" s="63"/>
      <c r="FK1024" s="63"/>
      <c r="FL1024" s="63"/>
    </row>
    <row r="1025" spans="1:176" ht="12.75" customHeight="1" x14ac:dyDescent="0.2">
      <c r="A1025" s="132" t="s">
        <v>240</v>
      </c>
      <c r="B1025" s="17" t="s">
        <v>12429</v>
      </c>
      <c r="C1025" s="132" t="s">
        <v>13782</v>
      </c>
      <c r="D1025" s="132" t="s">
        <v>13824</v>
      </c>
      <c r="E1025" s="132" t="s">
        <v>1096</v>
      </c>
      <c r="F1025" s="134"/>
      <c r="G1025" s="134"/>
      <c r="H1025" s="124">
        <v>2021</v>
      </c>
      <c r="I1025" s="132" t="s">
        <v>604</v>
      </c>
      <c r="J1025" s="132" t="s">
        <v>444</v>
      </c>
      <c r="K1025" s="124" t="s">
        <v>162</v>
      </c>
      <c r="L1025" s="132" t="s">
        <v>13825</v>
      </c>
      <c r="M1025" s="136" t="s">
        <v>12430</v>
      </c>
      <c r="N1025" s="124" t="s">
        <v>676</v>
      </c>
      <c r="O1025" s="124" t="s">
        <v>812</v>
      </c>
      <c r="P1025" s="124"/>
      <c r="Q1025" s="124"/>
      <c r="R1025" s="133" t="s">
        <v>12431</v>
      </c>
      <c r="S1025" s="133"/>
      <c r="T1025" s="133"/>
      <c r="U1025" s="133"/>
      <c r="V1025" s="24"/>
      <c r="W1025" s="133"/>
      <c r="X1025" s="133"/>
      <c r="Y1025" s="133"/>
      <c r="Z1025" s="133"/>
      <c r="AA1025" s="133"/>
      <c r="AB1025" s="133"/>
      <c r="AC1025" s="136" t="s">
        <v>168</v>
      </c>
      <c r="AD1025" s="136" t="s">
        <v>1097</v>
      </c>
      <c r="AE1025" s="136" t="s">
        <v>1098</v>
      </c>
      <c r="AF1025" s="133" t="s">
        <v>600</v>
      </c>
      <c r="AG1025" s="3" t="s">
        <v>1099</v>
      </c>
      <c r="AI1025" s="136"/>
      <c r="AJ1025" s="136"/>
      <c r="AK1025" s="136"/>
      <c r="AL1025" s="136"/>
      <c r="AM1025" s="124"/>
      <c r="AN1025" s="124"/>
      <c r="AO1025" s="124"/>
      <c r="AP1025" s="124"/>
      <c r="AQ1025" s="124"/>
      <c r="AR1025" s="124"/>
      <c r="AS1025" s="124"/>
      <c r="AT1025" s="124"/>
      <c r="AU1025" s="124"/>
      <c r="AV1025" s="124"/>
      <c r="AW1025" s="124"/>
      <c r="BA1025" s="3" t="s">
        <v>1100</v>
      </c>
      <c r="BC1025" s="135"/>
      <c r="BD1025" s="135"/>
      <c r="BE1025" s="135"/>
      <c r="FM1025" s="130"/>
      <c r="FN1025" s="130"/>
      <c r="FO1025" s="130"/>
      <c r="FP1025" s="130"/>
      <c r="FQ1025" s="130"/>
      <c r="FR1025" s="130"/>
      <c r="FS1025" s="130"/>
      <c r="FT1025" s="130"/>
    </row>
    <row r="1026" spans="1:176" ht="12.75" customHeight="1" x14ac:dyDescent="0.2">
      <c r="A1026" s="132" t="s">
        <v>240</v>
      </c>
      <c r="B1026" s="124" t="s">
        <v>1307</v>
      </c>
      <c r="C1026" s="133"/>
      <c r="D1026" s="3" t="s">
        <v>2202</v>
      </c>
      <c r="E1026" s="133" t="s">
        <v>2218</v>
      </c>
      <c r="F1026" s="27"/>
      <c r="G1026" s="27"/>
      <c r="H1026" s="124" t="s">
        <v>243</v>
      </c>
      <c r="I1026" s="133" t="s">
        <v>1219</v>
      </c>
      <c r="J1026" s="133" t="s">
        <v>161</v>
      </c>
      <c r="K1026" s="124" t="s">
        <v>180</v>
      </c>
      <c r="L1026" s="133"/>
      <c r="M1026" s="3" t="s">
        <v>11187</v>
      </c>
      <c r="N1026" s="124" t="s">
        <v>1310</v>
      </c>
      <c r="O1026" s="124"/>
      <c r="P1026" s="124"/>
      <c r="Q1026" s="124"/>
      <c r="R1026" s="136" t="s">
        <v>11205</v>
      </c>
      <c r="S1026" s="133"/>
      <c r="T1026" s="133" t="s">
        <v>11206</v>
      </c>
      <c r="U1026" s="133" t="s">
        <v>2218</v>
      </c>
      <c r="V1026" s="24"/>
      <c r="W1026" s="133"/>
      <c r="X1026" s="133"/>
      <c r="Y1026" s="133"/>
      <c r="Z1026" s="133"/>
      <c r="AA1026" s="133"/>
      <c r="AB1026" s="133"/>
      <c r="AC1026" s="3" t="s">
        <v>168</v>
      </c>
      <c r="AD1026" s="3" t="s">
        <v>2206</v>
      </c>
      <c r="AE1026" s="3" t="s">
        <v>2207</v>
      </c>
      <c r="AF1026" s="3" t="s">
        <v>2208</v>
      </c>
      <c r="AG1026" s="3" t="s">
        <v>2209</v>
      </c>
      <c r="AI1026" s="135" t="s">
        <v>163</v>
      </c>
      <c r="AJ1026" s="135" t="s">
        <v>2210</v>
      </c>
      <c r="AK1026" s="135" t="s">
        <v>2211</v>
      </c>
      <c r="AL1026" s="135" t="s">
        <v>2212</v>
      </c>
      <c r="AM1026" s="124"/>
      <c r="AN1026" s="124"/>
      <c r="AO1026" s="124"/>
      <c r="AP1026" s="124"/>
      <c r="AQ1026" s="124"/>
      <c r="AR1026" s="124"/>
      <c r="AS1026" s="124"/>
      <c r="AT1026" s="124"/>
      <c r="AU1026" s="124"/>
      <c r="AV1026" s="124"/>
      <c r="AW1026" s="3" t="s">
        <v>168</v>
      </c>
      <c r="AX1026" s="3" t="s">
        <v>1091</v>
      </c>
      <c r="AY1026" s="3" t="s">
        <v>3009</v>
      </c>
      <c r="AZ1026" s="3" t="s">
        <v>3010</v>
      </c>
      <c r="BA1026" s="3" t="s">
        <v>3011</v>
      </c>
      <c r="BB1026" s="3" t="s">
        <v>163</v>
      </c>
      <c r="BC1026" s="3" t="s">
        <v>3012</v>
      </c>
      <c r="BD1026" s="3" t="s">
        <v>163</v>
      </c>
      <c r="BE1026" s="3" t="s">
        <v>3013</v>
      </c>
      <c r="BF1026" s="3" t="s">
        <v>163</v>
      </c>
      <c r="BG1026" s="3" t="s">
        <v>168</v>
      </c>
      <c r="BH1026" s="3" t="s">
        <v>3446</v>
      </c>
      <c r="BI1026" s="3" t="s">
        <v>8368</v>
      </c>
      <c r="BJ1026" s="3" t="s">
        <v>8369</v>
      </c>
      <c r="BK1026" s="3" t="s">
        <v>8370</v>
      </c>
      <c r="BL1026" s="3" t="s">
        <v>163</v>
      </c>
      <c r="BM1026" s="3" t="s">
        <v>8371</v>
      </c>
      <c r="BQ1026" s="3" t="s">
        <v>194</v>
      </c>
      <c r="BR1026" s="3" t="s">
        <v>2910</v>
      </c>
      <c r="BS1026" s="3" t="s">
        <v>8372</v>
      </c>
      <c r="BT1026" s="3" t="s">
        <v>402</v>
      </c>
      <c r="BU1026" s="3" t="s">
        <v>8373</v>
      </c>
      <c r="BV1026" s="3" t="s">
        <v>163</v>
      </c>
      <c r="BW1026" s="3" t="s">
        <v>8374</v>
      </c>
      <c r="BX1026" s="3" t="s">
        <v>163</v>
      </c>
      <c r="BY1026" s="3" t="s">
        <v>3014</v>
      </c>
      <c r="BZ1026" s="3" t="s">
        <v>8375</v>
      </c>
      <c r="CA1026" s="3" t="s">
        <v>194</v>
      </c>
      <c r="CB1026" s="3" t="s">
        <v>8376</v>
      </c>
      <c r="CC1026" s="3" t="s">
        <v>8377</v>
      </c>
      <c r="CD1026" s="3" t="s">
        <v>8378</v>
      </c>
      <c r="CE1026" s="3" t="s">
        <v>8379</v>
      </c>
      <c r="CF1026" s="3" t="s">
        <v>163</v>
      </c>
      <c r="CG1026" s="3" t="s">
        <v>8380</v>
      </c>
      <c r="CH1026" s="3" t="s">
        <v>163</v>
      </c>
      <c r="CI1026" s="3" t="s">
        <v>163</v>
      </c>
      <c r="CJ1026" s="3" t="s">
        <v>8381</v>
      </c>
      <c r="CK1026" s="3" t="s">
        <v>168</v>
      </c>
      <c r="CL1026" s="3" t="s">
        <v>8382</v>
      </c>
      <c r="CM1026" s="3" t="s">
        <v>8383</v>
      </c>
      <c r="CN1026" s="3" t="s">
        <v>8384</v>
      </c>
      <c r="CO1026" s="3" t="s">
        <v>8385</v>
      </c>
      <c r="CP1026" s="3" t="s">
        <v>163</v>
      </c>
      <c r="CQ1026" s="3" t="s">
        <v>8386</v>
      </c>
      <c r="CR1026" s="3" t="s">
        <v>163</v>
      </c>
      <c r="CS1026" s="3" t="s">
        <v>8387</v>
      </c>
      <c r="CT1026" s="3" t="s">
        <v>8388</v>
      </c>
      <c r="CU1026" s="3" t="s">
        <v>168</v>
      </c>
      <c r="CV1026" s="3" t="s">
        <v>7109</v>
      </c>
      <c r="CW1026" s="3" t="s">
        <v>8389</v>
      </c>
      <c r="CX1026" s="3" t="s">
        <v>8390</v>
      </c>
      <c r="CY1026" s="3" t="s">
        <v>8391</v>
      </c>
      <c r="CZ1026" s="3" t="s">
        <v>163</v>
      </c>
      <c r="DA1026" s="3" t="s">
        <v>8392</v>
      </c>
      <c r="DB1026" s="3" t="s">
        <v>163</v>
      </c>
      <c r="DC1026" s="3" t="s">
        <v>8393</v>
      </c>
      <c r="DD1026" s="3" t="s">
        <v>8394</v>
      </c>
      <c r="DE1026" s="3" t="s">
        <v>168</v>
      </c>
      <c r="DF1026" s="3" t="s">
        <v>8395</v>
      </c>
      <c r="DG1026" s="3" t="s">
        <v>8396</v>
      </c>
      <c r="DH1026" s="3" t="s">
        <v>3778</v>
      </c>
      <c r="DI1026" s="3" t="s">
        <v>8397</v>
      </c>
      <c r="DJ1026" s="3" t="s">
        <v>163</v>
      </c>
      <c r="DK1026" s="3" t="s">
        <v>8398</v>
      </c>
      <c r="DL1026" s="3" t="s">
        <v>163</v>
      </c>
      <c r="DM1026" s="3" t="s">
        <v>8399</v>
      </c>
      <c r="DN1026" s="3" t="s">
        <v>8400</v>
      </c>
      <c r="DO1026" s="3" t="s">
        <v>168</v>
      </c>
      <c r="DP1026" s="3" t="s">
        <v>8401</v>
      </c>
      <c r="DQ1026" s="3" t="s">
        <v>8402</v>
      </c>
      <c r="DR1026" s="3" t="s">
        <v>8403</v>
      </c>
      <c r="DS1026" s="3" t="s">
        <v>8404</v>
      </c>
      <c r="DT1026" s="3" t="s">
        <v>163</v>
      </c>
      <c r="DU1026" s="3" t="s">
        <v>8405</v>
      </c>
      <c r="DV1026" s="3" t="s">
        <v>163</v>
      </c>
      <c r="DW1026" s="3" t="s">
        <v>8406</v>
      </c>
      <c r="DY1026" s="3" t="s">
        <v>168</v>
      </c>
      <c r="DZ1026" s="3" t="s">
        <v>8407</v>
      </c>
      <c r="EA1026" s="3" t="s">
        <v>8408</v>
      </c>
      <c r="EB1026" s="3" t="s">
        <v>8409</v>
      </c>
      <c r="EC1026" s="3" t="s">
        <v>8410</v>
      </c>
      <c r="ED1026" s="3" t="s">
        <v>163</v>
      </c>
      <c r="EE1026" s="3" t="s">
        <v>8411</v>
      </c>
      <c r="EI1026" s="3" t="s">
        <v>168</v>
      </c>
      <c r="EJ1026" s="3" t="s">
        <v>5162</v>
      </c>
      <c r="EK1026" s="3" t="s">
        <v>8412</v>
      </c>
      <c r="EL1026" s="3" t="s">
        <v>163</v>
      </c>
      <c r="EM1026" s="3" t="s">
        <v>8413</v>
      </c>
    </row>
    <row r="1027" spans="1:176" ht="12.75" customHeight="1" x14ac:dyDescent="0.2">
      <c r="A1027" s="132" t="s">
        <v>240</v>
      </c>
      <c r="B1027" s="124" t="s">
        <v>11732</v>
      </c>
      <c r="C1027" s="133" t="s">
        <v>11734</v>
      </c>
      <c r="D1027" s="132" t="s">
        <v>1183</v>
      </c>
      <c r="E1027" s="3" t="s">
        <v>1184</v>
      </c>
      <c r="F1027" s="12"/>
      <c r="G1027" s="12"/>
      <c r="H1027" s="124">
        <v>2021</v>
      </c>
      <c r="I1027" s="132" t="s">
        <v>200</v>
      </c>
      <c r="J1027" s="133" t="s">
        <v>179</v>
      </c>
      <c r="K1027" s="124" t="s">
        <v>162</v>
      </c>
      <c r="M1027" s="133" t="s">
        <v>1185</v>
      </c>
      <c r="N1027" s="124" t="s">
        <v>676</v>
      </c>
      <c r="O1027" s="124" t="s">
        <v>694</v>
      </c>
      <c r="P1027" s="124"/>
      <c r="Q1027" s="124"/>
      <c r="R1027" s="3" t="s">
        <v>1186</v>
      </c>
      <c r="S1027" s="3" t="s">
        <v>1187</v>
      </c>
      <c r="T1027" s="3" t="s">
        <v>1188</v>
      </c>
      <c r="U1027" s="3" t="s">
        <v>1189</v>
      </c>
      <c r="V1027" s="9" t="s">
        <v>1190</v>
      </c>
      <c r="W1027" s="135"/>
      <c r="AA1027" s="3" t="s">
        <v>163</v>
      </c>
      <c r="AC1027" s="3" t="s">
        <v>168</v>
      </c>
      <c r="AD1027" s="3" t="s">
        <v>1191</v>
      </c>
      <c r="AE1027" s="3" t="s">
        <v>1192</v>
      </c>
      <c r="AF1027" s="3" t="s">
        <v>250</v>
      </c>
      <c r="AG1027" s="82" t="s">
        <v>1193</v>
      </c>
      <c r="AI1027" s="3" t="s">
        <v>163</v>
      </c>
      <c r="AJ1027" s="3" t="s">
        <v>1190</v>
      </c>
      <c r="AK1027" s="3" t="s">
        <v>1194</v>
      </c>
      <c r="AL1027" s="3" t="s">
        <v>163</v>
      </c>
      <c r="AM1027" s="124"/>
      <c r="AN1027" s="134"/>
      <c r="AO1027" s="134"/>
      <c r="AP1027" s="124"/>
      <c r="AQ1027" s="124"/>
      <c r="AR1027" s="124"/>
      <c r="AS1027" s="124"/>
      <c r="AT1027" s="124"/>
      <c r="AU1027" s="124"/>
      <c r="AV1027" s="124"/>
      <c r="AW1027" s="124"/>
      <c r="BA1027" s="3" t="s">
        <v>1195</v>
      </c>
      <c r="BC1027" s="135"/>
      <c r="BD1027" s="135"/>
      <c r="BE1027" s="135"/>
    </row>
    <row r="1028" spans="1:176" ht="12.75" customHeight="1" x14ac:dyDescent="0.2">
      <c r="A1028" s="132" t="s">
        <v>173</v>
      </c>
      <c r="B1028" s="17" t="s">
        <v>12429</v>
      </c>
      <c r="C1028" s="132" t="s">
        <v>13782</v>
      </c>
      <c r="D1028" s="132" t="s">
        <v>13479</v>
      </c>
      <c r="E1028" s="132" t="s">
        <v>13479</v>
      </c>
      <c r="F1028" s="85"/>
      <c r="G1028" s="85"/>
      <c r="H1028" s="134" t="s">
        <v>260</v>
      </c>
      <c r="I1028" s="132" t="s">
        <v>13478</v>
      </c>
      <c r="J1028" s="132" t="s">
        <v>179</v>
      </c>
      <c r="K1028" s="17" t="s">
        <v>162</v>
      </c>
      <c r="L1028" s="132" t="s">
        <v>13480</v>
      </c>
      <c r="N1028" s="17"/>
      <c r="O1028" s="17"/>
      <c r="P1028" s="134"/>
      <c r="Q1028" s="134">
        <v>20</v>
      </c>
      <c r="R1028" s="136"/>
      <c r="S1028" s="136"/>
      <c r="T1028" s="136"/>
      <c r="U1028" s="136"/>
      <c r="V1028" s="138"/>
      <c r="W1028" s="136"/>
      <c r="X1028" s="136"/>
      <c r="Y1028" s="136"/>
      <c r="Z1028" s="136"/>
      <c r="AA1028" s="136"/>
      <c r="AB1028" s="136"/>
      <c r="AC1028" s="133"/>
      <c r="AD1028" s="136"/>
      <c r="AE1028" s="136"/>
      <c r="AF1028" s="137"/>
      <c r="AG1028" s="3" t="s">
        <v>13755</v>
      </c>
      <c r="AI1028" s="139" t="s">
        <v>13756</v>
      </c>
      <c r="AJ1028" s="136"/>
      <c r="AK1028" s="136"/>
      <c r="AL1028" s="136"/>
      <c r="AM1028" s="134"/>
      <c r="AN1028" s="134"/>
      <c r="AO1028" s="134"/>
      <c r="AP1028" s="134"/>
      <c r="AQ1028" s="134"/>
      <c r="AR1028" s="134"/>
      <c r="AS1028" s="134"/>
      <c r="AT1028" s="134"/>
      <c r="AU1028" s="134"/>
      <c r="AV1028" s="134"/>
      <c r="AW1028" s="134"/>
      <c r="BC1028" s="135"/>
      <c r="BD1028" s="135"/>
      <c r="BE1028" s="135"/>
    </row>
    <row r="1029" spans="1:176" ht="12.75" customHeight="1" x14ac:dyDescent="0.2">
      <c r="A1029" s="132" t="s">
        <v>173</v>
      </c>
      <c r="B1029" s="17" t="s">
        <v>12429</v>
      </c>
      <c r="C1029" s="132" t="s">
        <v>13782</v>
      </c>
      <c r="D1029" s="132" t="s">
        <v>13805</v>
      </c>
      <c r="E1029" s="132" t="s">
        <v>13805</v>
      </c>
      <c r="F1029" s="85"/>
      <c r="G1029" s="85"/>
      <c r="H1029" s="7" t="s">
        <v>260</v>
      </c>
      <c r="I1029" s="132" t="s">
        <v>671</v>
      </c>
      <c r="J1029" s="132" t="s">
        <v>179</v>
      </c>
      <c r="K1029" s="17" t="s">
        <v>162</v>
      </c>
      <c r="L1029" s="132" t="s">
        <v>327</v>
      </c>
      <c r="M1029" s="136"/>
      <c r="N1029" s="17"/>
      <c r="O1029" s="17"/>
      <c r="P1029" s="134"/>
      <c r="Q1029" s="134"/>
      <c r="R1029" s="136"/>
      <c r="S1029" s="136"/>
      <c r="T1029" s="136"/>
      <c r="U1029" s="136"/>
      <c r="V1029" s="138"/>
      <c r="W1029" s="136"/>
      <c r="X1029" s="136"/>
      <c r="Y1029" s="136"/>
      <c r="Z1029" s="136"/>
      <c r="AA1029" s="136"/>
      <c r="AB1029" s="136"/>
      <c r="AC1029" s="136"/>
      <c r="AD1029" s="136"/>
      <c r="AE1029" s="136"/>
      <c r="AF1029" s="137"/>
      <c r="AH1029" s="135"/>
      <c r="AI1029" s="136"/>
      <c r="AJ1029" s="136"/>
      <c r="AK1029" s="136"/>
      <c r="AL1029" s="136"/>
      <c r="AM1029" s="134"/>
      <c r="AN1029" s="134"/>
      <c r="AO1029" s="134"/>
      <c r="AP1029" s="134"/>
      <c r="AQ1029" s="134"/>
      <c r="AR1029" s="134"/>
      <c r="AS1029" s="134"/>
      <c r="AT1029" s="134"/>
      <c r="AU1029" s="134"/>
      <c r="AV1029" s="134"/>
      <c r="AW1029" s="134"/>
      <c r="AX1029" s="135"/>
      <c r="AY1029" s="135"/>
      <c r="AZ1029" s="135"/>
      <c r="BA1029" s="135"/>
    </row>
    <row r="1030" spans="1:176" ht="12.75" customHeight="1" x14ac:dyDescent="0.25">
      <c r="A1030" s="3" t="s">
        <v>240</v>
      </c>
      <c r="B1030" s="127" t="s">
        <v>11732</v>
      </c>
      <c r="C1030" s="5" t="s">
        <v>14607</v>
      </c>
      <c r="D1030" s="3" t="s">
        <v>14606</v>
      </c>
      <c r="E1030" s="3" t="s">
        <v>14606</v>
      </c>
      <c r="F1030" s="3"/>
      <c r="G1030" s="3"/>
      <c r="H1030" s="124">
        <v>2021</v>
      </c>
      <c r="I1030" s="3" t="s">
        <v>160</v>
      </c>
      <c r="J1030" s="135" t="s">
        <v>161</v>
      </c>
      <c r="K1030" s="4" t="s">
        <v>162</v>
      </c>
      <c r="L1030" s="3" t="s">
        <v>14608</v>
      </c>
      <c r="R1030" s="3" t="s">
        <v>14609</v>
      </c>
      <c r="S1030" s="3" t="s">
        <v>14610</v>
      </c>
      <c r="U1030" s="3" t="s">
        <v>346</v>
      </c>
      <c r="V1030" s="135"/>
      <c r="AC1030" s="3" t="s">
        <v>168</v>
      </c>
      <c r="AD1030" s="3" t="s">
        <v>3927</v>
      </c>
      <c r="AE1030" s="3" t="s">
        <v>14611</v>
      </c>
      <c r="AF1030" s="3" t="s">
        <v>14612</v>
      </c>
      <c r="AG1030" s="180" t="s">
        <v>14613</v>
      </c>
      <c r="AI1030" s="3" t="s">
        <v>14614</v>
      </c>
      <c r="AK1030" s="3" t="s">
        <v>14615</v>
      </c>
      <c r="BC1030" s="135"/>
      <c r="BD1030" s="135"/>
      <c r="BE1030" s="135"/>
    </row>
    <row r="1031" spans="1:176" ht="12.75" customHeight="1" x14ac:dyDescent="0.2">
      <c r="A1031" s="81" t="s">
        <v>173</v>
      </c>
      <c r="B1031" s="86" t="s">
        <v>472</v>
      </c>
      <c r="C1031" s="81" t="s">
        <v>13918</v>
      </c>
      <c r="D1031" s="81" t="s">
        <v>1949</v>
      </c>
      <c r="E1031" s="81" t="s">
        <v>13912</v>
      </c>
      <c r="F1031" s="85"/>
      <c r="G1031" s="127"/>
      <c r="H1031" s="134" t="s">
        <v>260</v>
      </c>
      <c r="I1031" s="81" t="s">
        <v>979</v>
      </c>
      <c r="J1031" s="81" t="s">
        <v>179</v>
      </c>
      <c r="K1031" s="89" t="s">
        <v>180</v>
      </c>
      <c r="L1031" s="81"/>
      <c r="M1031" s="87" t="s">
        <v>11167</v>
      </c>
      <c r="N1031" s="86"/>
      <c r="O1031" s="86"/>
      <c r="P1031" s="100">
        <v>2019</v>
      </c>
      <c r="Q1031" s="85">
        <v>10</v>
      </c>
      <c r="R1031" s="87"/>
      <c r="S1031" s="87"/>
      <c r="T1031" s="87"/>
      <c r="U1031" s="87" t="s">
        <v>13912</v>
      </c>
      <c r="V1031" s="88"/>
      <c r="W1031" s="90" t="s">
        <v>11168</v>
      </c>
      <c r="X1031" s="90" t="s">
        <v>11169</v>
      </c>
      <c r="Y1031" s="90" t="s">
        <v>11170</v>
      </c>
      <c r="Z1031" s="90" t="s">
        <v>11209</v>
      </c>
      <c r="AA1031" s="87"/>
      <c r="AB1031" s="90">
        <v>8000</v>
      </c>
      <c r="AC1031" s="130" t="s">
        <v>168</v>
      </c>
      <c r="AD1031" s="130" t="s">
        <v>856</v>
      </c>
      <c r="AE1031" s="130" t="s">
        <v>1952</v>
      </c>
      <c r="AF1031" s="130" t="s">
        <v>1953</v>
      </c>
      <c r="AG1031" s="130" t="s">
        <v>1954</v>
      </c>
      <c r="AH1031" s="130" t="s">
        <v>163</v>
      </c>
      <c r="AI1031" s="130" t="s">
        <v>1955</v>
      </c>
      <c r="AJ1031" s="130" t="s">
        <v>163</v>
      </c>
      <c r="AK1031" s="130" t="s">
        <v>1956</v>
      </c>
      <c r="AL1031" s="130" t="s">
        <v>1957</v>
      </c>
      <c r="AM1031" s="130" t="s">
        <v>194</v>
      </c>
      <c r="AN1031" s="130" t="s">
        <v>1958</v>
      </c>
      <c r="AO1031" s="130" t="s">
        <v>1959</v>
      </c>
      <c r="AP1031" s="130" t="s">
        <v>1240</v>
      </c>
      <c r="AQ1031" s="149" t="s">
        <v>1987</v>
      </c>
      <c r="AR1031" s="130"/>
      <c r="AS1031" s="130"/>
      <c r="AT1031" s="130"/>
      <c r="AU1031" s="130"/>
      <c r="AV1031" s="130"/>
      <c r="AW1031" s="130" t="s">
        <v>168</v>
      </c>
      <c r="AX1031" s="130" t="s">
        <v>856</v>
      </c>
      <c r="AY1031" s="130" t="s">
        <v>1960</v>
      </c>
      <c r="AZ1031" s="130" t="s">
        <v>1961</v>
      </c>
      <c r="BA1031" s="130" t="s">
        <v>1962</v>
      </c>
      <c r="BB1031" s="130" t="s">
        <v>163</v>
      </c>
      <c r="BC1031" s="131" t="s">
        <v>1963</v>
      </c>
      <c r="BD1031" s="131" t="s">
        <v>163</v>
      </c>
      <c r="BE1031" s="131" t="s">
        <v>1964</v>
      </c>
      <c r="BF1031" s="130" t="s">
        <v>1965</v>
      </c>
      <c r="BG1031" s="130" t="s">
        <v>168</v>
      </c>
      <c r="BH1031" s="130" t="s">
        <v>1966</v>
      </c>
      <c r="BI1031" s="130" t="s">
        <v>1967</v>
      </c>
      <c r="BJ1031" s="130" t="s">
        <v>1045</v>
      </c>
      <c r="BK1031" s="130" t="s">
        <v>1968</v>
      </c>
      <c r="BL1031" s="130" t="s">
        <v>1969</v>
      </c>
      <c r="BM1031" s="130" t="s">
        <v>1970</v>
      </c>
      <c r="BN1031" s="130" t="s">
        <v>1971</v>
      </c>
      <c r="BO1031" s="130" t="s">
        <v>1972</v>
      </c>
      <c r="BP1031" s="130"/>
      <c r="BQ1031" s="130" t="s">
        <v>1916</v>
      </c>
      <c r="BR1031" s="130" t="s">
        <v>1973</v>
      </c>
      <c r="BS1031" s="130" t="s">
        <v>1974</v>
      </c>
      <c r="BT1031" s="130" t="s">
        <v>1975</v>
      </c>
      <c r="BU1031" s="130" t="s">
        <v>1976</v>
      </c>
      <c r="BV1031" s="130" t="s">
        <v>1977</v>
      </c>
      <c r="BW1031" s="130" t="s">
        <v>1978</v>
      </c>
      <c r="BX1031" s="130" t="s">
        <v>163</v>
      </c>
      <c r="BY1031" s="130" t="s">
        <v>1979</v>
      </c>
      <c r="BZ1031" s="130" t="s">
        <v>1956</v>
      </c>
      <c r="CA1031" s="130" t="s">
        <v>168</v>
      </c>
      <c r="CB1031" s="130" t="s">
        <v>1980</v>
      </c>
      <c r="CC1031" s="130" t="s">
        <v>1981</v>
      </c>
      <c r="CD1031" s="130" t="s">
        <v>843</v>
      </c>
      <c r="CE1031" s="130" t="s">
        <v>1982</v>
      </c>
      <c r="CF1031" s="130" t="s">
        <v>163</v>
      </c>
      <c r="CG1031" s="130" t="s">
        <v>1963</v>
      </c>
      <c r="CH1031" s="130" t="s">
        <v>163</v>
      </c>
      <c r="CI1031" s="130" t="s">
        <v>1964</v>
      </c>
      <c r="CJ1031" s="130" t="s">
        <v>1983</v>
      </c>
      <c r="CK1031" s="130" t="s">
        <v>168</v>
      </c>
      <c r="CL1031" s="130" t="s">
        <v>1984</v>
      </c>
      <c r="CM1031" s="130" t="s">
        <v>1985</v>
      </c>
      <c r="CN1031" s="130" t="s">
        <v>1986</v>
      </c>
      <c r="CO1031" s="130" t="s">
        <v>1987</v>
      </c>
      <c r="CP1031" s="130" t="s">
        <v>163</v>
      </c>
      <c r="CQ1031" s="130" t="s">
        <v>1988</v>
      </c>
      <c r="CR1031" s="130" t="s">
        <v>163</v>
      </c>
      <c r="CS1031" s="130" t="s">
        <v>1989</v>
      </c>
      <c r="CT1031" s="130" t="s">
        <v>1990</v>
      </c>
      <c r="CU1031" s="130" t="s">
        <v>168</v>
      </c>
      <c r="CV1031" s="130" t="s">
        <v>1778</v>
      </c>
      <c r="CW1031" s="130" t="s">
        <v>1991</v>
      </c>
      <c r="CX1031" s="130" t="s">
        <v>1992</v>
      </c>
      <c r="CY1031" s="130" t="s">
        <v>1993</v>
      </c>
      <c r="CZ1031" s="130" t="s">
        <v>163</v>
      </c>
      <c r="DA1031" s="130" t="s">
        <v>1994</v>
      </c>
      <c r="DB1031" s="130" t="s">
        <v>163</v>
      </c>
      <c r="DC1031" s="130" t="s">
        <v>1971</v>
      </c>
      <c r="DD1031" s="130" t="s">
        <v>1995</v>
      </c>
      <c r="DE1031" s="130" t="s">
        <v>168</v>
      </c>
      <c r="DF1031" s="130" t="s">
        <v>1996</v>
      </c>
      <c r="DG1031" s="130" t="s">
        <v>1997</v>
      </c>
      <c r="DH1031" s="130" t="s">
        <v>1998</v>
      </c>
      <c r="DI1031" s="130" t="s">
        <v>1999</v>
      </c>
      <c r="DJ1031" s="130" t="s">
        <v>163</v>
      </c>
      <c r="DK1031" s="130" t="s">
        <v>2000</v>
      </c>
      <c r="DL1031" s="130" t="s">
        <v>163</v>
      </c>
      <c r="DM1031" s="130" t="s">
        <v>1979</v>
      </c>
      <c r="DN1031" s="130" t="s">
        <v>2001</v>
      </c>
      <c r="DO1031" s="130" t="s">
        <v>168</v>
      </c>
      <c r="DP1031" s="130" t="s">
        <v>2002</v>
      </c>
      <c r="DQ1031" s="130" t="s">
        <v>2003</v>
      </c>
      <c r="DR1031" s="130" t="s">
        <v>2004</v>
      </c>
      <c r="DS1031" s="130" t="s">
        <v>1982</v>
      </c>
      <c r="DT1031" s="130" t="s">
        <v>163</v>
      </c>
      <c r="DU1031" s="130" t="s">
        <v>1988</v>
      </c>
      <c r="DV1031" s="130" t="s">
        <v>163</v>
      </c>
      <c r="DW1031" s="130" t="s">
        <v>2005</v>
      </c>
      <c r="DX1031" s="130" t="s">
        <v>2006</v>
      </c>
      <c r="DY1031" s="130" t="s">
        <v>168</v>
      </c>
      <c r="DZ1031" s="130" t="s">
        <v>2007</v>
      </c>
      <c r="EA1031" s="130" t="s">
        <v>2008</v>
      </c>
      <c r="EB1031" s="130" t="s">
        <v>2009</v>
      </c>
      <c r="EC1031" s="130" t="s">
        <v>2010</v>
      </c>
      <c r="ED1031" s="130" t="s">
        <v>163</v>
      </c>
      <c r="EE1031" s="130" t="s">
        <v>2011</v>
      </c>
      <c r="EF1031" s="130" t="s">
        <v>163</v>
      </c>
      <c r="EG1031" s="130" t="s">
        <v>163</v>
      </c>
      <c r="EH1031" s="130" t="s">
        <v>2012</v>
      </c>
      <c r="EI1031" s="130"/>
      <c r="EJ1031" s="130"/>
      <c r="EK1031" s="130"/>
      <c r="EL1031" s="130"/>
      <c r="EM1031" s="130" t="s">
        <v>2013</v>
      </c>
      <c r="EN1031" s="130"/>
      <c r="EO1031" s="130"/>
      <c r="EP1031" s="130"/>
      <c r="EQ1031" s="130"/>
      <c r="ER1031" s="130"/>
      <c r="ES1031" s="130"/>
      <c r="ET1031" s="130"/>
      <c r="EU1031" s="130"/>
      <c r="EV1031" s="130"/>
      <c r="EW1031" s="130"/>
      <c r="EX1031" s="130"/>
      <c r="EY1031" s="130"/>
      <c r="EZ1031" s="130"/>
      <c r="FA1031" s="130"/>
      <c r="FB1031" s="130"/>
      <c r="FC1031" s="130"/>
      <c r="FD1031" s="130"/>
      <c r="FE1031" s="130"/>
      <c r="FF1031" s="130"/>
      <c r="FG1031" s="130"/>
      <c r="FH1031" s="130"/>
      <c r="FI1031" s="130"/>
      <c r="FJ1031" s="130"/>
      <c r="FK1031" s="130"/>
      <c r="FL1031" s="130"/>
      <c r="FM1031" s="130"/>
      <c r="FN1031" s="130"/>
      <c r="FO1031" s="130"/>
      <c r="FP1031" s="130"/>
      <c r="FQ1031" s="130"/>
      <c r="FR1031" s="130"/>
      <c r="FS1031" s="130"/>
      <c r="FT1031" s="130"/>
    </row>
    <row r="1032" spans="1:176" ht="12.75" customHeight="1" x14ac:dyDescent="0.2">
      <c r="A1032" s="132" t="s">
        <v>173</v>
      </c>
      <c r="B1032" s="17" t="s">
        <v>12429</v>
      </c>
      <c r="C1032" s="132" t="s">
        <v>13783</v>
      </c>
      <c r="D1032" s="132" t="s">
        <v>1649</v>
      </c>
      <c r="E1032" s="132" t="s">
        <v>1649</v>
      </c>
      <c r="F1032" s="85"/>
      <c r="G1032" s="85"/>
      <c r="H1032" s="134" t="s">
        <v>260</v>
      </c>
      <c r="I1032" s="132" t="s">
        <v>671</v>
      </c>
      <c r="J1032" s="132" t="s">
        <v>179</v>
      </c>
      <c r="K1032" s="17" t="s">
        <v>162</v>
      </c>
      <c r="L1032" s="132" t="s">
        <v>327</v>
      </c>
      <c r="M1032" s="136"/>
      <c r="N1032" s="17"/>
      <c r="O1032" s="17"/>
      <c r="P1032" s="134"/>
      <c r="Q1032" s="134"/>
      <c r="R1032" s="136" t="s">
        <v>12726</v>
      </c>
      <c r="S1032" s="136"/>
      <c r="T1032" s="136"/>
      <c r="U1032" s="136" t="s">
        <v>12727</v>
      </c>
      <c r="V1032" s="138" t="s">
        <v>11717</v>
      </c>
      <c r="W1032" s="136"/>
      <c r="X1032" s="136"/>
      <c r="Y1032" s="136"/>
      <c r="Z1032" s="136"/>
      <c r="AA1032" s="136"/>
      <c r="AB1032" s="136"/>
      <c r="AC1032" s="136"/>
      <c r="AI1032" s="136"/>
      <c r="AJ1032" s="136"/>
      <c r="AK1032" s="136"/>
      <c r="AL1032" s="136"/>
      <c r="AM1032" s="134"/>
      <c r="AN1032" s="134"/>
      <c r="AO1032" s="134"/>
      <c r="AP1032" s="134"/>
      <c r="AQ1032" s="134"/>
      <c r="AR1032" s="134"/>
      <c r="AS1032" s="134"/>
      <c r="AT1032" s="134"/>
      <c r="AU1032" s="134"/>
      <c r="AV1032" s="134"/>
      <c r="AW1032" s="134"/>
      <c r="AX1032" s="136"/>
      <c r="AY1032" s="136"/>
      <c r="AZ1032" s="133"/>
      <c r="BA1032" s="3" t="s">
        <v>1650</v>
      </c>
    </row>
    <row r="1033" spans="1:176" ht="12.75" customHeight="1" x14ac:dyDescent="0.25">
      <c r="A1033" s="3" t="s">
        <v>173</v>
      </c>
      <c r="B1033" s="17" t="s">
        <v>12429</v>
      </c>
      <c r="C1033" s="132" t="s">
        <v>13783</v>
      </c>
      <c r="D1033" s="3" t="s">
        <v>11404</v>
      </c>
      <c r="E1033" s="3" t="s">
        <v>11404</v>
      </c>
      <c r="F1033" s="85"/>
      <c r="G1033" s="130"/>
      <c r="H1033" s="134" t="s">
        <v>260</v>
      </c>
      <c r="I1033" s="3" t="s">
        <v>2475</v>
      </c>
      <c r="J1033" s="3" t="s">
        <v>179</v>
      </c>
      <c r="K1033" s="127" t="s">
        <v>162</v>
      </c>
      <c r="R1033" s="129" t="s">
        <v>13893</v>
      </c>
      <c r="AC1033" s="133" t="s">
        <v>168</v>
      </c>
      <c r="AD1033" s="3" t="s">
        <v>11405</v>
      </c>
      <c r="AE1033" s="3" t="s">
        <v>1899</v>
      </c>
      <c r="AF1033" s="3" t="s">
        <v>13124</v>
      </c>
      <c r="AG1033" s="3" t="s">
        <v>11406</v>
      </c>
    </row>
    <row r="1034" spans="1:176" ht="12.75" customHeight="1" x14ac:dyDescent="0.2">
      <c r="A1034" s="132" t="s">
        <v>173</v>
      </c>
      <c r="B1034" s="17" t="s">
        <v>12429</v>
      </c>
      <c r="C1034" s="132" t="s">
        <v>13783</v>
      </c>
      <c r="D1034" s="132" t="s">
        <v>12433</v>
      </c>
      <c r="E1034" s="132" t="s">
        <v>11023</v>
      </c>
      <c r="F1034" s="85"/>
      <c r="G1034" s="85"/>
      <c r="H1034" s="134" t="s">
        <v>260</v>
      </c>
      <c r="I1034" s="132" t="s">
        <v>671</v>
      </c>
      <c r="J1034" s="132" t="s">
        <v>179</v>
      </c>
      <c r="K1034" s="17" t="s">
        <v>162</v>
      </c>
      <c r="L1034" s="132" t="s">
        <v>327</v>
      </c>
      <c r="M1034" s="136" t="s">
        <v>11718</v>
      </c>
      <c r="N1034" s="17"/>
      <c r="O1034" s="17"/>
      <c r="P1034" s="134"/>
      <c r="Q1034" s="134"/>
      <c r="R1034" s="136" t="s">
        <v>12728</v>
      </c>
      <c r="S1034" s="136"/>
      <c r="T1034" s="136"/>
      <c r="U1034" s="136" t="s">
        <v>12727</v>
      </c>
      <c r="V1034" s="138" t="s">
        <v>11719</v>
      </c>
      <c r="W1034" s="136"/>
      <c r="X1034" s="136"/>
      <c r="Y1034" s="136"/>
      <c r="Z1034" s="136"/>
      <c r="AA1034" s="136"/>
      <c r="AB1034" s="136"/>
      <c r="AC1034" s="136"/>
      <c r="AD1034" s="136"/>
      <c r="AE1034" s="136"/>
      <c r="AF1034" s="137"/>
      <c r="AG1034" s="3" t="s">
        <v>11024</v>
      </c>
      <c r="AI1034" s="136" t="s">
        <v>11719</v>
      </c>
      <c r="AJ1034" s="136"/>
      <c r="AK1034" s="136"/>
      <c r="AL1034" s="136"/>
      <c r="AM1034" s="134"/>
      <c r="AN1034" s="134"/>
      <c r="AO1034" s="134"/>
      <c r="AP1034" s="134"/>
      <c r="AQ1034" s="134"/>
      <c r="AR1034" s="134"/>
      <c r="AS1034" s="134"/>
      <c r="AT1034" s="134"/>
      <c r="AU1034" s="134"/>
      <c r="AV1034" s="134"/>
      <c r="AW1034" s="134"/>
      <c r="BC1034" s="135"/>
      <c r="BD1034" s="135"/>
      <c r="BE1034" s="135"/>
    </row>
    <row r="1035" spans="1:176" ht="12.75" customHeight="1" x14ac:dyDescent="0.25">
      <c r="A1035" s="3" t="s">
        <v>544</v>
      </c>
      <c r="D1035" s="3" t="s">
        <v>159</v>
      </c>
      <c r="E1035" s="3" t="s">
        <v>159</v>
      </c>
      <c r="F1035" s="3"/>
      <c r="G1035" s="3"/>
      <c r="I1035" s="3" t="s">
        <v>160</v>
      </c>
      <c r="J1035" s="3" t="s">
        <v>161</v>
      </c>
      <c r="K1035" s="4" t="s">
        <v>162</v>
      </c>
      <c r="L1035" s="3" t="s">
        <v>163</v>
      </c>
      <c r="M1035" s="3" t="s">
        <v>163</v>
      </c>
      <c r="R1035" s="3" t="s">
        <v>164</v>
      </c>
      <c r="S1035" s="3" t="s">
        <v>165</v>
      </c>
      <c r="T1035" s="3" t="s">
        <v>166</v>
      </c>
      <c r="U1035" s="3" t="s">
        <v>167</v>
      </c>
      <c r="V1035" s="9" t="s">
        <v>163</v>
      </c>
      <c r="AA1035" s="3" t="s">
        <v>163</v>
      </c>
      <c r="AG1035" s="180" t="s">
        <v>14100</v>
      </c>
      <c r="AI1035" s="3" t="s">
        <v>163</v>
      </c>
      <c r="AW1035" s="3" t="s">
        <v>168</v>
      </c>
      <c r="AX1035" s="3" t="s">
        <v>169</v>
      </c>
      <c r="AY1035" s="3" t="s">
        <v>170</v>
      </c>
      <c r="AZ1035" s="3" t="s">
        <v>171</v>
      </c>
      <c r="BA1035" s="3" t="s">
        <v>172</v>
      </c>
      <c r="BC1035" s="9"/>
      <c r="BD1035" s="9"/>
      <c r="BE1035" s="9"/>
    </row>
    <row r="1036" spans="1:176" ht="12.75" customHeight="1" x14ac:dyDescent="0.2">
      <c r="A1036" s="3" t="s">
        <v>544</v>
      </c>
      <c r="D1036" s="3" t="s">
        <v>183</v>
      </c>
      <c r="E1036" s="3" t="s">
        <v>183</v>
      </c>
      <c r="F1036" s="3"/>
      <c r="G1036" s="3"/>
      <c r="I1036" s="3" t="s">
        <v>184</v>
      </c>
      <c r="J1036" s="135" t="s">
        <v>179</v>
      </c>
      <c r="K1036" s="4" t="s">
        <v>162</v>
      </c>
      <c r="L1036" s="3" t="s">
        <v>163</v>
      </c>
      <c r="M1036" s="3" t="s">
        <v>163</v>
      </c>
      <c r="R1036" s="3" t="s">
        <v>185</v>
      </c>
      <c r="S1036" s="3" t="s">
        <v>186</v>
      </c>
      <c r="T1036" s="3" t="s">
        <v>163</v>
      </c>
      <c r="U1036" s="3" t="s">
        <v>184</v>
      </c>
      <c r="V1036" s="9" t="s">
        <v>187</v>
      </c>
      <c r="AA1036" s="3" t="s">
        <v>163</v>
      </c>
      <c r="AC1036" s="3" t="s">
        <v>168</v>
      </c>
      <c r="AD1036" s="3" t="s">
        <v>188</v>
      </c>
      <c r="AE1036" s="3" t="s">
        <v>189</v>
      </c>
      <c r="AF1036" s="3" t="s">
        <v>190</v>
      </c>
      <c r="AG1036" s="3" t="s">
        <v>191</v>
      </c>
      <c r="AH1036" s="3" t="s">
        <v>163</v>
      </c>
      <c r="AI1036" s="3" t="s">
        <v>187</v>
      </c>
      <c r="AJ1036" s="3" t="s">
        <v>163</v>
      </c>
      <c r="AK1036" s="3" t="s">
        <v>192</v>
      </c>
      <c r="AL1036" s="3" t="s">
        <v>193</v>
      </c>
      <c r="AM1036" s="3" t="s">
        <v>194</v>
      </c>
      <c r="AN1036" s="3" t="s">
        <v>195</v>
      </c>
      <c r="AO1036" s="3" t="s">
        <v>196</v>
      </c>
      <c r="AP1036" s="3" t="s">
        <v>197</v>
      </c>
      <c r="AQ1036" s="3" t="s">
        <v>198</v>
      </c>
      <c r="AW1036" s="3" t="s">
        <v>168</v>
      </c>
      <c r="AX1036" s="3" t="s">
        <v>188</v>
      </c>
      <c r="AY1036" s="3" t="s">
        <v>189</v>
      </c>
      <c r="AZ1036" s="3" t="s">
        <v>190</v>
      </c>
      <c r="BA1036" s="3" t="s">
        <v>191</v>
      </c>
      <c r="BC1036" s="9"/>
      <c r="BD1036" s="9"/>
      <c r="BE1036" s="9"/>
    </row>
    <row r="1037" spans="1:176" ht="12.75" customHeight="1" x14ac:dyDescent="0.2">
      <c r="A1037" s="133" t="s">
        <v>205</v>
      </c>
      <c r="B1037" s="124"/>
      <c r="C1037" s="133"/>
      <c r="D1037" s="133" t="s">
        <v>206</v>
      </c>
      <c r="E1037" s="133" t="s">
        <v>206</v>
      </c>
      <c r="F1037" s="124"/>
      <c r="G1037" s="124"/>
      <c r="H1037" s="124"/>
      <c r="I1037" s="133" t="s">
        <v>178</v>
      </c>
      <c r="J1037" s="133" t="s">
        <v>179</v>
      </c>
      <c r="K1037" s="124" t="s">
        <v>162</v>
      </c>
      <c r="L1037" s="133" t="s">
        <v>207</v>
      </c>
      <c r="M1037" s="133"/>
      <c r="N1037" s="124"/>
      <c r="O1037" s="124"/>
      <c r="P1037" s="124"/>
      <c r="Q1037" s="124"/>
      <c r="R1037" s="133"/>
      <c r="S1037" s="133"/>
      <c r="T1037" s="133"/>
      <c r="U1037" s="133"/>
      <c r="V1037" s="24"/>
      <c r="W1037" s="133"/>
      <c r="X1037" s="133"/>
      <c r="Y1037" s="133"/>
      <c r="Z1037" s="133"/>
      <c r="AA1037" s="133"/>
      <c r="AB1037" s="133"/>
      <c r="AC1037" s="133"/>
      <c r="AD1037" s="135"/>
      <c r="AE1037" s="135"/>
      <c r="AF1037" s="135"/>
      <c r="AG1037" s="135"/>
      <c r="AH1037" s="133"/>
      <c r="AI1037" s="133"/>
      <c r="AJ1037" s="133"/>
      <c r="AK1037" s="133"/>
      <c r="AL1037" s="133"/>
      <c r="AM1037" s="124"/>
      <c r="AN1037" s="124"/>
      <c r="AO1037" s="124"/>
      <c r="AP1037" s="124"/>
      <c r="AQ1037" s="124"/>
      <c r="AR1037" s="124"/>
      <c r="AS1037" s="124"/>
      <c r="AT1037" s="124"/>
      <c r="AU1037" s="124"/>
      <c r="AV1037" s="124"/>
      <c r="AW1037" s="135" t="s">
        <v>168</v>
      </c>
      <c r="AX1037" s="133" t="s">
        <v>208</v>
      </c>
      <c r="AY1037" s="133" t="s">
        <v>209</v>
      </c>
      <c r="AZ1037" s="133"/>
      <c r="BA1037" s="133" t="s">
        <v>210</v>
      </c>
    </row>
    <row r="1038" spans="1:176" ht="12.75" customHeight="1" x14ac:dyDescent="0.2">
      <c r="A1038" s="132" t="s">
        <v>299</v>
      </c>
      <c r="B1038" s="127" t="s">
        <v>11959</v>
      </c>
      <c r="D1038" s="3" t="s">
        <v>11745</v>
      </c>
      <c r="E1038" s="3" t="s">
        <v>11745</v>
      </c>
      <c r="F1038" s="3"/>
      <c r="G1038" s="3"/>
      <c r="H1038" s="134" t="s">
        <v>177</v>
      </c>
      <c r="I1038" s="3" t="s">
        <v>301</v>
      </c>
      <c r="J1038" s="3" t="s">
        <v>179</v>
      </c>
      <c r="K1038" s="124" t="s">
        <v>162</v>
      </c>
      <c r="V1038" s="135"/>
      <c r="AC1038" s="3" t="s">
        <v>11740</v>
      </c>
      <c r="AD1038" s="3" t="s">
        <v>8752</v>
      </c>
      <c r="AE1038" s="3" t="s">
        <v>2465</v>
      </c>
      <c r="AF1038" s="3" t="s">
        <v>368</v>
      </c>
      <c r="AG1038" s="3" t="s">
        <v>11746</v>
      </c>
      <c r="AW1038" s="3" t="s">
        <v>168</v>
      </c>
      <c r="AX1038" s="3" t="s">
        <v>8752</v>
      </c>
      <c r="AY1038" s="3" t="s">
        <v>2465</v>
      </c>
      <c r="AZ1038" s="3" t="s">
        <v>368</v>
      </c>
      <c r="BA1038" s="3" t="s">
        <v>11746</v>
      </c>
      <c r="BC1038" s="135"/>
      <c r="BD1038" s="135"/>
      <c r="BE1038" s="135"/>
    </row>
    <row r="1039" spans="1:176" ht="12.75" customHeight="1" x14ac:dyDescent="0.2">
      <c r="A1039" s="3" t="s">
        <v>205</v>
      </c>
      <c r="D1039" s="3" t="s">
        <v>216</v>
      </c>
      <c r="E1039" s="3" t="s">
        <v>216</v>
      </c>
      <c r="F1039" s="3"/>
      <c r="G1039" s="3"/>
      <c r="I1039" s="3" t="s">
        <v>217</v>
      </c>
      <c r="J1039" s="133" t="s">
        <v>203</v>
      </c>
      <c r="K1039" s="4" t="s">
        <v>162</v>
      </c>
      <c r="L1039" s="3" t="s">
        <v>163</v>
      </c>
      <c r="M1039" s="3" t="s">
        <v>218</v>
      </c>
      <c r="R1039" s="3" t="s">
        <v>219</v>
      </c>
      <c r="S1039" s="3" t="s">
        <v>220</v>
      </c>
      <c r="T1039" s="3" t="s">
        <v>221</v>
      </c>
      <c r="U1039" s="3" t="s">
        <v>222</v>
      </c>
      <c r="V1039" s="141" t="s">
        <v>223</v>
      </c>
      <c r="AA1039" s="3" t="s">
        <v>224</v>
      </c>
      <c r="AI1039" s="135"/>
      <c r="AK1039" s="135"/>
      <c r="BC1039" s="141"/>
      <c r="BD1039" s="141"/>
      <c r="BE1039" s="141"/>
    </row>
    <row r="1040" spans="1:176" ht="12.75" customHeight="1" x14ac:dyDescent="0.2">
      <c r="A1040" s="3" t="s">
        <v>225</v>
      </c>
      <c r="D1040" s="3" t="s">
        <v>226</v>
      </c>
      <c r="E1040" s="3" t="s">
        <v>226</v>
      </c>
      <c r="F1040" s="3"/>
      <c r="G1040" s="3"/>
      <c r="I1040" s="3" t="s">
        <v>227</v>
      </c>
      <c r="J1040" s="3" t="s">
        <v>179</v>
      </c>
      <c r="K1040" s="4" t="s">
        <v>162</v>
      </c>
      <c r="L1040" s="3" t="s">
        <v>163</v>
      </c>
      <c r="M1040" s="3" t="s">
        <v>163</v>
      </c>
      <c r="R1040" s="3" t="s">
        <v>228</v>
      </c>
      <c r="S1040" s="3" t="s">
        <v>163</v>
      </c>
      <c r="T1040" s="3" t="s">
        <v>229</v>
      </c>
      <c r="U1040" s="3" t="s">
        <v>227</v>
      </c>
      <c r="V1040" s="9" t="s">
        <v>163</v>
      </c>
      <c r="AA1040" s="3" t="s">
        <v>163</v>
      </c>
      <c r="AC1040" s="3" t="s">
        <v>168</v>
      </c>
      <c r="AD1040" s="3" t="s">
        <v>230</v>
      </c>
      <c r="AE1040" s="3" t="s">
        <v>231</v>
      </c>
      <c r="AF1040" s="3" t="s">
        <v>232</v>
      </c>
      <c r="AG1040" s="3" t="s">
        <v>233</v>
      </c>
      <c r="AI1040" s="3" t="s">
        <v>163</v>
      </c>
      <c r="AJ1040" s="3" t="s">
        <v>234</v>
      </c>
      <c r="AK1040" s="3" t="s">
        <v>235</v>
      </c>
      <c r="AL1040" s="3" t="s">
        <v>236</v>
      </c>
      <c r="AW1040" s="3" t="s">
        <v>168</v>
      </c>
      <c r="AX1040" s="3" t="s">
        <v>230</v>
      </c>
      <c r="AY1040" s="3" t="s">
        <v>231</v>
      </c>
      <c r="AZ1040" s="3" t="s">
        <v>232</v>
      </c>
      <c r="BA1040" s="3" t="s">
        <v>233</v>
      </c>
      <c r="BC1040" s="9"/>
      <c r="BD1040" s="9"/>
      <c r="BE1040" s="9"/>
    </row>
    <row r="1041" spans="1:94" ht="12.75" customHeight="1" x14ac:dyDescent="0.2">
      <c r="A1041" s="135" t="s">
        <v>173</v>
      </c>
      <c r="C1041" s="128"/>
      <c r="D1041" s="133" t="s">
        <v>251</v>
      </c>
      <c r="E1041" s="132" t="s">
        <v>8208</v>
      </c>
      <c r="F1041" s="135"/>
      <c r="G1041" s="135"/>
      <c r="H1041" s="127"/>
      <c r="I1041" s="132" t="s">
        <v>261</v>
      </c>
      <c r="J1041" s="135" t="s">
        <v>179</v>
      </c>
      <c r="K1041" s="127" t="s">
        <v>162</v>
      </c>
      <c r="L1041" s="135" t="s">
        <v>163</v>
      </c>
      <c r="M1041" s="135" t="s">
        <v>254</v>
      </c>
      <c r="N1041" s="135"/>
      <c r="O1041" s="135"/>
      <c r="P1041" s="135"/>
      <c r="Q1041" s="135"/>
      <c r="R1041" s="135" t="s">
        <v>8443</v>
      </c>
      <c r="S1041" s="135" t="s">
        <v>8444</v>
      </c>
      <c r="T1041" s="135" t="s">
        <v>1255</v>
      </c>
      <c r="U1041" s="135" t="s">
        <v>559</v>
      </c>
      <c r="V1041" s="141" t="s">
        <v>8445</v>
      </c>
      <c r="W1041" s="135"/>
      <c r="X1041" s="135"/>
      <c r="Y1041" s="135"/>
      <c r="Z1041" s="135"/>
      <c r="AA1041" s="135" t="s">
        <v>163</v>
      </c>
      <c r="AB1041" s="135"/>
      <c r="AC1041" s="133" t="s">
        <v>168</v>
      </c>
      <c r="AD1041" s="133" t="s">
        <v>256</v>
      </c>
      <c r="AE1041" s="133" t="s">
        <v>257</v>
      </c>
      <c r="AF1041" s="133" t="s">
        <v>12890</v>
      </c>
      <c r="AG1041" s="3" t="s">
        <v>258</v>
      </c>
      <c r="AH1041" s="82" t="s">
        <v>12121</v>
      </c>
      <c r="AI1041" s="136">
        <v>919332041256</v>
      </c>
      <c r="AJ1041" s="136">
        <v>913340607041</v>
      </c>
      <c r="AK1041" s="136">
        <v>9232048610</v>
      </c>
      <c r="AL1041" s="136"/>
      <c r="AM1041" s="135" t="s">
        <v>168</v>
      </c>
      <c r="AN1041" s="135" t="s">
        <v>8449</v>
      </c>
      <c r="AO1041" s="135" t="s">
        <v>8450</v>
      </c>
      <c r="AP1041" s="135" t="s">
        <v>8451</v>
      </c>
      <c r="AQ1041" s="135" t="s">
        <v>8452</v>
      </c>
      <c r="AR1041" s="135"/>
      <c r="AS1041" s="135" t="s">
        <v>8453</v>
      </c>
      <c r="AT1041" s="135">
        <v>919830990437</v>
      </c>
      <c r="AU1041" s="135" t="s">
        <v>8454</v>
      </c>
      <c r="AV1041" s="135"/>
      <c r="AW1041" s="135" t="s">
        <v>168</v>
      </c>
      <c r="AX1041" s="135" t="s">
        <v>8446</v>
      </c>
      <c r="AY1041" s="135" t="s">
        <v>4520</v>
      </c>
      <c r="AZ1041" s="135" t="s">
        <v>8447</v>
      </c>
      <c r="BA1041" s="135" t="s">
        <v>8448</v>
      </c>
      <c r="BC1041" s="141"/>
      <c r="BD1041" s="141"/>
      <c r="BE1041" s="141"/>
    </row>
    <row r="1042" spans="1:94" ht="12.75" customHeight="1" x14ac:dyDescent="0.2">
      <c r="A1042" s="135" t="s">
        <v>263</v>
      </c>
      <c r="C1042" s="128"/>
      <c r="D1042" s="135" t="s">
        <v>264</v>
      </c>
      <c r="E1042" s="135" t="s">
        <v>264</v>
      </c>
      <c r="F1042" s="135"/>
      <c r="G1042" s="135"/>
      <c r="H1042" s="127"/>
      <c r="I1042" s="135" t="s">
        <v>184</v>
      </c>
      <c r="J1042" s="135" t="s">
        <v>179</v>
      </c>
      <c r="K1042" s="127" t="s">
        <v>162</v>
      </c>
      <c r="L1042" s="135" t="s">
        <v>163</v>
      </c>
      <c r="M1042" s="135" t="s">
        <v>163</v>
      </c>
      <c r="N1042" s="135"/>
      <c r="O1042" s="135"/>
      <c r="P1042" s="135"/>
      <c r="Q1042" s="135"/>
      <c r="R1042" s="135" t="s">
        <v>265</v>
      </c>
      <c r="S1042" s="135" t="s">
        <v>266</v>
      </c>
      <c r="T1042" s="135" t="s">
        <v>163</v>
      </c>
      <c r="U1042" s="135" t="s">
        <v>267</v>
      </c>
      <c r="V1042" s="141" t="s">
        <v>268</v>
      </c>
      <c r="W1042" s="135"/>
      <c r="X1042" s="135"/>
      <c r="Y1042" s="135"/>
      <c r="Z1042" s="135"/>
      <c r="AA1042" s="135" t="s">
        <v>163</v>
      </c>
      <c r="AB1042" s="135"/>
      <c r="AC1042" s="135" t="s">
        <v>168</v>
      </c>
      <c r="AD1042" s="135" t="s">
        <v>269</v>
      </c>
      <c r="AE1042" s="135" t="s">
        <v>270</v>
      </c>
      <c r="AF1042" s="135" t="s">
        <v>271</v>
      </c>
      <c r="AG1042" s="3" t="s">
        <v>272</v>
      </c>
      <c r="AH1042" s="135"/>
      <c r="AI1042" s="135" t="s">
        <v>163</v>
      </c>
      <c r="AJ1042" s="135" t="s">
        <v>268</v>
      </c>
      <c r="AK1042" s="135" t="s">
        <v>273</v>
      </c>
      <c r="AL1042" s="135" t="s">
        <v>274</v>
      </c>
      <c r="AM1042" s="135"/>
      <c r="AN1042" s="135"/>
      <c r="AO1042" s="135"/>
      <c r="AP1042" s="135"/>
      <c r="AQ1042" s="135"/>
      <c r="AR1042" s="135"/>
      <c r="AS1042" s="135"/>
      <c r="AT1042" s="135"/>
      <c r="AU1042" s="135"/>
      <c r="AV1042" s="135"/>
      <c r="AW1042" s="135" t="s">
        <v>168</v>
      </c>
      <c r="AX1042" s="135" t="s">
        <v>269</v>
      </c>
      <c r="AY1042" s="135" t="s">
        <v>270</v>
      </c>
      <c r="AZ1042" s="135" t="s">
        <v>271</v>
      </c>
      <c r="BA1042" s="135" t="s">
        <v>272</v>
      </c>
      <c r="BC1042" s="141"/>
      <c r="BD1042" s="141"/>
      <c r="BE1042" s="141"/>
    </row>
    <row r="1043" spans="1:94" ht="12.75" customHeight="1" x14ac:dyDescent="0.2">
      <c r="A1043" s="3" t="s">
        <v>275</v>
      </c>
      <c r="D1043" s="3" t="s">
        <v>276</v>
      </c>
      <c r="E1043" s="3" t="s">
        <v>276</v>
      </c>
      <c r="F1043" s="3"/>
      <c r="G1043" s="3"/>
      <c r="H1043" s="127"/>
      <c r="I1043" s="3" t="s">
        <v>227</v>
      </c>
      <c r="J1043" s="3" t="s">
        <v>179</v>
      </c>
      <c r="K1043" s="127" t="s">
        <v>162</v>
      </c>
      <c r="L1043" s="3" t="s">
        <v>163</v>
      </c>
      <c r="M1043" s="3" t="s">
        <v>277</v>
      </c>
      <c r="R1043" s="3" t="s">
        <v>278</v>
      </c>
      <c r="S1043" s="3" t="s">
        <v>279</v>
      </c>
      <c r="T1043" s="3" t="s">
        <v>280</v>
      </c>
      <c r="U1043" s="3" t="s">
        <v>227</v>
      </c>
      <c r="V1043" s="141" t="s">
        <v>281</v>
      </c>
      <c r="AA1043" s="3" t="s">
        <v>163</v>
      </c>
      <c r="AC1043" s="3" t="s">
        <v>168</v>
      </c>
      <c r="AD1043" s="3" t="s">
        <v>282</v>
      </c>
      <c r="AE1043" s="3" t="s">
        <v>283</v>
      </c>
      <c r="AF1043" s="3" t="s">
        <v>284</v>
      </c>
      <c r="AG1043" s="3" t="s">
        <v>285</v>
      </c>
      <c r="AI1043" s="3" t="s">
        <v>163</v>
      </c>
      <c r="AJ1043" s="3" t="s">
        <v>281</v>
      </c>
      <c r="AK1043" s="3" t="s">
        <v>286</v>
      </c>
      <c r="AL1043" s="3" t="s">
        <v>287</v>
      </c>
      <c r="AW1043" s="3" t="s">
        <v>168</v>
      </c>
      <c r="AX1043" s="3" t="s">
        <v>282</v>
      </c>
      <c r="AY1043" s="3" t="s">
        <v>283</v>
      </c>
      <c r="AZ1043" s="3" t="s">
        <v>284</v>
      </c>
      <c r="BA1043" s="3" t="s">
        <v>285</v>
      </c>
      <c r="BC1043" s="141"/>
      <c r="BD1043" s="141"/>
      <c r="BE1043" s="141"/>
    </row>
    <row r="1044" spans="1:94" ht="12.75" customHeight="1" x14ac:dyDescent="0.2">
      <c r="A1044" s="3" t="s">
        <v>173</v>
      </c>
      <c r="D1044" s="3" t="s">
        <v>2846</v>
      </c>
      <c r="E1044" s="3" t="s">
        <v>2847</v>
      </c>
      <c r="F1044" s="3"/>
      <c r="G1044" s="3"/>
      <c r="H1044" s="127"/>
      <c r="I1044" s="3" t="s">
        <v>184</v>
      </c>
      <c r="J1044" s="3" t="s">
        <v>179</v>
      </c>
      <c r="K1044" s="127" t="s">
        <v>162</v>
      </c>
      <c r="L1044" s="3" t="s">
        <v>163</v>
      </c>
      <c r="R1044" s="3" t="s">
        <v>2848</v>
      </c>
      <c r="S1044" s="3" t="s">
        <v>2849</v>
      </c>
      <c r="T1044" s="3" t="s">
        <v>163</v>
      </c>
      <c r="U1044" s="3" t="s">
        <v>184</v>
      </c>
      <c r="V1044" s="141" t="s">
        <v>163</v>
      </c>
      <c r="AA1044" s="3" t="s">
        <v>163</v>
      </c>
      <c r="AC1044" s="3" t="s">
        <v>168</v>
      </c>
      <c r="AD1044" s="3" t="s">
        <v>2850</v>
      </c>
      <c r="AE1044" s="3" t="s">
        <v>2851</v>
      </c>
      <c r="AF1044" s="3" t="s">
        <v>250</v>
      </c>
      <c r="AG1044" s="3" t="s">
        <v>2852</v>
      </c>
      <c r="AI1044" s="141"/>
      <c r="AJ1044" s="141"/>
      <c r="AK1044" s="141"/>
      <c r="BC1044" s="141"/>
      <c r="BD1044" s="141"/>
      <c r="BE1044" s="141"/>
    </row>
    <row r="1045" spans="1:94" ht="12.75" customHeight="1" x14ac:dyDescent="0.2">
      <c r="A1045" s="135" t="s">
        <v>173</v>
      </c>
      <c r="C1045" s="128"/>
      <c r="D1045" s="135" t="s">
        <v>2846</v>
      </c>
      <c r="E1045" s="135" t="s">
        <v>8208</v>
      </c>
      <c r="F1045" s="135"/>
      <c r="G1045" s="135"/>
      <c r="H1045" s="127"/>
      <c r="I1045" s="8" t="s">
        <v>443</v>
      </c>
      <c r="J1045" s="135" t="s">
        <v>444</v>
      </c>
      <c r="K1045" s="127" t="s">
        <v>162</v>
      </c>
      <c r="L1045" s="135" t="s">
        <v>163</v>
      </c>
      <c r="M1045" s="135" t="s">
        <v>163</v>
      </c>
      <c r="N1045" s="135"/>
      <c r="O1045" s="135"/>
      <c r="P1045" s="135"/>
      <c r="Q1045" s="135"/>
      <c r="R1045" s="3" t="s">
        <v>8455</v>
      </c>
      <c r="S1045" s="3" t="s">
        <v>163</v>
      </c>
      <c r="T1045" s="3" t="s">
        <v>8456</v>
      </c>
      <c r="U1045" s="3" t="s">
        <v>8457</v>
      </c>
      <c r="V1045" s="9" t="s">
        <v>8458</v>
      </c>
      <c r="AA1045" s="3" t="s">
        <v>163</v>
      </c>
      <c r="AC1045" s="3" t="s">
        <v>168</v>
      </c>
      <c r="AD1045" s="3" t="s">
        <v>2850</v>
      </c>
      <c r="AE1045" s="3" t="s">
        <v>2851</v>
      </c>
      <c r="AF1045" s="3" t="s">
        <v>250</v>
      </c>
      <c r="AG1045" s="3" t="s">
        <v>2852</v>
      </c>
      <c r="AI1045" s="141"/>
      <c r="AJ1045" s="141"/>
      <c r="AK1045" s="141"/>
      <c r="BC1045" s="135"/>
      <c r="BD1045" s="135"/>
      <c r="BE1045" s="135"/>
      <c r="BR1045" s="135"/>
      <c r="BS1045" s="135"/>
      <c r="BU1045" s="135"/>
    </row>
    <row r="1046" spans="1:94" ht="12.75" customHeight="1" x14ac:dyDescent="0.2">
      <c r="A1046" s="133" t="s">
        <v>299</v>
      </c>
      <c r="B1046" s="127" t="s">
        <v>11959</v>
      </c>
      <c r="C1046" s="133"/>
      <c r="D1046" s="8" t="s">
        <v>300</v>
      </c>
      <c r="E1046" s="8" t="s">
        <v>300</v>
      </c>
      <c r="F1046" s="14"/>
      <c r="G1046" s="14"/>
      <c r="H1046" s="134" t="s">
        <v>177</v>
      </c>
      <c r="I1046" s="8" t="s">
        <v>301</v>
      </c>
      <c r="J1046" s="8" t="s">
        <v>179</v>
      </c>
      <c r="K1046" s="14" t="s">
        <v>162</v>
      </c>
      <c r="L1046" s="8" t="s">
        <v>302</v>
      </c>
      <c r="M1046" s="8"/>
      <c r="N1046" s="14"/>
      <c r="O1046" s="14"/>
      <c r="P1046" s="14"/>
      <c r="Q1046" s="14"/>
      <c r="R1046" s="133"/>
      <c r="S1046" s="133"/>
      <c r="T1046" s="133"/>
      <c r="U1046" s="133"/>
      <c r="V1046" s="24"/>
      <c r="W1046" s="8"/>
      <c r="X1046" s="8"/>
      <c r="Y1046" s="8"/>
      <c r="Z1046" s="8"/>
      <c r="AA1046" s="8"/>
      <c r="AB1046" s="8"/>
      <c r="AC1046" s="135" t="s">
        <v>168</v>
      </c>
      <c r="AD1046" s="133" t="s">
        <v>303</v>
      </c>
      <c r="AE1046" s="133" t="s">
        <v>304</v>
      </c>
      <c r="AF1046" s="133"/>
      <c r="AG1046" s="3" t="s">
        <v>305</v>
      </c>
      <c r="AH1046" s="135"/>
      <c r="AI1046" s="135"/>
      <c r="AJ1046" s="135"/>
      <c r="AK1046" s="135"/>
      <c r="AL1046" s="135"/>
      <c r="AM1046" s="135"/>
      <c r="AN1046" s="135"/>
      <c r="AO1046" s="135"/>
      <c r="AP1046" s="135"/>
      <c r="AQ1046" s="135"/>
      <c r="AR1046" s="135"/>
      <c r="AS1046" s="135"/>
      <c r="AT1046" s="135"/>
      <c r="AU1046" s="135"/>
      <c r="AV1046" s="135"/>
      <c r="AX1046" s="135"/>
      <c r="AY1046" s="135"/>
      <c r="AZ1046" s="135"/>
      <c r="BA1046" s="135"/>
    </row>
    <row r="1047" spans="1:94" ht="12.75" customHeight="1" x14ac:dyDescent="0.2">
      <c r="A1047" s="135" t="s">
        <v>275</v>
      </c>
      <c r="C1047" s="128"/>
      <c r="D1047" s="135" t="s">
        <v>11793</v>
      </c>
      <c r="E1047" s="135" t="s">
        <v>11793</v>
      </c>
      <c r="F1047" s="135"/>
      <c r="G1047" s="135"/>
      <c r="H1047" s="127"/>
      <c r="I1047" s="135" t="s">
        <v>301</v>
      </c>
      <c r="J1047" s="135" t="s">
        <v>179</v>
      </c>
      <c r="K1047" s="14" t="s">
        <v>162</v>
      </c>
      <c r="L1047" s="135"/>
      <c r="M1047" s="135" t="s">
        <v>11794</v>
      </c>
      <c r="N1047" s="135"/>
      <c r="O1047" s="135"/>
      <c r="P1047" s="135"/>
      <c r="Q1047" s="135"/>
      <c r="R1047" s="135" t="s">
        <v>11795</v>
      </c>
      <c r="S1047" s="135"/>
      <c r="T1047" s="135">
        <v>122001</v>
      </c>
      <c r="U1047" s="135" t="s">
        <v>11796</v>
      </c>
      <c r="V1047" s="135"/>
      <c r="W1047" s="135"/>
      <c r="X1047" s="135"/>
      <c r="Y1047" s="135"/>
      <c r="Z1047" s="135"/>
      <c r="AA1047" s="135"/>
      <c r="AB1047" s="135"/>
      <c r="AC1047" s="135" t="s">
        <v>168</v>
      </c>
      <c r="AD1047" s="135" t="s">
        <v>11798</v>
      </c>
      <c r="AE1047" s="135" t="s">
        <v>3720</v>
      </c>
      <c r="AF1047" s="135" t="s">
        <v>11800</v>
      </c>
      <c r="AG1047" s="3" t="s">
        <v>11801</v>
      </c>
      <c r="AH1047" s="135"/>
      <c r="AI1047" s="135"/>
      <c r="AJ1047" s="135"/>
      <c r="AK1047" s="15" t="s">
        <v>11797</v>
      </c>
      <c r="AL1047" s="135"/>
      <c r="AM1047" s="135"/>
      <c r="AN1047" s="135"/>
      <c r="AO1047" s="135"/>
      <c r="AP1047" s="135"/>
      <c r="AQ1047" s="135"/>
      <c r="AR1047" s="135"/>
      <c r="AS1047" s="135"/>
      <c r="AT1047" s="135"/>
      <c r="AU1047" s="135"/>
      <c r="AV1047" s="135"/>
      <c r="AW1047" s="135" t="s">
        <v>168</v>
      </c>
      <c r="AX1047" s="135" t="s">
        <v>11798</v>
      </c>
      <c r="AY1047" s="135" t="s">
        <v>3720</v>
      </c>
      <c r="AZ1047" s="135" t="s">
        <v>11800</v>
      </c>
      <c r="BA1047" s="135" t="s">
        <v>11801</v>
      </c>
    </row>
    <row r="1048" spans="1:94" ht="12.75" customHeight="1" x14ac:dyDescent="0.2">
      <c r="A1048" s="3" t="s">
        <v>173</v>
      </c>
      <c r="D1048" s="133" t="s">
        <v>314</v>
      </c>
      <c r="E1048" s="132" t="s">
        <v>8208</v>
      </c>
      <c r="F1048" s="3"/>
      <c r="G1048" s="3"/>
      <c r="I1048" s="3" t="s">
        <v>301</v>
      </c>
      <c r="J1048" s="3" t="s">
        <v>179</v>
      </c>
      <c r="K1048" s="127" t="s">
        <v>162</v>
      </c>
      <c r="M1048" s="3" t="s">
        <v>163</v>
      </c>
      <c r="R1048" s="3" t="s">
        <v>7162</v>
      </c>
      <c r="S1048" s="3" t="s">
        <v>8459</v>
      </c>
      <c r="T1048" s="3" t="s">
        <v>4605</v>
      </c>
      <c r="U1048" s="3" t="s">
        <v>559</v>
      </c>
      <c r="V1048" s="141" t="s">
        <v>321</v>
      </c>
      <c r="AA1048" s="3" t="s">
        <v>163</v>
      </c>
      <c r="AC1048" s="3" t="s">
        <v>168</v>
      </c>
      <c r="AD1048" s="133" t="s">
        <v>317</v>
      </c>
      <c r="AE1048" s="133" t="s">
        <v>318</v>
      </c>
      <c r="AF1048" s="133" t="s">
        <v>319</v>
      </c>
      <c r="AG1048" s="3" t="s">
        <v>320</v>
      </c>
      <c r="AM1048" s="3" t="s">
        <v>168</v>
      </c>
      <c r="AN1048" s="3" t="s">
        <v>11747</v>
      </c>
      <c r="AO1048" s="3" t="s">
        <v>322</v>
      </c>
      <c r="AP1048" s="3" t="s">
        <v>250</v>
      </c>
      <c r="AQ1048" s="3" t="s">
        <v>11763</v>
      </c>
      <c r="AW1048" s="3" t="s">
        <v>11740</v>
      </c>
      <c r="AX1048" s="3" t="s">
        <v>11748</v>
      </c>
      <c r="AY1048" s="3" t="s">
        <v>318</v>
      </c>
      <c r="AZ1048" s="3" t="s">
        <v>368</v>
      </c>
      <c r="BA1048" s="3" t="s">
        <v>7170</v>
      </c>
      <c r="BB1048" s="3" t="s">
        <v>11764</v>
      </c>
    </row>
    <row r="1049" spans="1:94" ht="12.75" customHeight="1" x14ac:dyDescent="0.2">
      <c r="A1049" s="3" t="s">
        <v>263</v>
      </c>
      <c r="D1049" s="3" t="s">
        <v>329</v>
      </c>
      <c r="E1049" s="3" t="s">
        <v>329</v>
      </c>
      <c r="F1049" s="3"/>
      <c r="G1049" s="3"/>
      <c r="I1049" s="3" t="s">
        <v>330</v>
      </c>
      <c r="J1049" s="3" t="s">
        <v>161</v>
      </c>
      <c r="K1049" s="4" t="s">
        <v>162</v>
      </c>
      <c r="L1049" s="3" t="s">
        <v>163</v>
      </c>
      <c r="M1049" s="3" t="s">
        <v>331</v>
      </c>
      <c r="R1049" s="3" t="s">
        <v>332</v>
      </c>
      <c r="S1049" s="3" t="s">
        <v>333</v>
      </c>
      <c r="T1049" s="3" t="s">
        <v>334</v>
      </c>
      <c r="U1049" s="3" t="s">
        <v>335</v>
      </c>
      <c r="V1049" s="141" t="s">
        <v>163</v>
      </c>
      <c r="AA1049" s="3" t="s">
        <v>163</v>
      </c>
      <c r="AC1049" s="3" t="s">
        <v>168</v>
      </c>
      <c r="AD1049" s="3" t="s">
        <v>336</v>
      </c>
      <c r="AE1049" s="3" t="s">
        <v>337</v>
      </c>
      <c r="AF1049" s="3" t="s">
        <v>338</v>
      </c>
      <c r="AG1049" s="3" t="s">
        <v>339</v>
      </c>
      <c r="AH1049" s="3" t="s">
        <v>163</v>
      </c>
      <c r="AI1049" s="3" t="s">
        <v>340</v>
      </c>
      <c r="AJ1049" s="3" t="s">
        <v>163</v>
      </c>
      <c r="AK1049" s="3" t="s">
        <v>341</v>
      </c>
      <c r="AL1049" s="3" t="s">
        <v>163</v>
      </c>
      <c r="AW1049" s="3" t="s">
        <v>194</v>
      </c>
      <c r="AX1049" s="3" t="s">
        <v>336</v>
      </c>
      <c r="AY1049" s="3" t="s">
        <v>337</v>
      </c>
      <c r="AZ1049" s="3" t="s">
        <v>338</v>
      </c>
      <c r="BA1049" s="3" t="s">
        <v>339</v>
      </c>
      <c r="BB1049" s="3" t="s">
        <v>163</v>
      </c>
      <c r="BC1049" s="141" t="s">
        <v>163</v>
      </c>
      <c r="BD1049" s="141" t="s">
        <v>163</v>
      </c>
      <c r="BE1049" s="141" t="s">
        <v>163</v>
      </c>
      <c r="BF1049" s="3" t="s">
        <v>163</v>
      </c>
    </row>
    <row r="1050" spans="1:94" ht="12.75" customHeight="1" x14ac:dyDescent="0.2">
      <c r="A1050" s="3" t="s">
        <v>173</v>
      </c>
      <c r="D1050" s="3" t="s">
        <v>419</v>
      </c>
      <c r="E1050" s="3" t="s">
        <v>15001</v>
      </c>
      <c r="F1050" s="3"/>
      <c r="G1050" s="3"/>
      <c r="I1050" s="3" t="s">
        <v>160</v>
      </c>
      <c r="J1050" s="3" t="s">
        <v>161</v>
      </c>
      <c r="K1050" s="4" t="s">
        <v>162</v>
      </c>
      <c r="L1050" s="3" t="s">
        <v>15002</v>
      </c>
      <c r="M1050" s="3" t="s">
        <v>11700</v>
      </c>
      <c r="R1050" s="3" t="s">
        <v>420</v>
      </c>
      <c r="S1050" s="3" t="s">
        <v>421</v>
      </c>
      <c r="T1050" s="3" t="s">
        <v>422</v>
      </c>
      <c r="U1050" s="3" t="s">
        <v>346</v>
      </c>
      <c r="V1050" s="9" t="s">
        <v>423</v>
      </c>
      <c r="AA1050" s="3" t="s">
        <v>163</v>
      </c>
      <c r="AC1050" s="3" t="s">
        <v>168</v>
      </c>
      <c r="AD1050" s="3" t="s">
        <v>424</v>
      </c>
      <c r="AE1050" s="3" t="s">
        <v>425</v>
      </c>
      <c r="AF1050" s="3" t="s">
        <v>426</v>
      </c>
      <c r="AG1050" s="3" t="s">
        <v>427</v>
      </c>
      <c r="AI1050" s="3" t="s">
        <v>163</v>
      </c>
      <c r="AJ1050" s="3" t="s">
        <v>423</v>
      </c>
      <c r="AK1050" s="3" t="s">
        <v>428</v>
      </c>
      <c r="AL1050" s="3" t="s">
        <v>163</v>
      </c>
      <c r="AW1050" s="3" t="s">
        <v>168</v>
      </c>
      <c r="AX1050" s="3" t="s">
        <v>424</v>
      </c>
      <c r="AY1050" s="3" t="s">
        <v>425</v>
      </c>
      <c r="AZ1050" s="3" t="s">
        <v>426</v>
      </c>
      <c r="BA1050" s="3" t="s">
        <v>427</v>
      </c>
      <c r="BB1050" s="3" t="s">
        <v>163</v>
      </c>
      <c r="BC1050" s="9" t="s">
        <v>423</v>
      </c>
      <c r="BD1050" s="9" t="s">
        <v>163</v>
      </c>
      <c r="BE1050" s="9" t="s">
        <v>163</v>
      </c>
      <c r="BF1050" s="3" t="s">
        <v>428</v>
      </c>
    </row>
    <row r="1051" spans="1:94" ht="12.75" customHeight="1" x14ac:dyDescent="0.2">
      <c r="A1051" s="135" t="s">
        <v>205</v>
      </c>
      <c r="C1051" s="128"/>
      <c r="D1051" s="135" t="s">
        <v>429</v>
      </c>
      <c r="E1051" s="135" t="s">
        <v>429</v>
      </c>
      <c r="F1051" s="135"/>
      <c r="G1051" s="135"/>
      <c r="H1051" s="127"/>
      <c r="I1051" s="135" t="s">
        <v>430</v>
      </c>
      <c r="J1051" s="135" t="s">
        <v>431</v>
      </c>
      <c r="K1051" s="127" t="s">
        <v>180</v>
      </c>
      <c r="L1051" s="135" t="s">
        <v>432</v>
      </c>
      <c r="M1051" s="135" t="s">
        <v>163</v>
      </c>
      <c r="N1051" s="135"/>
      <c r="O1051" s="135"/>
      <c r="P1051" s="135"/>
      <c r="Q1051" s="135"/>
      <c r="R1051" s="135" t="s">
        <v>433</v>
      </c>
      <c r="S1051" s="135" t="s">
        <v>163</v>
      </c>
      <c r="T1051" s="135" t="s">
        <v>434</v>
      </c>
      <c r="U1051" s="135" t="s">
        <v>435</v>
      </c>
      <c r="V1051" s="141" t="s">
        <v>441</v>
      </c>
      <c r="W1051" s="135"/>
      <c r="AA1051" s="3" t="s">
        <v>436</v>
      </c>
      <c r="AC1051" s="135" t="s">
        <v>168</v>
      </c>
      <c r="AD1051" s="135" t="s">
        <v>437</v>
      </c>
      <c r="AE1051" s="135" t="s">
        <v>438</v>
      </c>
      <c r="AF1051" s="135" t="s">
        <v>635</v>
      </c>
      <c r="AG1051" s="135" t="s">
        <v>440</v>
      </c>
      <c r="AH1051" s="135"/>
      <c r="AI1051" s="141" t="s">
        <v>13104</v>
      </c>
      <c r="AJ1051" s="141"/>
      <c r="AK1051" s="141"/>
      <c r="AL1051" s="141" t="s">
        <v>13103</v>
      </c>
      <c r="AM1051" s="135"/>
      <c r="AN1051" s="135"/>
      <c r="AO1051" s="135"/>
      <c r="AP1051" s="135"/>
      <c r="AQ1051" s="135"/>
      <c r="AR1051" s="135"/>
      <c r="AS1051" s="135"/>
      <c r="AT1051" s="135"/>
      <c r="AU1051" s="135"/>
      <c r="BD1051" s="135"/>
      <c r="BE1051" s="135"/>
      <c r="BF1051" s="135"/>
      <c r="BG1051" s="135"/>
      <c r="BH1051" s="135"/>
      <c r="BI1051" s="135"/>
      <c r="BJ1051" s="135"/>
      <c r="BK1051" s="135"/>
      <c r="BL1051" s="135"/>
      <c r="BM1051" s="135"/>
      <c r="BN1051" s="135"/>
      <c r="BO1051" s="135"/>
      <c r="BP1051" s="135"/>
      <c r="BQ1051" s="135"/>
      <c r="BR1051" s="135"/>
      <c r="BS1051" s="135"/>
      <c r="BT1051" s="135"/>
      <c r="BU1051" s="135"/>
      <c r="BV1051" s="135"/>
      <c r="BW1051" s="135"/>
      <c r="BX1051" s="135"/>
      <c r="BY1051" s="135"/>
      <c r="BZ1051" s="135"/>
      <c r="CA1051" s="135"/>
      <c r="CB1051" s="135"/>
      <c r="CC1051" s="135"/>
      <c r="CD1051" s="135"/>
      <c r="CE1051" s="135"/>
      <c r="CF1051" s="135"/>
      <c r="CG1051" s="135"/>
      <c r="CH1051" s="135"/>
      <c r="CI1051" s="135"/>
      <c r="CJ1051" s="135"/>
      <c r="CK1051" s="135"/>
      <c r="CL1051" s="135"/>
      <c r="CM1051" s="135"/>
      <c r="CN1051" s="135"/>
      <c r="CO1051" s="135"/>
      <c r="CP1051" s="135"/>
    </row>
    <row r="1052" spans="1:94" ht="12.75" customHeight="1" x14ac:dyDescent="0.2">
      <c r="A1052" s="135" t="s">
        <v>11623</v>
      </c>
      <c r="C1052" s="128"/>
      <c r="D1052" s="135" t="s">
        <v>442</v>
      </c>
      <c r="E1052" s="135" t="s">
        <v>442</v>
      </c>
      <c r="F1052" s="135"/>
      <c r="G1052" s="135"/>
      <c r="H1052" s="127"/>
      <c r="I1052" s="8" t="s">
        <v>443</v>
      </c>
      <c r="J1052" s="135" t="s">
        <v>444</v>
      </c>
      <c r="K1052" s="127" t="s">
        <v>180</v>
      </c>
      <c r="L1052" s="135" t="s">
        <v>163</v>
      </c>
      <c r="M1052" s="135" t="s">
        <v>11091</v>
      </c>
      <c r="N1052" s="135"/>
      <c r="O1052" s="135"/>
      <c r="P1052" s="135"/>
      <c r="Q1052" s="135"/>
      <c r="R1052" s="135" t="s">
        <v>445</v>
      </c>
      <c r="S1052" s="135" t="s">
        <v>163</v>
      </c>
      <c r="T1052" s="135" t="s">
        <v>446</v>
      </c>
      <c r="U1052" s="135" t="s">
        <v>447</v>
      </c>
      <c r="V1052" s="141" t="s">
        <v>448</v>
      </c>
      <c r="W1052" s="127"/>
      <c r="X1052" s="135"/>
      <c r="Y1052" s="135"/>
      <c r="Z1052" s="135"/>
      <c r="AA1052" s="135" t="s">
        <v>163</v>
      </c>
      <c r="AB1052" s="135"/>
      <c r="AC1052" s="135" t="s">
        <v>194</v>
      </c>
      <c r="AD1052" s="3" t="s">
        <v>449</v>
      </c>
      <c r="AE1052" s="3" t="s">
        <v>450</v>
      </c>
      <c r="AF1052" s="3" t="s">
        <v>451</v>
      </c>
      <c r="AG1052" s="3" t="s">
        <v>452</v>
      </c>
      <c r="AH1052" s="135"/>
      <c r="AI1052" s="135"/>
      <c r="AJ1052" s="135" t="s">
        <v>11092</v>
      </c>
      <c r="AK1052" s="135"/>
      <c r="AL1052" s="135"/>
      <c r="AM1052" s="135"/>
      <c r="AN1052" s="135"/>
      <c r="AO1052" s="135"/>
      <c r="AP1052" s="135"/>
      <c r="AQ1052" s="135"/>
      <c r="AR1052" s="135"/>
      <c r="AS1052" s="135"/>
      <c r="AT1052" s="135"/>
      <c r="AU1052" s="135"/>
      <c r="AV1052" s="135"/>
      <c r="AX1052" s="135"/>
      <c r="AY1052" s="135"/>
      <c r="AZ1052" s="135"/>
      <c r="BA1052" s="135"/>
      <c r="BC1052" s="141"/>
      <c r="BD1052" s="141"/>
      <c r="BE1052" s="141"/>
    </row>
    <row r="1053" spans="1:94" ht="12.75" customHeight="1" x14ac:dyDescent="0.2">
      <c r="A1053" s="3" t="s">
        <v>11623</v>
      </c>
      <c r="D1053" s="3" t="s">
        <v>442</v>
      </c>
      <c r="E1053" s="3" t="s">
        <v>453</v>
      </c>
      <c r="F1053" s="3"/>
      <c r="G1053" s="3"/>
      <c r="H1053" s="127"/>
      <c r="I1053" s="3" t="s">
        <v>202</v>
      </c>
      <c r="J1053" s="133" t="s">
        <v>203</v>
      </c>
      <c r="K1053" s="127" t="s">
        <v>180</v>
      </c>
      <c r="L1053" s="3" t="s">
        <v>163</v>
      </c>
      <c r="M1053" s="3" t="s">
        <v>11091</v>
      </c>
      <c r="R1053" s="3" t="s">
        <v>454</v>
      </c>
      <c r="S1053" s="3" t="s">
        <v>163</v>
      </c>
      <c r="T1053" s="3" t="s">
        <v>455</v>
      </c>
      <c r="U1053" s="3" t="s">
        <v>456</v>
      </c>
      <c r="V1053" s="141" t="s">
        <v>163</v>
      </c>
      <c r="W1053" s="127"/>
      <c r="AC1053" s="3" t="s">
        <v>168</v>
      </c>
      <c r="AD1053" s="3" t="s">
        <v>347</v>
      </c>
      <c r="AE1053" s="3" t="s">
        <v>457</v>
      </c>
      <c r="AF1053" s="3" t="s">
        <v>458</v>
      </c>
      <c r="AG1053" s="3" t="s">
        <v>459</v>
      </c>
      <c r="AI1053" s="3" t="s">
        <v>460</v>
      </c>
      <c r="AJ1053" s="3" t="s">
        <v>163</v>
      </c>
      <c r="AK1053" s="3" t="s">
        <v>461</v>
      </c>
      <c r="AL1053" s="3" t="s">
        <v>462</v>
      </c>
      <c r="BC1053" s="141"/>
      <c r="BD1053" s="141"/>
      <c r="BE1053" s="141"/>
    </row>
    <row r="1054" spans="1:94" ht="12.75" customHeight="1" x14ac:dyDescent="0.2">
      <c r="A1054" s="133" t="s">
        <v>299</v>
      </c>
      <c r="B1054" s="127" t="s">
        <v>11959</v>
      </c>
      <c r="C1054" s="133"/>
      <c r="D1054" s="133" t="s">
        <v>463</v>
      </c>
      <c r="E1054" s="133" t="s">
        <v>463</v>
      </c>
      <c r="F1054" s="124"/>
      <c r="G1054" s="124"/>
      <c r="H1054" s="134" t="s">
        <v>177</v>
      </c>
      <c r="I1054" s="8"/>
      <c r="J1054" s="133"/>
      <c r="K1054" s="124" t="s">
        <v>162</v>
      </c>
      <c r="L1054" s="133"/>
      <c r="M1054" s="133"/>
      <c r="N1054" s="124"/>
      <c r="O1054" s="124"/>
      <c r="P1054" s="124"/>
      <c r="Q1054" s="124"/>
      <c r="R1054" s="133"/>
      <c r="S1054" s="133"/>
      <c r="T1054" s="133"/>
      <c r="U1054" s="133"/>
      <c r="V1054" s="24"/>
      <c r="W1054" s="133"/>
      <c r="X1054" s="133"/>
      <c r="Y1054" s="133"/>
      <c r="Z1054" s="133"/>
      <c r="AA1054" s="133"/>
      <c r="AB1054" s="133"/>
      <c r="AC1054" s="133"/>
      <c r="AH1054" s="133"/>
      <c r="AI1054" s="133"/>
      <c r="AJ1054" s="133"/>
      <c r="AK1054" s="133"/>
      <c r="AL1054" s="133"/>
      <c r="AM1054" s="124"/>
      <c r="AN1054" s="124"/>
      <c r="AO1054" s="124"/>
      <c r="AP1054" s="124"/>
      <c r="AQ1054" s="124"/>
      <c r="AR1054" s="124"/>
      <c r="AS1054" s="124"/>
      <c r="AT1054" s="124"/>
      <c r="AU1054" s="124"/>
      <c r="AV1054" s="124"/>
      <c r="AW1054" s="3" t="s">
        <v>168</v>
      </c>
      <c r="AX1054" s="133" t="s">
        <v>396</v>
      </c>
      <c r="AY1054" s="133" t="s">
        <v>464</v>
      </c>
      <c r="AZ1054" s="133"/>
      <c r="BA1054" s="133" t="s">
        <v>465</v>
      </c>
      <c r="BC1054" s="135"/>
      <c r="BD1054" s="135"/>
      <c r="BE1054" s="135"/>
    </row>
    <row r="1055" spans="1:94" ht="12.75" customHeight="1" x14ac:dyDescent="0.2">
      <c r="A1055" s="3" t="s">
        <v>205</v>
      </c>
      <c r="D1055" s="3" t="s">
        <v>496</v>
      </c>
      <c r="E1055" s="3" t="s">
        <v>496</v>
      </c>
      <c r="F1055" s="3"/>
      <c r="G1055" s="3"/>
      <c r="I1055" s="3" t="s">
        <v>497</v>
      </c>
      <c r="J1055" s="133" t="s">
        <v>203</v>
      </c>
      <c r="K1055" s="4" t="s">
        <v>162</v>
      </c>
      <c r="L1055" s="3" t="s">
        <v>163</v>
      </c>
      <c r="M1055" s="3" t="s">
        <v>163</v>
      </c>
      <c r="R1055" s="3" t="s">
        <v>498</v>
      </c>
      <c r="S1055" s="3" t="s">
        <v>163</v>
      </c>
      <c r="T1055" s="3" t="s">
        <v>499</v>
      </c>
      <c r="U1055" s="3" t="s">
        <v>500</v>
      </c>
      <c r="V1055" s="9" t="s">
        <v>163</v>
      </c>
      <c r="AA1055" s="3" t="s">
        <v>501</v>
      </c>
      <c r="AC1055" s="3" t="s">
        <v>194</v>
      </c>
      <c r="AD1055" s="3" t="s">
        <v>502</v>
      </c>
      <c r="AE1055" s="3" t="s">
        <v>503</v>
      </c>
      <c r="AF1055" s="3" t="s">
        <v>163</v>
      </c>
      <c r="AG1055" s="3" t="s">
        <v>504</v>
      </c>
      <c r="AW1055" s="3" t="s">
        <v>194</v>
      </c>
      <c r="AX1055" s="3" t="s">
        <v>502</v>
      </c>
      <c r="AY1055" s="3" t="s">
        <v>503</v>
      </c>
      <c r="AZ1055" s="3" t="s">
        <v>163</v>
      </c>
      <c r="BA1055" s="3" t="s">
        <v>504</v>
      </c>
      <c r="BC1055" s="9"/>
      <c r="BD1055" s="9"/>
      <c r="BE1055" s="9"/>
    </row>
    <row r="1056" spans="1:94" ht="12.75" customHeight="1" x14ac:dyDescent="0.2">
      <c r="A1056" s="3" t="s">
        <v>544</v>
      </c>
      <c r="B1056" s="127" t="s">
        <v>13646</v>
      </c>
      <c r="C1056" s="5" t="s">
        <v>13886</v>
      </c>
      <c r="D1056" s="3" t="s">
        <v>505</v>
      </c>
      <c r="E1056" s="3" t="s">
        <v>505</v>
      </c>
      <c r="F1056" s="3"/>
      <c r="G1056" s="3"/>
      <c r="I1056" s="3" t="s">
        <v>506</v>
      </c>
      <c r="J1056" s="3" t="s">
        <v>245</v>
      </c>
      <c r="K1056" s="124" t="s">
        <v>162</v>
      </c>
      <c r="L1056" s="3" t="s">
        <v>163</v>
      </c>
      <c r="M1056" s="3" t="s">
        <v>507</v>
      </c>
      <c r="R1056" s="3" t="s">
        <v>508</v>
      </c>
      <c r="S1056" s="3" t="s">
        <v>509</v>
      </c>
      <c r="T1056" s="3" t="s">
        <v>510</v>
      </c>
      <c r="U1056" s="3" t="s">
        <v>511</v>
      </c>
      <c r="V1056" s="9" t="s">
        <v>512</v>
      </c>
      <c r="AA1056" s="3" t="s">
        <v>163</v>
      </c>
      <c r="AC1056" s="3" t="s">
        <v>168</v>
      </c>
      <c r="AD1056" s="3" t="s">
        <v>513</v>
      </c>
      <c r="AE1056" s="3" t="s">
        <v>514</v>
      </c>
      <c r="AF1056" s="3" t="s">
        <v>515</v>
      </c>
      <c r="AG1056" s="3" t="s">
        <v>516</v>
      </c>
      <c r="AH1056" s="3" t="s">
        <v>163</v>
      </c>
      <c r="AI1056" s="3" t="s">
        <v>517</v>
      </c>
      <c r="AJ1056" s="3" t="s">
        <v>163</v>
      </c>
      <c r="AK1056" s="3" t="s">
        <v>163</v>
      </c>
      <c r="AL1056" s="3" t="s">
        <v>163</v>
      </c>
      <c r="AW1056" s="3" t="s">
        <v>168</v>
      </c>
      <c r="AX1056" s="3" t="s">
        <v>513</v>
      </c>
      <c r="AY1056" s="3" t="s">
        <v>514</v>
      </c>
      <c r="AZ1056" s="3" t="s">
        <v>515</v>
      </c>
      <c r="BA1056" s="3" t="s">
        <v>516</v>
      </c>
      <c r="BB1056" s="3" t="s">
        <v>519</v>
      </c>
      <c r="BC1056" s="9" t="s">
        <v>520</v>
      </c>
      <c r="BD1056" s="9"/>
      <c r="BE1056" s="9"/>
    </row>
    <row r="1057" spans="1:103" ht="12.75" customHeight="1" x14ac:dyDescent="0.2">
      <c r="A1057" s="133" t="s">
        <v>530</v>
      </c>
      <c r="B1057" s="124" t="s">
        <v>12468</v>
      </c>
      <c r="C1057" s="133" t="s">
        <v>531</v>
      </c>
      <c r="D1057" s="133" t="s">
        <v>532</v>
      </c>
      <c r="E1057" s="133" t="s">
        <v>532</v>
      </c>
      <c r="F1057" s="124"/>
      <c r="G1057" s="124"/>
      <c r="H1057" s="124" t="s">
        <v>177</v>
      </c>
      <c r="I1057" s="133" t="s">
        <v>443</v>
      </c>
      <c r="J1057" s="133" t="s">
        <v>444</v>
      </c>
      <c r="K1057" s="124" t="s">
        <v>162</v>
      </c>
      <c r="L1057" s="133" t="s">
        <v>533</v>
      </c>
      <c r="M1057" s="3" t="s">
        <v>534</v>
      </c>
      <c r="N1057" s="124"/>
      <c r="O1057" s="124"/>
      <c r="P1057" s="124"/>
      <c r="Q1057" s="124"/>
      <c r="R1057" s="3" t="s">
        <v>535</v>
      </c>
      <c r="S1057" s="3" t="s">
        <v>536</v>
      </c>
      <c r="T1057" s="3" t="s">
        <v>537</v>
      </c>
      <c r="U1057" s="3" t="s">
        <v>538</v>
      </c>
      <c r="V1057" s="9" t="s">
        <v>539</v>
      </c>
      <c r="W1057" s="3" t="s">
        <v>473</v>
      </c>
      <c r="AA1057" s="3" t="s">
        <v>163</v>
      </c>
      <c r="AC1057" s="3" t="s">
        <v>168</v>
      </c>
      <c r="AD1057" s="3" t="s">
        <v>540</v>
      </c>
      <c r="AE1057" s="3" t="s">
        <v>541</v>
      </c>
      <c r="AF1057" s="3" t="s">
        <v>542</v>
      </c>
      <c r="AG1057" s="3" t="s">
        <v>543</v>
      </c>
      <c r="AH1057" s="3" t="s">
        <v>163</v>
      </c>
      <c r="AI1057" s="141" t="s">
        <v>11868</v>
      </c>
      <c r="AK1057" s="141" t="s">
        <v>11867</v>
      </c>
      <c r="AL1057" s="3" t="s">
        <v>163</v>
      </c>
      <c r="AM1057" s="124"/>
      <c r="AP1057" s="124"/>
      <c r="AQ1057" s="124"/>
      <c r="AR1057" s="124"/>
      <c r="AS1057" s="124"/>
      <c r="AT1057" s="124"/>
      <c r="AU1057" s="124"/>
      <c r="AV1057" s="124"/>
      <c r="BC1057" s="135"/>
      <c r="BD1057" s="135"/>
      <c r="BE1057" s="135"/>
    </row>
    <row r="1058" spans="1:103" ht="12.75" customHeight="1" x14ac:dyDescent="0.2">
      <c r="A1058" s="3" t="s">
        <v>11623</v>
      </c>
      <c r="D1058" s="3" t="s">
        <v>12912</v>
      </c>
      <c r="E1058" s="3" t="s">
        <v>12912</v>
      </c>
      <c r="F1058" s="3"/>
      <c r="G1058" s="3"/>
      <c r="H1058" s="127"/>
      <c r="I1058" s="3" t="s">
        <v>3783</v>
      </c>
      <c r="J1058" s="3" t="s">
        <v>203</v>
      </c>
      <c r="K1058" s="134" t="s">
        <v>162</v>
      </c>
      <c r="L1058" s="3" t="s">
        <v>12913</v>
      </c>
      <c r="M1058" s="3" t="s">
        <v>12987</v>
      </c>
      <c r="R1058" s="3" t="s">
        <v>12931</v>
      </c>
      <c r="T1058" s="3" t="s">
        <v>12932</v>
      </c>
      <c r="U1058" s="3" t="s">
        <v>7077</v>
      </c>
      <c r="V1058" s="3" t="s">
        <v>12933</v>
      </c>
      <c r="AC1058" s="3" t="s">
        <v>168</v>
      </c>
      <c r="AD1058" s="3" t="s">
        <v>486</v>
      </c>
      <c r="AE1058" s="3" t="s">
        <v>12957</v>
      </c>
      <c r="AF1058" s="3" t="s">
        <v>250</v>
      </c>
      <c r="AG1058" s="3" t="s">
        <v>12958</v>
      </c>
    </row>
    <row r="1059" spans="1:103" ht="12.75" customHeight="1" x14ac:dyDescent="0.2">
      <c r="A1059" s="3" t="s">
        <v>544</v>
      </c>
      <c r="D1059" s="3" t="s">
        <v>545</v>
      </c>
      <c r="E1059" s="3" t="s">
        <v>545</v>
      </c>
      <c r="F1059" s="3"/>
      <c r="G1059" s="3"/>
      <c r="I1059" s="3" t="s">
        <v>12764</v>
      </c>
      <c r="J1059" s="3" t="s">
        <v>203</v>
      </c>
      <c r="K1059" s="4" t="s">
        <v>162</v>
      </c>
      <c r="L1059" s="3" t="s">
        <v>163</v>
      </c>
      <c r="M1059" s="3" t="s">
        <v>163</v>
      </c>
      <c r="R1059" s="3" t="s">
        <v>546</v>
      </c>
      <c r="S1059" s="3" t="s">
        <v>163</v>
      </c>
      <c r="T1059" s="3" t="s">
        <v>547</v>
      </c>
      <c r="U1059" s="3" t="s">
        <v>548</v>
      </c>
      <c r="V1059" s="9" t="s">
        <v>163</v>
      </c>
      <c r="AA1059" s="3" t="s">
        <v>163</v>
      </c>
      <c r="AC1059" s="3" t="s">
        <v>168</v>
      </c>
      <c r="AD1059" s="3" t="s">
        <v>549</v>
      </c>
      <c r="AE1059" s="3" t="s">
        <v>550</v>
      </c>
      <c r="AF1059" s="3" t="s">
        <v>551</v>
      </c>
      <c r="AG1059" s="3" t="s">
        <v>552</v>
      </c>
      <c r="AH1059" s="3" t="s">
        <v>163</v>
      </c>
      <c r="AI1059" s="3" t="s">
        <v>163</v>
      </c>
      <c r="AJ1059" s="3" t="s">
        <v>163</v>
      </c>
      <c r="AK1059" s="3" t="s">
        <v>553</v>
      </c>
      <c r="AL1059" s="3" t="s">
        <v>163</v>
      </c>
      <c r="AW1059" s="3" t="s">
        <v>168</v>
      </c>
      <c r="AX1059" s="3" t="s">
        <v>549</v>
      </c>
      <c r="AY1059" s="3" t="s">
        <v>550</v>
      </c>
      <c r="AZ1059" s="3" t="s">
        <v>551</v>
      </c>
      <c r="BA1059" s="3" t="s">
        <v>552</v>
      </c>
      <c r="BC1059" s="9"/>
      <c r="BD1059" s="9"/>
      <c r="BE1059" s="9"/>
    </row>
    <row r="1060" spans="1:103" ht="12.75" customHeight="1" x14ac:dyDescent="0.2">
      <c r="A1060" s="3" t="s">
        <v>205</v>
      </c>
      <c r="D1060" s="3" t="s">
        <v>554</v>
      </c>
      <c r="E1060" s="3" t="s">
        <v>554</v>
      </c>
      <c r="F1060" s="3"/>
      <c r="G1060" s="3"/>
      <c r="I1060" s="3" t="s">
        <v>301</v>
      </c>
      <c r="J1060" s="135" t="s">
        <v>179</v>
      </c>
      <c r="K1060" s="4" t="s">
        <v>162</v>
      </c>
      <c r="M1060" s="3" t="s">
        <v>555</v>
      </c>
      <c r="R1060" s="3" t="s">
        <v>556</v>
      </c>
      <c r="S1060" s="3" t="s">
        <v>557</v>
      </c>
      <c r="T1060" s="3" t="s">
        <v>558</v>
      </c>
      <c r="U1060" s="3" t="s">
        <v>559</v>
      </c>
      <c r="V1060" s="9" t="s">
        <v>560</v>
      </c>
      <c r="AA1060" s="3" t="s">
        <v>163</v>
      </c>
      <c r="AC1060" s="3" t="s">
        <v>168</v>
      </c>
      <c r="AD1060" s="3" t="s">
        <v>561</v>
      </c>
      <c r="AE1060" s="3" t="s">
        <v>562</v>
      </c>
      <c r="AF1060" s="3" t="s">
        <v>163</v>
      </c>
      <c r="AG1060" s="3" t="s">
        <v>563</v>
      </c>
      <c r="AH1060" s="3" t="s">
        <v>163</v>
      </c>
      <c r="AI1060" s="3" t="s">
        <v>564</v>
      </c>
      <c r="AJ1060" s="3" t="s">
        <v>163</v>
      </c>
      <c r="AK1060" s="3" t="s">
        <v>565</v>
      </c>
      <c r="AL1060" s="3" t="s">
        <v>566</v>
      </c>
      <c r="AW1060" s="3" t="s">
        <v>168</v>
      </c>
      <c r="AX1060" s="3" t="s">
        <v>561</v>
      </c>
      <c r="AY1060" s="3" t="s">
        <v>562</v>
      </c>
      <c r="AZ1060" s="3" t="s">
        <v>163</v>
      </c>
      <c r="BA1060" s="3" t="s">
        <v>563</v>
      </c>
      <c r="BC1060" s="9"/>
      <c r="BD1060" s="9"/>
      <c r="BE1060" s="9"/>
    </row>
    <row r="1061" spans="1:103" ht="12.75" customHeight="1" x14ac:dyDescent="0.2">
      <c r="A1061" s="3" t="s">
        <v>205</v>
      </c>
      <c r="D1061" s="3" t="s">
        <v>569</v>
      </c>
      <c r="E1061" s="3" t="s">
        <v>569</v>
      </c>
      <c r="F1061" s="3"/>
      <c r="G1061" s="3"/>
      <c r="H1061" s="127"/>
      <c r="I1061" s="3" t="s">
        <v>570</v>
      </c>
      <c r="J1061" s="133" t="s">
        <v>203</v>
      </c>
      <c r="K1061" s="4" t="s">
        <v>162</v>
      </c>
      <c r="L1061" s="3" t="s">
        <v>163</v>
      </c>
      <c r="M1061" s="3" t="s">
        <v>163</v>
      </c>
      <c r="R1061" s="3" t="s">
        <v>571</v>
      </c>
      <c r="S1061" s="3" t="s">
        <v>163</v>
      </c>
      <c r="T1061" s="3" t="s">
        <v>572</v>
      </c>
      <c r="U1061" s="3" t="s">
        <v>573</v>
      </c>
      <c r="V1061" s="141" t="s">
        <v>163</v>
      </c>
      <c r="AA1061" s="3" t="s">
        <v>574</v>
      </c>
      <c r="AC1061" s="3" t="s">
        <v>168</v>
      </c>
      <c r="AD1061" s="3" t="s">
        <v>575</v>
      </c>
      <c r="AE1061" s="3" t="s">
        <v>576</v>
      </c>
      <c r="AF1061" s="3" t="s">
        <v>577</v>
      </c>
      <c r="AG1061" s="3" t="s">
        <v>578</v>
      </c>
      <c r="AH1061" s="3" t="s">
        <v>163</v>
      </c>
      <c r="AI1061" s="3" t="s">
        <v>579</v>
      </c>
      <c r="AM1061" s="135"/>
      <c r="AN1061" s="135"/>
      <c r="AO1061" s="135"/>
      <c r="AP1061" s="135"/>
      <c r="AQ1061" s="135"/>
      <c r="AW1061" s="3" t="s">
        <v>168</v>
      </c>
      <c r="AX1061" s="3" t="s">
        <v>575</v>
      </c>
      <c r="AY1061" s="3" t="s">
        <v>576</v>
      </c>
      <c r="AZ1061" s="3" t="s">
        <v>577</v>
      </c>
      <c r="BA1061" s="3" t="s">
        <v>578</v>
      </c>
      <c r="BC1061" s="141"/>
      <c r="BD1061" s="141"/>
      <c r="BE1061" s="141"/>
    </row>
    <row r="1062" spans="1:103" ht="12.75" customHeight="1" x14ac:dyDescent="0.2">
      <c r="A1062" s="135" t="s">
        <v>205</v>
      </c>
      <c r="D1062" s="3" t="s">
        <v>582</v>
      </c>
      <c r="E1062" s="3" t="s">
        <v>582</v>
      </c>
      <c r="F1062" s="3"/>
      <c r="G1062" s="3"/>
      <c r="H1062" s="127"/>
      <c r="I1062" s="3" t="s">
        <v>301</v>
      </c>
      <c r="J1062" s="3" t="s">
        <v>179</v>
      </c>
      <c r="K1062" s="4" t="s">
        <v>162</v>
      </c>
      <c r="L1062" s="3" t="s">
        <v>163</v>
      </c>
      <c r="M1062" s="3" t="s">
        <v>163</v>
      </c>
      <c r="R1062" s="3" t="s">
        <v>583</v>
      </c>
      <c r="S1062" s="3" t="s">
        <v>584</v>
      </c>
      <c r="T1062" s="3" t="s">
        <v>585</v>
      </c>
      <c r="U1062" s="3" t="s">
        <v>586</v>
      </c>
      <c r="V1062" s="141" t="s">
        <v>163</v>
      </c>
      <c r="AA1062" s="3" t="s">
        <v>163</v>
      </c>
      <c r="AC1062" s="3" t="s">
        <v>168</v>
      </c>
      <c r="AD1062" s="3" t="s">
        <v>587</v>
      </c>
      <c r="AE1062" s="3" t="s">
        <v>588</v>
      </c>
      <c r="AF1062" s="3" t="s">
        <v>250</v>
      </c>
      <c r="AG1062" s="3" t="s">
        <v>589</v>
      </c>
      <c r="AH1062" s="3" t="s">
        <v>163</v>
      </c>
      <c r="AI1062" s="3" t="s">
        <v>590</v>
      </c>
      <c r="AJ1062" s="3" t="s">
        <v>163</v>
      </c>
      <c r="AK1062" s="3" t="s">
        <v>591</v>
      </c>
      <c r="AL1062" s="3" t="s">
        <v>592</v>
      </c>
      <c r="AM1062" s="135"/>
      <c r="AN1062" s="135"/>
      <c r="AO1062" s="135"/>
      <c r="AP1062" s="135"/>
      <c r="AQ1062" s="135"/>
      <c r="AW1062" s="3" t="s">
        <v>168</v>
      </c>
      <c r="AX1062" s="3" t="s">
        <v>587</v>
      </c>
      <c r="AY1062" s="3" t="s">
        <v>588</v>
      </c>
      <c r="AZ1062" s="3" t="s">
        <v>250</v>
      </c>
      <c r="BA1062" s="3" t="s">
        <v>589</v>
      </c>
      <c r="BC1062" s="141"/>
      <c r="BD1062" s="141"/>
      <c r="BE1062" s="141"/>
    </row>
    <row r="1063" spans="1:103" ht="12.75" customHeight="1" x14ac:dyDescent="0.2">
      <c r="A1063" s="3" t="s">
        <v>544</v>
      </c>
      <c r="B1063" s="127" t="s">
        <v>13692</v>
      </c>
      <c r="D1063" s="3" t="s">
        <v>13689</v>
      </c>
      <c r="E1063" s="3" t="s">
        <v>13689</v>
      </c>
      <c r="F1063" s="3"/>
      <c r="G1063" s="3"/>
      <c r="H1063" s="127"/>
      <c r="I1063" s="3" t="s">
        <v>12764</v>
      </c>
      <c r="J1063" s="3" t="s">
        <v>203</v>
      </c>
      <c r="K1063" s="4" t="s">
        <v>162</v>
      </c>
      <c r="M1063" s="3" t="s">
        <v>13691</v>
      </c>
      <c r="R1063" s="3" t="s">
        <v>13690</v>
      </c>
      <c r="AC1063" s="3" t="s">
        <v>194</v>
      </c>
      <c r="AD1063" s="3" t="s">
        <v>13693</v>
      </c>
      <c r="AE1063" s="3" t="s">
        <v>13694</v>
      </c>
      <c r="AG1063" s="3" t="s">
        <v>13697</v>
      </c>
      <c r="AI1063" s="15" t="s">
        <v>13695</v>
      </c>
      <c r="AK1063" s="15" t="s">
        <v>13696</v>
      </c>
      <c r="AM1063" s="135"/>
      <c r="AN1063" s="135"/>
      <c r="AO1063" s="135"/>
      <c r="AP1063" s="135"/>
      <c r="AQ1063" s="135"/>
    </row>
    <row r="1064" spans="1:103" ht="12.75" customHeight="1" x14ac:dyDescent="0.2">
      <c r="A1064" s="3" t="s">
        <v>544</v>
      </c>
      <c r="D1064" s="3" t="s">
        <v>603</v>
      </c>
      <c r="E1064" s="3" t="s">
        <v>603</v>
      </c>
      <c r="F1064" s="3"/>
      <c r="G1064" s="3"/>
      <c r="H1064" s="127"/>
      <c r="I1064" s="3" t="s">
        <v>604</v>
      </c>
      <c r="J1064" s="3" t="s">
        <v>444</v>
      </c>
      <c r="K1064" s="4" t="s">
        <v>162</v>
      </c>
      <c r="L1064" s="3" t="s">
        <v>163</v>
      </c>
      <c r="M1064" s="3" t="s">
        <v>163</v>
      </c>
      <c r="R1064" s="3" t="s">
        <v>606</v>
      </c>
      <c r="T1064" s="3" t="s">
        <v>605</v>
      </c>
      <c r="U1064" s="3" t="s">
        <v>607</v>
      </c>
      <c r="V1064" s="141" t="s">
        <v>608</v>
      </c>
      <c r="AA1064" s="3" t="s">
        <v>163</v>
      </c>
      <c r="AC1064" s="3" t="s">
        <v>168</v>
      </c>
      <c r="AD1064" s="3" t="s">
        <v>609</v>
      </c>
      <c r="AE1064" s="3" t="s">
        <v>610</v>
      </c>
      <c r="AF1064" s="3" t="s">
        <v>611</v>
      </c>
      <c r="AG1064" s="3" t="s">
        <v>612</v>
      </c>
      <c r="AI1064" s="135"/>
      <c r="AM1064" s="135"/>
      <c r="AN1064" s="135"/>
      <c r="AO1064" s="135"/>
      <c r="AP1064" s="135"/>
      <c r="AQ1064" s="135"/>
      <c r="AW1064" s="3" t="s">
        <v>168</v>
      </c>
      <c r="AX1064" s="3" t="s">
        <v>609</v>
      </c>
      <c r="AY1064" s="3" t="s">
        <v>610</v>
      </c>
      <c r="AZ1064" s="3" t="s">
        <v>611</v>
      </c>
      <c r="BA1064" s="3" t="s">
        <v>612</v>
      </c>
      <c r="BC1064" s="9"/>
      <c r="BD1064" s="9"/>
      <c r="BE1064" s="9"/>
      <c r="CB1064" s="135"/>
      <c r="CC1064" s="135"/>
      <c r="CD1064" s="135"/>
      <c r="CE1064" s="135"/>
      <c r="CF1064" s="135"/>
      <c r="CX1064" s="135"/>
      <c r="CY1064" s="135"/>
    </row>
    <row r="1065" spans="1:103" ht="12.75" customHeight="1" x14ac:dyDescent="0.2">
      <c r="A1065" s="132" t="s">
        <v>240</v>
      </c>
      <c r="B1065" s="17" t="s">
        <v>886</v>
      </c>
      <c r="C1065" s="133"/>
      <c r="D1065" s="133" t="s">
        <v>1218</v>
      </c>
      <c r="E1065" s="133" t="s">
        <v>1218</v>
      </c>
      <c r="F1065" s="12"/>
      <c r="G1065" s="12"/>
      <c r="H1065" s="124" t="s">
        <v>243</v>
      </c>
      <c r="I1065" s="133" t="s">
        <v>1219</v>
      </c>
      <c r="J1065" s="133" t="s">
        <v>161</v>
      </c>
      <c r="K1065" s="124" t="s">
        <v>162</v>
      </c>
      <c r="L1065" s="133" t="s">
        <v>1220</v>
      </c>
      <c r="M1065" s="133" t="s">
        <v>1221</v>
      </c>
      <c r="N1065" s="124" t="s">
        <v>247</v>
      </c>
      <c r="O1065" s="124"/>
      <c r="P1065" s="124"/>
      <c r="Q1065" s="124"/>
      <c r="R1065" s="133"/>
      <c r="S1065" s="133"/>
      <c r="T1065" s="133"/>
      <c r="U1065" s="133"/>
      <c r="V1065" s="24"/>
      <c r="W1065" s="133"/>
      <c r="X1065" s="133"/>
      <c r="Y1065" s="133"/>
      <c r="Z1065" s="133"/>
      <c r="AA1065" s="133"/>
      <c r="AB1065" s="133"/>
      <c r="AI1065" s="135"/>
      <c r="AK1065" s="135"/>
      <c r="AM1065" s="124"/>
      <c r="AN1065" s="124"/>
      <c r="AO1065" s="124"/>
      <c r="AP1065" s="124"/>
      <c r="AQ1065" s="124"/>
      <c r="AR1065" s="124"/>
      <c r="AS1065" s="124"/>
      <c r="AT1065" s="124"/>
      <c r="AU1065" s="124"/>
      <c r="AV1065" s="124"/>
      <c r="AW1065" s="3" t="s">
        <v>168</v>
      </c>
      <c r="AX1065" s="3" t="s">
        <v>1222</v>
      </c>
      <c r="AY1065" s="3" t="s">
        <v>1223</v>
      </c>
      <c r="AZ1065" s="133" t="s">
        <v>1224</v>
      </c>
      <c r="BA1065" s="3" t="s">
        <v>1225</v>
      </c>
      <c r="BC1065" s="135"/>
      <c r="BD1065" s="135"/>
      <c r="BE1065" s="135"/>
      <c r="CB1065" s="135"/>
      <c r="CC1065" s="135"/>
      <c r="CD1065" s="135"/>
      <c r="CE1065" s="135"/>
      <c r="CF1065" s="135"/>
      <c r="CX1065" s="135"/>
      <c r="CY1065" s="135"/>
    </row>
    <row r="1066" spans="1:103" ht="12.75" customHeight="1" x14ac:dyDescent="0.2">
      <c r="A1066" s="3" t="s">
        <v>299</v>
      </c>
      <c r="B1066" s="127" t="s">
        <v>11959</v>
      </c>
      <c r="D1066" s="3" t="s">
        <v>11806</v>
      </c>
      <c r="E1066" s="3" t="s">
        <v>11806</v>
      </c>
      <c r="F1066" s="3"/>
      <c r="G1066" s="3"/>
      <c r="H1066" s="134" t="s">
        <v>177</v>
      </c>
      <c r="I1066" s="3" t="s">
        <v>301</v>
      </c>
      <c r="J1066" s="3" t="s">
        <v>179</v>
      </c>
      <c r="K1066" s="124" t="s">
        <v>162</v>
      </c>
      <c r="AC1066" s="3" t="s">
        <v>11740</v>
      </c>
      <c r="AD1066" s="3" t="s">
        <v>11818</v>
      </c>
      <c r="AE1066" s="3" t="s">
        <v>6549</v>
      </c>
      <c r="AF1066" s="3" t="s">
        <v>368</v>
      </c>
      <c r="AG1066" s="3" t="s">
        <v>11838</v>
      </c>
      <c r="AW1066" s="3" t="s">
        <v>168</v>
      </c>
      <c r="AX1066" s="3" t="s">
        <v>11819</v>
      </c>
      <c r="AY1066" s="3" t="s">
        <v>6549</v>
      </c>
      <c r="AZ1066" s="3" t="s">
        <v>250</v>
      </c>
      <c r="BA1066" s="3" t="s">
        <v>11839</v>
      </c>
    </row>
    <row r="1067" spans="1:103" ht="12.75" customHeight="1" x14ac:dyDescent="0.2">
      <c r="A1067" s="3" t="s">
        <v>299</v>
      </c>
      <c r="B1067" s="127" t="s">
        <v>11959</v>
      </c>
      <c r="D1067" s="3" t="s">
        <v>11806</v>
      </c>
      <c r="E1067" s="3" t="s">
        <v>11806</v>
      </c>
      <c r="F1067" s="3"/>
      <c r="G1067" s="3"/>
      <c r="H1067" s="134" t="s">
        <v>177</v>
      </c>
      <c r="I1067" s="3" t="s">
        <v>301</v>
      </c>
      <c r="J1067" s="3" t="s">
        <v>179</v>
      </c>
      <c r="K1067" s="124" t="s">
        <v>162</v>
      </c>
      <c r="M1067" s="135"/>
      <c r="V1067" s="135"/>
      <c r="AC1067" s="3" t="s">
        <v>11740</v>
      </c>
      <c r="AD1067" s="3" t="s">
        <v>11818</v>
      </c>
      <c r="AE1067" s="3" t="s">
        <v>6549</v>
      </c>
      <c r="AF1067" s="135" t="s">
        <v>368</v>
      </c>
      <c r="AG1067" s="3" t="s">
        <v>11838</v>
      </c>
      <c r="AW1067" s="3" t="s">
        <v>168</v>
      </c>
      <c r="AX1067" s="3" t="s">
        <v>11818</v>
      </c>
      <c r="AY1067" s="3" t="s">
        <v>6549</v>
      </c>
      <c r="AZ1067" s="3" t="s">
        <v>368</v>
      </c>
      <c r="BA1067" s="3" t="s">
        <v>11838</v>
      </c>
    </row>
    <row r="1068" spans="1:103" ht="12.75" customHeight="1" x14ac:dyDescent="0.2">
      <c r="A1068" s="133" t="s">
        <v>205</v>
      </c>
      <c r="B1068" s="124"/>
      <c r="C1068" s="133"/>
      <c r="D1068" s="133" t="s">
        <v>615</v>
      </c>
      <c r="E1068" s="133" t="s">
        <v>615</v>
      </c>
      <c r="F1068" s="124"/>
      <c r="G1068" s="124"/>
      <c r="H1068" s="124"/>
      <c r="I1068" s="133" t="s">
        <v>616</v>
      </c>
      <c r="J1068" s="133" t="s">
        <v>203</v>
      </c>
      <c r="K1068" s="124" t="s">
        <v>162</v>
      </c>
      <c r="L1068" s="133"/>
      <c r="M1068" s="133"/>
      <c r="N1068" s="124"/>
      <c r="O1068" s="124"/>
      <c r="P1068" s="124"/>
      <c r="Q1068" s="124"/>
      <c r="R1068" s="135" t="s">
        <v>617</v>
      </c>
      <c r="S1068" s="135" t="s">
        <v>163</v>
      </c>
      <c r="T1068" s="135" t="s">
        <v>618</v>
      </c>
      <c r="U1068" s="135" t="s">
        <v>619</v>
      </c>
      <c r="V1068" s="141" t="s">
        <v>163</v>
      </c>
      <c r="W1068" s="135"/>
      <c r="X1068" s="135"/>
      <c r="Y1068" s="135"/>
      <c r="Z1068" s="135"/>
      <c r="AA1068" s="135" t="s">
        <v>620</v>
      </c>
      <c r="AB1068" s="135"/>
      <c r="AC1068" s="135" t="s">
        <v>168</v>
      </c>
      <c r="AD1068" s="135" t="s">
        <v>621</v>
      </c>
      <c r="AE1068" s="135" t="s">
        <v>622</v>
      </c>
      <c r="AF1068" s="135" t="s">
        <v>368</v>
      </c>
      <c r="AG1068" s="135" t="s">
        <v>623</v>
      </c>
      <c r="AH1068" s="135"/>
      <c r="AI1068" s="135" t="s">
        <v>163</v>
      </c>
      <c r="AJ1068" s="135" t="s">
        <v>624</v>
      </c>
      <c r="AK1068" s="135" t="s">
        <v>625</v>
      </c>
      <c r="AL1068" s="135" t="s">
        <v>626</v>
      </c>
      <c r="AM1068" s="135" t="s">
        <v>194</v>
      </c>
      <c r="AN1068" s="135" t="s">
        <v>627</v>
      </c>
      <c r="AO1068" s="135" t="s">
        <v>628</v>
      </c>
      <c r="AP1068" s="135"/>
      <c r="AQ1068" s="135" t="s">
        <v>629</v>
      </c>
      <c r="AR1068" s="135"/>
      <c r="AS1068" s="135">
        <v>-25341</v>
      </c>
      <c r="AT1068" s="135"/>
      <c r="AU1068" s="135"/>
      <c r="AV1068" s="135"/>
      <c r="AW1068" s="135" t="s">
        <v>168</v>
      </c>
      <c r="AX1068" s="135" t="s">
        <v>621</v>
      </c>
      <c r="AY1068" s="135" t="s">
        <v>622</v>
      </c>
      <c r="AZ1068" s="135" t="s">
        <v>368</v>
      </c>
      <c r="BA1068" s="3" t="s">
        <v>623</v>
      </c>
      <c r="BB1068" s="3" t="s">
        <v>163</v>
      </c>
      <c r="BC1068" s="141" t="s">
        <v>632</v>
      </c>
      <c r="BD1068" s="141" t="s">
        <v>163</v>
      </c>
      <c r="BE1068" s="141" t="s">
        <v>626</v>
      </c>
      <c r="BF1068" s="3" t="s">
        <v>625</v>
      </c>
      <c r="BG1068" s="3" t="s">
        <v>168</v>
      </c>
      <c r="BH1068" s="3" t="s">
        <v>633</v>
      </c>
      <c r="BI1068" s="3" t="s">
        <v>634</v>
      </c>
      <c r="BJ1068" s="3" t="s">
        <v>635</v>
      </c>
      <c r="BK1068" s="3" t="s">
        <v>636</v>
      </c>
      <c r="BL1068" s="3" t="s">
        <v>163</v>
      </c>
      <c r="BM1068" s="3" t="s">
        <v>637</v>
      </c>
      <c r="BN1068" s="3" t="s">
        <v>163</v>
      </c>
      <c r="BO1068" s="3" t="s">
        <v>638</v>
      </c>
      <c r="BP1068" s="3" t="s">
        <v>639</v>
      </c>
      <c r="BR1068" s="133" t="s">
        <v>640</v>
      </c>
      <c r="BS1068" s="133" t="s">
        <v>641</v>
      </c>
      <c r="BU1068" s="133" t="s">
        <v>642</v>
      </c>
    </row>
    <row r="1069" spans="1:103" ht="12.75" customHeight="1" x14ac:dyDescent="0.2">
      <c r="A1069" s="3" t="s">
        <v>544</v>
      </c>
      <c r="B1069" s="127" t="s">
        <v>13646</v>
      </c>
      <c r="C1069" s="5" t="s">
        <v>13886</v>
      </c>
      <c r="D1069" s="133" t="s">
        <v>643</v>
      </c>
      <c r="E1069" s="133" t="s">
        <v>643</v>
      </c>
      <c r="F1069" s="124"/>
      <c r="G1069" s="124"/>
      <c r="H1069" s="124"/>
      <c r="I1069" s="133" t="s">
        <v>443</v>
      </c>
      <c r="J1069" s="133" t="s">
        <v>444</v>
      </c>
      <c r="K1069" s="124" t="s">
        <v>162</v>
      </c>
      <c r="L1069" s="133"/>
      <c r="M1069" s="133"/>
      <c r="N1069" s="124"/>
      <c r="O1069" s="124"/>
      <c r="P1069" s="124"/>
      <c r="Q1069" s="124"/>
      <c r="R1069" s="3" t="s">
        <v>15086</v>
      </c>
      <c r="T1069" s="3" t="s">
        <v>15087</v>
      </c>
      <c r="U1069" s="3" t="s">
        <v>644</v>
      </c>
      <c r="V1069" s="9" t="s">
        <v>645</v>
      </c>
      <c r="W1069" s="133"/>
      <c r="X1069" s="133"/>
      <c r="Y1069" s="133"/>
      <c r="Z1069" s="133"/>
      <c r="AA1069" s="133"/>
      <c r="AB1069" s="133"/>
      <c r="AC1069" s="133" t="s">
        <v>168</v>
      </c>
      <c r="AD1069" s="3" t="s">
        <v>8428</v>
      </c>
      <c r="AE1069" s="3" t="s">
        <v>13849</v>
      </c>
      <c r="AF1069" s="3" t="s">
        <v>15088</v>
      </c>
      <c r="AG1069" s="3" t="s">
        <v>13848</v>
      </c>
      <c r="AH1069" s="133"/>
      <c r="AI1069" s="38">
        <v>12024527122</v>
      </c>
      <c r="AJ1069" s="133"/>
      <c r="AK1069" s="133"/>
      <c r="AL1069" s="133"/>
      <c r="AM1069" s="124"/>
      <c r="AN1069" s="124"/>
      <c r="AO1069" s="124"/>
      <c r="AP1069" s="124"/>
      <c r="AQ1069" s="124"/>
      <c r="AR1069" s="124"/>
      <c r="AS1069" s="124"/>
      <c r="AT1069" s="124"/>
      <c r="AU1069" s="124"/>
      <c r="AV1069" s="124"/>
      <c r="AW1069" s="3" t="s">
        <v>168</v>
      </c>
      <c r="AX1069" s="133" t="s">
        <v>646</v>
      </c>
      <c r="AY1069" s="133" t="s">
        <v>647</v>
      </c>
      <c r="AZ1069" s="133"/>
      <c r="BA1069" s="133" t="s">
        <v>648</v>
      </c>
      <c r="BC1069" s="135"/>
      <c r="BD1069" s="135"/>
      <c r="BE1069" s="135"/>
    </row>
    <row r="1070" spans="1:103" ht="12.75" customHeight="1" x14ac:dyDescent="0.2">
      <c r="A1070" s="16" t="s">
        <v>240</v>
      </c>
      <c r="B1070" s="17" t="s">
        <v>886</v>
      </c>
      <c r="C1070" s="8"/>
      <c r="D1070" s="8" t="s">
        <v>613</v>
      </c>
      <c r="E1070" s="8" t="s">
        <v>613</v>
      </c>
      <c r="F1070" s="12"/>
      <c r="G1070" s="12"/>
      <c r="H1070" s="14" t="s">
        <v>243</v>
      </c>
      <c r="I1070" s="8" t="s">
        <v>160</v>
      </c>
      <c r="J1070" s="8" t="s">
        <v>161</v>
      </c>
      <c r="K1070" s="14" t="s">
        <v>162</v>
      </c>
      <c r="L1070" s="8" t="s">
        <v>614</v>
      </c>
      <c r="M1070" s="133"/>
      <c r="N1070" s="14" t="s">
        <v>247</v>
      </c>
      <c r="O1070" s="14"/>
      <c r="P1070" s="14"/>
      <c r="Q1070" s="14"/>
      <c r="R1070" s="8"/>
      <c r="S1070" s="8"/>
      <c r="T1070" s="8"/>
      <c r="U1070" s="8"/>
      <c r="V1070" s="24"/>
      <c r="W1070" s="8"/>
      <c r="X1070" s="8"/>
      <c r="Y1070" s="8"/>
      <c r="Z1070" s="8"/>
      <c r="AA1070" s="8"/>
      <c r="AB1070" s="8"/>
      <c r="AC1070" s="8"/>
      <c r="AH1070" s="8"/>
      <c r="AI1070" s="8"/>
      <c r="AJ1070" s="8"/>
      <c r="AK1070" s="8"/>
      <c r="AL1070" s="8"/>
      <c r="AM1070" s="14"/>
      <c r="AN1070" s="14"/>
      <c r="AO1070" s="14"/>
      <c r="AP1070" s="14"/>
      <c r="AQ1070" s="14"/>
      <c r="AR1070" s="14"/>
      <c r="AS1070" s="14"/>
      <c r="AT1070" s="14"/>
      <c r="AU1070" s="14"/>
      <c r="AV1070" s="14"/>
      <c r="AW1070" s="124"/>
      <c r="AX1070" s="8"/>
      <c r="AY1070" s="8"/>
      <c r="AZ1070" s="8"/>
      <c r="BA1070" s="8"/>
      <c r="BC1070" s="135"/>
      <c r="BD1070" s="135"/>
    </row>
    <row r="1071" spans="1:103" ht="12.75" customHeight="1" x14ac:dyDescent="0.2">
      <c r="A1071" s="3" t="s">
        <v>544</v>
      </c>
      <c r="B1071" s="127" t="s">
        <v>13646</v>
      </c>
      <c r="C1071" s="5" t="s">
        <v>13884</v>
      </c>
      <c r="D1071" s="3" t="s">
        <v>14039</v>
      </c>
      <c r="E1071" s="3" t="s">
        <v>14039</v>
      </c>
      <c r="F1071" s="3"/>
      <c r="G1071" s="3"/>
      <c r="I1071" s="3" t="s">
        <v>443</v>
      </c>
      <c r="J1071" s="3" t="s">
        <v>444</v>
      </c>
      <c r="K1071" s="17" t="s">
        <v>162</v>
      </c>
      <c r="M1071" s="3" t="s">
        <v>14040</v>
      </c>
      <c r="R1071" s="3" t="s">
        <v>14041</v>
      </c>
      <c r="T1071" s="3">
        <v>15108</v>
      </c>
      <c r="U1071" s="3" t="s">
        <v>14042</v>
      </c>
      <c r="V1071" s="135" t="s">
        <v>14043</v>
      </c>
      <c r="AC1071" s="3" t="s">
        <v>168</v>
      </c>
      <c r="AD1071" s="3" t="s">
        <v>14044</v>
      </c>
      <c r="AE1071" s="3" t="s">
        <v>14045</v>
      </c>
      <c r="AF1071" s="3" t="s">
        <v>14046</v>
      </c>
      <c r="AG1071" s="3" t="s">
        <v>14047</v>
      </c>
      <c r="AI1071" s="3" t="s">
        <v>14048</v>
      </c>
      <c r="AK1071" s="3" t="s">
        <v>14049</v>
      </c>
      <c r="BC1071" s="135"/>
      <c r="BD1071" s="135"/>
      <c r="BE1071" s="135"/>
    </row>
    <row r="1072" spans="1:103" ht="12.75" customHeight="1" x14ac:dyDescent="0.2">
      <c r="A1072" s="3" t="s">
        <v>530</v>
      </c>
      <c r="D1072" s="3" t="s">
        <v>11409</v>
      </c>
      <c r="E1072" s="3" t="s">
        <v>11409</v>
      </c>
      <c r="F1072" s="3"/>
      <c r="G1072" s="3"/>
      <c r="H1072" s="4" t="s">
        <v>11628</v>
      </c>
      <c r="I1072" s="3" t="s">
        <v>722</v>
      </c>
      <c r="J1072" s="135" t="s">
        <v>179</v>
      </c>
      <c r="K1072" s="4" t="s">
        <v>162</v>
      </c>
      <c r="V1072" s="135"/>
      <c r="AW1072" s="3" t="s">
        <v>168</v>
      </c>
      <c r="AX1072" s="3" t="s">
        <v>11410</v>
      </c>
      <c r="AY1072" s="3" t="s">
        <v>982</v>
      </c>
      <c r="AZ1072" s="3" t="s">
        <v>319</v>
      </c>
      <c r="BA1072" s="3" t="s">
        <v>11411</v>
      </c>
      <c r="BC1072" s="135"/>
      <c r="BD1072" s="135"/>
      <c r="BE1072" s="135"/>
    </row>
    <row r="1073" spans="1:176" s="1" customFormat="1" ht="12.75" customHeight="1" x14ac:dyDescent="0.2">
      <c r="A1073" s="3" t="s">
        <v>205</v>
      </c>
      <c r="B1073" s="127"/>
      <c r="C1073" s="5"/>
      <c r="D1073" s="3" t="s">
        <v>649</v>
      </c>
      <c r="E1073" s="3" t="s">
        <v>649</v>
      </c>
      <c r="F1073" s="3"/>
      <c r="G1073" s="3"/>
      <c r="H1073" s="4"/>
      <c r="I1073" s="3" t="s">
        <v>12764</v>
      </c>
      <c r="J1073" s="3" t="s">
        <v>203</v>
      </c>
      <c r="K1073" s="127" t="s">
        <v>162</v>
      </c>
      <c r="L1073" s="3" t="s">
        <v>163</v>
      </c>
      <c r="M1073" s="3" t="s">
        <v>163</v>
      </c>
      <c r="N1073" s="3"/>
      <c r="O1073" s="3"/>
      <c r="P1073" s="3"/>
      <c r="Q1073" s="3"/>
      <c r="R1073" s="3" t="s">
        <v>650</v>
      </c>
      <c r="S1073" s="3" t="s">
        <v>651</v>
      </c>
      <c r="T1073" s="3" t="s">
        <v>652</v>
      </c>
      <c r="U1073" s="3" t="s">
        <v>653</v>
      </c>
      <c r="V1073" s="141" t="s">
        <v>163</v>
      </c>
      <c r="W1073" s="3"/>
      <c r="X1073" s="3"/>
      <c r="Y1073" s="3"/>
      <c r="Z1073" s="3"/>
      <c r="AA1073" s="3" t="s">
        <v>654</v>
      </c>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141"/>
      <c r="BD1073" s="141"/>
      <c r="BE1073" s="141"/>
      <c r="BF1073" s="3"/>
      <c r="BG1073" s="3"/>
      <c r="BH1073" s="3"/>
      <c r="BI1073" s="3"/>
      <c r="BJ1073" s="3"/>
      <c r="BK1073" s="3"/>
      <c r="BL1073" s="3"/>
      <c r="BM1073" s="3"/>
      <c r="BN1073" s="3"/>
      <c r="BO1073" s="3"/>
      <c r="BP1073" s="3"/>
      <c r="BQ1073" s="3"/>
      <c r="BR1073" s="3"/>
      <c r="BS1073" s="3"/>
      <c r="BT1073" s="3"/>
      <c r="BU1073" s="3"/>
      <c r="BV1073" s="3"/>
      <c r="BW1073" s="3"/>
      <c r="BX1073" s="3"/>
      <c r="BY1073" s="3"/>
      <c r="BZ1073" s="3"/>
      <c r="CA1073" s="3"/>
      <c r="CB1073" s="3"/>
      <c r="CC1073" s="3"/>
      <c r="CD1073" s="3"/>
      <c r="CE1073" s="3"/>
      <c r="CF1073" s="3"/>
      <c r="CG1073" s="3"/>
      <c r="CH1073" s="3"/>
      <c r="CI1073" s="3"/>
      <c r="CJ1073" s="3"/>
      <c r="CK1073" s="3"/>
      <c r="CL1073" s="3"/>
      <c r="CM1073" s="3"/>
      <c r="CN1073" s="3"/>
      <c r="CO1073" s="3"/>
      <c r="CP1073" s="3"/>
      <c r="CQ1073" s="3"/>
      <c r="CR1073" s="3"/>
      <c r="CS1073" s="3"/>
      <c r="CT1073" s="3"/>
      <c r="CU1073" s="3"/>
      <c r="CV1073" s="3"/>
      <c r="CW1073" s="3"/>
      <c r="CX1073" s="3"/>
      <c r="CY1073" s="3"/>
      <c r="CZ1073" s="3"/>
      <c r="DA1073" s="3"/>
      <c r="DB1073" s="3"/>
      <c r="DC1073" s="3"/>
      <c r="DD1073" s="3"/>
      <c r="DE1073" s="3"/>
      <c r="DF1073" s="3"/>
      <c r="DG1073" s="3"/>
      <c r="DH1073" s="3"/>
      <c r="DI1073" s="3"/>
      <c r="DJ1073" s="3"/>
      <c r="DK1073" s="3"/>
      <c r="DL1073" s="3"/>
      <c r="DM1073" s="3"/>
      <c r="DN1073" s="3"/>
      <c r="DO1073" s="3"/>
      <c r="DP1073" s="3"/>
      <c r="DQ1073" s="3"/>
      <c r="DR1073" s="3"/>
      <c r="DS1073" s="3"/>
      <c r="DT1073" s="3"/>
      <c r="DU1073" s="3"/>
      <c r="DV1073" s="3"/>
      <c r="DW1073" s="3"/>
      <c r="DX1073" s="3"/>
      <c r="DY1073" s="3"/>
      <c r="DZ1073" s="3"/>
      <c r="EA1073" s="3"/>
      <c r="EB1073" s="3"/>
      <c r="EC1073" s="3"/>
      <c r="ED1073" s="3"/>
      <c r="EE1073" s="3"/>
      <c r="EF1073" s="3"/>
      <c r="EG1073" s="3"/>
      <c r="EH1073" s="3"/>
      <c r="EI1073" s="3"/>
      <c r="EJ1073" s="3"/>
      <c r="EK1073" s="3"/>
      <c r="EL1073" s="3"/>
      <c r="EM1073" s="3"/>
      <c r="EN1073" s="3"/>
      <c r="EO1073" s="3"/>
      <c r="EP1073" s="3"/>
      <c r="EQ1073" s="3"/>
      <c r="ER1073" s="3"/>
      <c r="ES1073" s="3"/>
      <c r="ET1073" s="3"/>
      <c r="EU1073" s="3"/>
      <c r="EV1073" s="3"/>
      <c r="EW1073" s="3"/>
      <c r="EX1073" s="3"/>
      <c r="EY1073" s="3"/>
      <c r="EZ1073" s="3"/>
      <c r="FA1073" s="3"/>
      <c r="FB1073" s="3"/>
      <c r="FC1073" s="3"/>
      <c r="FD1073" s="3"/>
      <c r="FE1073" s="3"/>
      <c r="FF1073" s="3"/>
      <c r="FG1073" s="3"/>
      <c r="FH1073" s="3"/>
      <c r="FI1073" s="3"/>
      <c r="FJ1073" s="3"/>
      <c r="FK1073" s="3"/>
      <c r="FL1073" s="3"/>
      <c r="FM1073" s="135"/>
      <c r="FN1073" s="135"/>
      <c r="FO1073" s="135"/>
      <c r="FP1073" s="135"/>
      <c r="FQ1073" s="135"/>
      <c r="FR1073" s="135"/>
      <c r="FS1073" s="135"/>
      <c r="FT1073" s="135"/>
    </row>
    <row r="1074" spans="1:176" ht="12.75" customHeight="1" x14ac:dyDescent="0.2">
      <c r="A1074" s="130" t="s">
        <v>205</v>
      </c>
      <c r="B1074" s="79"/>
      <c r="C1074" s="78"/>
      <c r="D1074" s="130" t="s">
        <v>14130</v>
      </c>
      <c r="E1074" s="130" t="s">
        <v>14130</v>
      </c>
      <c r="F1074" s="130"/>
      <c r="G1074" s="130"/>
      <c r="H1074" s="79"/>
      <c r="I1074" s="130" t="s">
        <v>1410</v>
      </c>
      <c r="J1074" s="130" t="s">
        <v>493</v>
      </c>
      <c r="K1074" s="79" t="s">
        <v>162</v>
      </c>
      <c r="L1074" s="130"/>
      <c r="M1074" s="130"/>
      <c r="N1074" s="130"/>
      <c r="O1074" s="130"/>
      <c r="P1074" s="130"/>
      <c r="Q1074" s="130"/>
      <c r="R1074" s="130" t="s">
        <v>14129</v>
      </c>
      <c r="S1074" s="130"/>
      <c r="T1074" s="130"/>
      <c r="U1074" s="130"/>
      <c r="V1074" s="131" t="s">
        <v>14125</v>
      </c>
      <c r="W1074" s="130"/>
      <c r="X1074" s="135"/>
      <c r="Y1074" s="135"/>
      <c r="Z1074" s="135"/>
      <c r="AA1074" s="135"/>
      <c r="AB1074" s="135"/>
      <c r="AC1074" s="130" t="s">
        <v>3478</v>
      </c>
      <c r="AD1074" s="130" t="s">
        <v>1411</v>
      </c>
      <c r="AE1074" s="130" t="s">
        <v>13573</v>
      </c>
      <c r="AF1074" s="78" t="s">
        <v>250</v>
      </c>
      <c r="AG1074" s="130"/>
      <c r="AH1074" s="130"/>
      <c r="AI1074" s="80" t="s">
        <v>14125</v>
      </c>
      <c r="AJ1074" s="130"/>
      <c r="AK1074" s="130"/>
      <c r="AL1074" s="130"/>
      <c r="AM1074" s="130" t="s">
        <v>168</v>
      </c>
      <c r="AN1074" s="130" t="s">
        <v>14128</v>
      </c>
      <c r="AO1074" s="130" t="s">
        <v>14127</v>
      </c>
      <c r="AP1074" s="130"/>
      <c r="AQ1074" s="130" t="s">
        <v>14126</v>
      </c>
      <c r="AR1074" s="130"/>
      <c r="AS1074" s="131" t="s">
        <v>14125</v>
      </c>
      <c r="AT1074" s="130"/>
      <c r="AU1074" s="130"/>
      <c r="AV1074" s="135"/>
      <c r="AW1074" s="135"/>
      <c r="AX1074" s="135"/>
      <c r="AY1074" s="135"/>
      <c r="AZ1074" s="135"/>
      <c r="BC1074" s="135"/>
      <c r="BD1074" s="130"/>
      <c r="BE1074" s="130"/>
      <c r="BF1074" s="130"/>
      <c r="BG1074" s="130"/>
      <c r="BH1074" s="130"/>
      <c r="BI1074" s="130"/>
      <c r="BJ1074" s="130"/>
      <c r="BK1074" s="130"/>
      <c r="BL1074" s="130"/>
      <c r="BM1074" s="130"/>
      <c r="BN1074" s="130"/>
      <c r="BO1074" s="130"/>
      <c r="BP1074" s="130"/>
      <c r="BQ1074" s="130"/>
      <c r="BR1074" s="130"/>
      <c r="BS1074" s="130"/>
      <c r="BT1074" s="130"/>
      <c r="BU1074" s="130"/>
      <c r="BV1074" s="130"/>
      <c r="BW1074" s="130"/>
      <c r="BX1074" s="130"/>
      <c r="BY1074" s="130"/>
      <c r="BZ1074" s="130"/>
      <c r="CA1074" s="130"/>
      <c r="CB1074" s="130"/>
      <c r="CC1074" s="130"/>
      <c r="CD1074" s="130"/>
      <c r="CE1074" s="130"/>
      <c r="CF1074" s="130"/>
      <c r="CG1074" s="130"/>
      <c r="CH1074" s="130"/>
      <c r="CI1074" s="130"/>
      <c r="CJ1074" s="130"/>
      <c r="CK1074" s="130"/>
      <c r="CL1074" s="130"/>
      <c r="CM1074" s="130"/>
      <c r="CN1074" s="130"/>
      <c r="CO1074" s="130"/>
      <c r="CP1074" s="130"/>
      <c r="DS1074" s="135"/>
    </row>
    <row r="1075" spans="1:176" ht="12.75" customHeight="1" x14ac:dyDescent="0.2">
      <c r="A1075" s="132" t="s">
        <v>544</v>
      </c>
      <c r="B1075" s="124"/>
      <c r="C1075" s="133"/>
      <c r="D1075" s="133" t="s">
        <v>664</v>
      </c>
      <c r="E1075" s="133" t="s">
        <v>664</v>
      </c>
      <c r="F1075" s="124"/>
      <c r="G1075" s="124"/>
      <c r="H1075" s="124"/>
      <c r="I1075" s="133" t="s">
        <v>443</v>
      </c>
      <c r="J1075" s="133" t="s">
        <v>444</v>
      </c>
      <c r="K1075" s="124" t="s">
        <v>162</v>
      </c>
      <c r="L1075" s="133" t="s">
        <v>665</v>
      </c>
      <c r="M1075" s="133"/>
      <c r="N1075" s="124"/>
      <c r="O1075" s="124"/>
      <c r="P1075" s="124"/>
      <c r="Q1075" s="124"/>
      <c r="R1075" s="133"/>
      <c r="S1075" s="133"/>
      <c r="T1075" s="133"/>
      <c r="U1075" s="133"/>
      <c r="V1075" s="24"/>
      <c r="W1075" s="133"/>
      <c r="X1075" s="133"/>
      <c r="Y1075" s="133"/>
      <c r="Z1075" s="133"/>
      <c r="AA1075" s="133"/>
      <c r="AB1075" s="133"/>
      <c r="AC1075" s="133"/>
      <c r="AH1075" s="133"/>
      <c r="AI1075" s="133"/>
      <c r="AJ1075" s="133"/>
      <c r="AK1075" s="133"/>
      <c r="AL1075" s="133"/>
      <c r="AM1075" s="124"/>
      <c r="AN1075" s="124"/>
      <c r="AO1075" s="124"/>
      <c r="AP1075" s="124"/>
      <c r="AQ1075" s="124"/>
      <c r="AR1075" s="124"/>
      <c r="AS1075" s="124"/>
      <c r="AT1075" s="124"/>
      <c r="AU1075" s="124"/>
      <c r="AV1075" s="124"/>
      <c r="AW1075" s="3" t="s">
        <v>194</v>
      </c>
      <c r="AX1075" s="133" t="s">
        <v>666</v>
      </c>
      <c r="AY1075" s="133" t="s">
        <v>667</v>
      </c>
      <c r="AZ1075" s="133" t="s">
        <v>668</v>
      </c>
      <c r="BA1075" s="133" t="s">
        <v>669</v>
      </c>
    </row>
    <row r="1076" spans="1:176" ht="12.75" customHeight="1" x14ac:dyDescent="0.2">
      <c r="A1076" s="3" t="s">
        <v>299</v>
      </c>
      <c r="B1076" s="127" t="s">
        <v>11959</v>
      </c>
      <c r="D1076" s="3" t="s">
        <v>11807</v>
      </c>
      <c r="E1076" s="3" t="s">
        <v>11807</v>
      </c>
      <c r="F1076" s="3"/>
      <c r="G1076" s="3"/>
      <c r="H1076" s="134" t="s">
        <v>177</v>
      </c>
      <c r="I1076" s="3" t="s">
        <v>301</v>
      </c>
      <c r="J1076" s="3" t="s">
        <v>179</v>
      </c>
      <c r="K1076" s="124" t="s">
        <v>162</v>
      </c>
      <c r="V1076" s="135"/>
      <c r="AC1076" s="3" t="s">
        <v>11740</v>
      </c>
      <c r="AD1076" s="3" t="s">
        <v>11820</v>
      </c>
      <c r="AE1076" s="3" t="s">
        <v>11830</v>
      </c>
      <c r="AF1076" s="3" t="s">
        <v>11743</v>
      </c>
      <c r="AG1076" s="3" t="s">
        <v>11840</v>
      </c>
      <c r="AH1076" s="3" t="s">
        <v>11841</v>
      </c>
      <c r="AW1076" s="3" t="s">
        <v>168</v>
      </c>
      <c r="AX1076" s="3" t="s">
        <v>11820</v>
      </c>
      <c r="AY1076" s="3" t="s">
        <v>11830</v>
      </c>
      <c r="AZ1076" s="3" t="s">
        <v>11743</v>
      </c>
      <c r="BA1076" s="3" t="s">
        <v>11840</v>
      </c>
      <c r="BC1076" s="135"/>
      <c r="BD1076" s="135"/>
      <c r="BE1076" s="135"/>
    </row>
    <row r="1077" spans="1:176" ht="12.75" customHeight="1" x14ac:dyDescent="0.2">
      <c r="A1077" s="135" t="s">
        <v>544</v>
      </c>
      <c r="C1077" s="128"/>
      <c r="D1077" s="135" t="s">
        <v>681</v>
      </c>
      <c r="E1077" s="135" t="s">
        <v>681</v>
      </c>
      <c r="F1077" s="135"/>
      <c r="G1077" s="135"/>
      <c r="H1077" s="127"/>
      <c r="I1077" s="133" t="s">
        <v>443</v>
      </c>
      <c r="J1077" s="135" t="s">
        <v>444</v>
      </c>
      <c r="K1077" s="127" t="s">
        <v>162</v>
      </c>
      <c r="L1077" s="135" t="s">
        <v>163</v>
      </c>
      <c r="M1077" s="135" t="s">
        <v>682</v>
      </c>
      <c r="N1077" s="135"/>
      <c r="O1077" s="135"/>
      <c r="P1077" s="135"/>
      <c r="Q1077" s="135"/>
      <c r="R1077" s="135" t="s">
        <v>683</v>
      </c>
      <c r="S1077" s="135" t="s">
        <v>163</v>
      </c>
      <c r="T1077" s="135" t="s">
        <v>684</v>
      </c>
      <c r="U1077" s="135" t="s">
        <v>685</v>
      </c>
      <c r="V1077" s="141" t="s">
        <v>686</v>
      </c>
      <c r="W1077" s="135"/>
      <c r="X1077" s="135"/>
      <c r="Y1077" s="135"/>
      <c r="Z1077" s="135"/>
      <c r="AA1077" s="135" t="s">
        <v>163</v>
      </c>
      <c r="AB1077" s="135"/>
      <c r="AC1077" s="135" t="s">
        <v>194</v>
      </c>
      <c r="AD1077" s="3" t="s">
        <v>687</v>
      </c>
      <c r="AE1077" s="3" t="s">
        <v>688</v>
      </c>
      <c r="AF1077" s="3" t="s">
        <v>689</v>
      </c>
      <c r="AG1077" s="3" t="s">
        <v>690</v>
      </c>
      <c r="AI1077" s="135" t="s">
        <v>163</v>
      </c>
      <c r="AJ1077" s="135" t="s">
        <v>691</v>
      </c>
      <c r="AK1077" s="135"/>
      <c r="AL1077" s="135"/>
      <c r="AM1077" s="135"/>
      <c r="AN1077" s="135"/>
      <c r="AO1077" s="135"/>
      <c r="AP1077" s="135"/>
      <c r="AQ1077" s="135"/>
      <c r="AR1077" s="135"/>
      <c r="AS1077" s="135"/>
      <c r="AT1077" s="135"/>
      <c r="AU1077" s="135"/>
      <c r="AV1077" s="135"/>
      <c r="AW1077" s="135" t="s">
        <v>168</v>
      </c>
      <c r="AX1077" s="135" t="s">
        <v>687</v>
      </c>
      <c r="AY1077" s="135" t="s">
        <v>688</v>
      </c>
      <c r="AZ1077" s="135" t="s">
        <v>689</v>
      </c>
      <c r="BA1077" s="135" t="s">
        <v>690</v>
      </c>
      <c r="BC1077" s="141"/>
      <c r="BD1077" s="141"/>
      <c r="BE1077" s="141"/>
      <c r="BP1077" s="135"/>
      <c r="DK1077" s="135"/>
    </row>
    <row r="1078" spans="1:176" ht="12.75" customHeight="1" x14ac:dyDescent="0.2">
      <c r="A1078" s="135" t="s">
        <v>205</v>
      </c>
      <c r="D1078" s="135" t="s">
        <v>710</v>
      </c>
      <c r="E1078" s="3" t="s">
        <v>710</v>
      </c>
      <c r="F1078" s="3"/>
      <c r="G1078" s="3"/>
      <c r="I1078" s="3" t="s">
        <v>711</v>
      </c>
      <c r="J1078" s="3" t="s">
        <v>179</v>
      </c>
      <c r="K1078" s="4" t="s">
        <v>162</v>
      </c>
      <c r="L1078" s="3" t="s">
        <v>163</v>
      </c>
      <c r="M1078" s="3" t="s">
        <v>163</v>
      </c>
      <c r="R1078" s="3" t="s">
        <v>163</v>
      </c>
      <c r="S1078" s="3" t="s">
        <v>163</v>
      </c>
      <c r="T1078" s="3" t="s">
        <v>163</v>
      </c>
      <c r="U1078" s="3" t="s">
        <v>712</v>
      </c>
      <c r="V1078" s="9" t="s">
        <v>713</v>
      </c>
      <c r="W1078" s="135"/>
      <c r="X1078" s="135"/>
      <c r="Y1078" s="135"/>
      <c r="Z1078" s="135"/>
      <c r="AA1078" s="3" t="s">
        <v>163</v>
      </c>
      <c r="AB1078" s="135"/>
      <c r="AC1078" s="3" t="s">
        <v>168</v>
      </c>
      <c r="AD1078" s="3" t="s">
        <v>714</v>
      </c>
      <c r="AE1078" s="3" t="s">
        <v>715</v>
      </c>
      <c r="AF1078" s="3" t="s">
        <v>716</v>
      </c>
      <c r="AG1078" s="135" t="s">
        <v>717</v>
      </c>
      <c r="AI1078" s="3" t="s">
        <v>718</v>
      </c>
      <c r="AJ1078" s="3" t="s">
        <v>719</v>
      </c>
      <c r="AK1078" s="3" t="s">
        <v>720</v>
      </c>
      <c r="AL1078" s="3" t="s">
        <v>163</v>
      </c>
      <c r="AW1078" s="3" t="s">
        <v>168</v>
      </c>
      <c r="AX1078" s="3" t="s">
        <v>714</v>
      </c>
      <c r="AY1078" s="3" t="s">
        <v>715</v>
      </c>
      <c r="AZ1078" s="3" t="s">
        <v>716</v>
      </c>
      <c r="BA1078" s="3" t="s">
        <v>717</v>
      </c>
      <c r="BC1078" s="141"/>
      <c r="BD1078" s="141"/>
      <c r="BE1078" s="141"/>
      <c r="CG1078" s="135"/>
      <c r="CH1078" s="135"/>
    </row>
    <row r="1079" spans="1:176" ht="12.75" customHeight="1" x14ac:dyDescent="0.2">
      <c r="A1079" s="135" t="s">
        <v>205</v>
      </c>
      <c r="C1079" s="128"/>
      <c r="D1079" s="135" t="s">
        <v>721</v>
      </c>
      <c r="E1079" s="3" t="s">
        <v>721</v>
      </c>
      <c r="F1079" s="3"/>
      <c r="G1079" s="3"/>
      <c r="I1079" s="3" t="s">
        <v>722</v>
      </c>
      <c r="J1079" s="3" t="s">
        <v>179</v>
      </c>
      <c r="K1079" s="4" t="s">
        <v>162</v>
      </c>
      <c r="L1079" s="3" t="s">
        <v>163</v>
      </c>
      <c r="M1079" s="3" t="s">
        <v>163</v>
      </c>
      <c r="R1079" s="3" t="s">
        <v>723</v>
      </c>
      <c r="S1079" s="3" t="s">
        <v>724</v>
      </c>
      <c r="T1079" s="3" t="s">
        <v>725</v>
      </c>
      <c r="U1079" s="3" t="s">
        <v>726</v>
      </c>
      <c r="V1079" s="9" t="s">
        <v>163</v>
      </c>
      <c r="AA1079" s="3" t="s">
        <v>163</v>
      </c>
      <c r="AB1079" s="135"/>
      <c r="AC1079" s="3" t="s">
        <v>168</v>
      </c>
      <c r="AD1079" s="3" t="s">
        <v>727</v>
      </c>
      <c r="AE1079" s="3" t="s">
        <v>728</v>
      </c>
      <c r="AF1079" s="3" t="s">
        <v>729</v>
      </c>
      <c r="AG1079" s="3" t="s">
        <v>730</v>
      </c>
      <c r="AH1079" s="3" t="s">
        <v>163</v>
      </c>
      <c r="AI1079" s="3" t="s">
        <v>731</v>
      </c>
      <c r="AJ1079" s="3" t="s">
        <v>163</v>
      </c>
      <c r="AK1079" s="3" t="s">
        <v>732</v>
      </c>
      <c r="AL1079" s="3" t="s">
        <v>733</v>
      </c>
      <c r="AW1079" s="3" t="s">
        <v>168</v>
      </c>
      <c r="AX1079" s="3" t="s">
        <v>727</v>
      </c>
      <c r="AY1079" s="3" t="s">
        <v>728</v>
      </c>
      <c r="AZ1079" s="3" t="s">
        <v>729</v>
      </c>
      <c r="BA1079" s="3" t="s">
        <v>730</v>
      </c>
      <c r="BC1079" s="141"/>
      <c r="BD1079" s="141"/>
      <c r="BE1079" s="141"/>
    </row>
    <row r="1080" spans="1:176" ht="12.75" customHeight="1" x14ac:dyDescent="0.2">
      <c r="A1080" s="135" t="s">
        <v>544</v>
      </c>
      <c r="D1080" s="135" t="s">
        <v>734</v>
      </c>
      <c r="E1080" s="3" t="s">
        <v>734</v>
      </c>
      <c r="F1080" s="3"/>
      <c r="G1080" s="3"/>
      <c r="I1080" s="135" t="s">
        <v>244</v>
      </c>
      <c r="J1080" s="3" t="s">
        <v>245</v>
      </c>
      <c r="K1080" s="4" t="s">
        <v>162</v>
      </c>
      <c r="L1080" s="3" t="s">
        <v>163</v>
      </c>
      <c r="M1080" s="3" t="s">
        <v>163</v>
      </c>
      <c r="R1080" s="3" t="s">
        <v>735</v>
      </c>
      <c r="S1080" s="3" t="s">
        <v>163</v>
      </c>
      <c r="T1080" s="3" t="s">
        <v>736</v>
      </c>
      <c r="U1080" s="3" t="s">
        <v>737</v>
      </c>
      <c r="V1080" s="9" t="s">
        <v>163</v>
      </c>
      <c r="W1080" s="135"/>
      <c r="X1080" s="135"/>
      <c r="Y1080" s="135"/>
      <c r="Z1080" s="135"/>
      <c r="AA1080" s="3" t="s">
        <v>163</v>
      </c>
      <c r="AB1080" s="135"/>
      <c r="AC1080" s="3" t="s">
        <v>168</v>
      </c>
      <c r="AD1080" s="3" t="s">
        <v>738</v>
      </c>
      <c r="AE1080" s="3" t="s">
        <v>739</v>
      </c>
      <c r="AF1080" s="3" t="s">
        <v>163</v>
      </c>
      <c r="AG1080" s="135" t="s">
        <v>740</v>
      </c>
      <c r="AI1080" s="3" t="s">
        <v>741</v>
      </c>
      <c r="AJ1080" s="3" t="s">
        <v>742</v>
      </c>
      <c r="AW1080" s="3" t="s">
        <v>168</v>
      </c>
      <c r="AX1080" s="3" t="s">
        <v>738</v>
      </c>
      <c r="AY1080" s="3" t="s">
        <v>739</v>
      </c>
      <c r="AZ1080" s="3" t="s">
        <v>163</v>
      </c>
      <c r="BA1080" s="3" t="s">
        <v>740</v>
      </c>
      <c r="BC1080" s="141"/>
      <c r="BD1080" s="141"/>
      <c r="BE1080" s="141"/>
      <c r="CG1080" s="135"/>
      <c r="CH1080" s="135"/>
    </row>
    <row r="1081" spans="1:176" ht="12.75" customHeight="1" x14ac:dyDescent="0.2">
      <c r="A1081" s="135" t="s">
        <v>299</v>
      </c>
      <c r="B1081" s="127" t="s">
        <v>11959</v>
      </c>
      <c r="D1081" s="135" t="s">
        <v>11808</v>
      </c>
      <c r="E1081" s="3" t="s">
        <v>11808</v>
      </c>
      <c r="F1081" s="3"/>
      <c r="G1081" s="3"/>
      <c r="H1081" s="134" t="s">
        <v>177</v>
      </c>
      <c r="I1081" s="3" t="s">
        <v>301</v>
      </c>
      <c r="J1081" s="3" t="s">
        <v>179</v>
      </c>
      <c r="K1081" s="124" t="s">
        <v>162</v>
      </c>
      <c r="V1081" s="135"/>
      <c r="W1081" s="135"/>
      <c r="X1081" s="135"/>
      <c r="Y1081" s="135"/>
      <c r="Z1081" s="135"/>
      <c r="AB1081" s="135"/>
      <c r="AC1081" s="3" t="s">
        <v>11740</v>
      </c>
      <c r="AD1081" s="3" t="s">
        <v>11821</v>
      </c>
      <c r="AE1081" s="3" t="s">
        <v>11831</v>
      </c>
      <c r="AF1081" s="3" t="s">
        <v>11832</v>
      </c>
      <c r="AG1081" s="135" t="s">
        <v>11842</v>
      </c>
      <c r="AH1081" s="3" t="s">
        <v>11843</v>
      </c>
      <c r="AW1081" s="3" t="s">
        <v>168</v>
      </c>
      <c r="AX1081" s="3" t="s">
        <v>11821</v>
      </c>
      <c r="AY1081" s="3" t="s">
        <v>11831</v>
      </c>
      <c r="AZ1081" s="3" t="s">
        <v>11832</v>
      </c>
      <c r="BA1081" s="3" t="s">
        <v>11842</v>
      </c>
      <c r="CG1081" s="135"/>
      <c r="CH1081" s="135"/>
    </row>
    <row r="1082" spans="1:176" ht="12.75" customHeight="1" x14ac:dyDescent="0.2">
      <c r="A1082" s="135" t="s">
        <v>544</v>
      </c>
      <c r="D1082" s="135" t="s">
        <v>752</v>
      </c>
      <c r="E1082" s="3" t="s">
        <v>752</v>
      </c>
      <c r="F1082" s="3"/>
      <c r="G1082" s="3"/>
      <c r="I1082" s="3" t="s">
        <v>753</v>
      </c>
      <c r="J1082" s="3" t="s">
        <v>493</v>
      </c>
      <c r="K1082" s="4" t="s">
        <v>162</v>
      </c>
      <c r="L1082" s="3" t="s">
        <v>163</v>
      </c>
      <c r="M1082" s="3" t="s">
        <v>163</v>
      </c>
      <c r="R1082" s="3" t="s">
        <v>754</v>
      </c>
      <c r="S1082" s="3" t="s">
        <v>755</v>
      </c>
      <c r="T1082" s="3" t="s">
        <v>756</v>
      </c>
      <c r="U1082" s="3" t="s">
        <v>757</v>
      </c>
      <c r="V1082" s="9" t="s">
        <v>163</v>
      </c>
      <c r="W1082" s="135"/>
      <c r="X1082" s="135"/>
      <c r="Y1082" s="135"/>
      <c r="Z1082" s="135"/>
      <c r="AA1082" s="3" t="s">
        <v>163</v>
      </c>
      <c r="AB1082" s="135"/>
      <c r="AC1082" s="3" t="s">
        <v>168</v>
      </c>
      <c r="AD1082" s="3" t="s">
        <v>758</v>
      </c>
      <c r="AE1082" s="3" t="s">
        <v>759</v>
      </c>
      <c r="AF1082" s="3" t="s">
        <v>581</v>
      </c>
      <c r="AG1082" s="135" t="s">
        <v>760</v>
      </c>
      <c r="AH1082" s="3" t="s">
        <v>163</v>
      </c>
      <c r="AI1082" s="3" t="s">
        <v>761</v>
      </c>
      <c r="AJ1082" s="3" t="s">
        <v>762</v>
      </c>
      <c r="AK1082" s="3" t="s">
        <v>163</v>
      </c>
      <c r="AL1082" s="3" t="s">
        <v>763</v>
      </c>
      <c r="AW1082" s="3" t="s">
        <v>168</v>
      </c>
      <c r="AX1082" s="3" t="s">
        <v>758</v>
      </c>
      <c r="AY1082" s="3" t="s">
        <v>759</v>
      </c>
      <c r="AZ1082" s="3" t="s">
        <v>581</v>
      </c>
      <c r="BA1082" s="3" t="s">
        <v>760</v>
      </c>
      <c r="BC1082" s="141"/>
      <c r="BD1082" s="141"/>
      <c r="BE1082" s="141"/>
      <c r="CG1082" s="135"/>
      <c r="CH1082" s="135"/>
    </row>
    <row r="1083" spans="1:176" ht="12.75" customHeight="1" x14ac:dyDescent="0.2">
      <c r="A1083" s="135" t="s">
        <v>544</v>
      </c>
      <c r="C1083" s="128"/>
      <c r="D1083" s="135" t="s">
        <v>764</v>
      </c>
      <c r="E1083" s="135" t="s">
        <v>764</v>
      </c>
      <c r="F1083" s="135"/>
      <c r="G1083" s="135"/>
      <c r="H1083" s="127"/>
      <c r="I1083" s="135" t="s">
        <v>765</v>
      </c>
      <c r="J1083" s="133" t="s">
        <v>203</v>
      </c>
      <c r="K1083" s="127" t="s">
        <v>162</v>
      </c>
      <c r="L1083" s="135" t="s">
        <v>163</v>
      </c>
      <c r="M1083" s="135" t="s">
        <v>766</v>
      </c>
      <c r="N1083" s="135"/>
      <c r="O1083" s="135"/>
      <c r="P1083" s="135"/>
      <c r="Q1083" s="135"/>
      <c r="R1083" s="135" t="s">
        <v>767</v>
      </c>
      <c r="S1083" s="135" t="s">
        <v>163</v>
      </c>
      <c r="T1083" s="135" t="s">
        <v>768</v>
      </c>
      <c r="U1083" s="135" t="s">
        <v>769</v>
      </c>
      <c r="V1083" s="141" t="s">
        <v>163</v>
      </c>
      <c r="W1083" s="135"/>
      <c r="X1083" s="135"/>
      <c r="Y1083" s="135"/>
      <c r="Z1083" s="135"/>
      <c r="AA1083" s="135" t="s">
        <v>163</v>
      </c>
      <c r="AB1083" s="135"/>
      <c r="AC1083" s="135" t="s">
        <v>168</v>
      </c>
      <c r="AD1083" s="3" t="s">
        <v>770</v>
      </c>
      <c r="AE1083" s="3" t="s">
        <v>771</v>
      </c>
      <c r="AF1083" s="3" t="s">
        <v>772</v>
      </c>
      <c r="AG1083" s="3" t="s">
        <v>773</v>
      </c>
      <c r="AH1083" s="135" t="s">
        <v>163</v>
      </c>
      <c r="AI1083" s="135" t="s">
        <v>163</v>
      </c>
      <c r="AJ1083" s="135" t="s">
        <v>163</v>
      </c>
      <c r="AK1083" s="135" t="s">
        <v>774</v>
      </c>
      <c r="AL1083" s="135" t="s">
        <v>163</v>
      </c>
      <c r="AM1083" s="135"/>
      <c r="AN1083" s="135"/>
      <c r="AO1083" s="135"/>
      <c r="AP1083" s="135"/>
      <c r="AQ1083" s="135"/>
      <c r="AR1083" s="135"/>
      <c r="AS1083" s="135"/>
      <c r="AT1083" s="135"/>
      <c r="AU1083" s="135"/>
      <c r="AV1083" s="135"/>
      <c r="AW1083" s="135" t="s">
        <v>168</v>
      </c>
      <c r="AX1083" s="135" t="s">
        <v>770</v>
      </c>
      <c r="AY1083" s="135" t="s">
        <v>771</v>
      </c>
      <c r="AZ1083" s="135" t="s">
        <v>772</v>
      </c>
      <c r="BA1083" s="135" t="s">
        <v>773</v>
      </c>
      <c r="BC1083" s="141"/>
      <c r="BD1083" s="141"/>
      <c r="BE1083" s="141"/>
      <c r="DK1083" s="135"/>
    </row>
    <row r="1084" spans="1:176" ht="12.75" customHeight="1" x14ac:dyDescent="0.2">
      <c r="A1084" s="135" t="s">
        <v>299</v>
      </c>
      <c r="B1084" s="127" t="s">
        <v>11959</v>
      </c>
      <c r="C1084" s="128"/>
      <c r="D1084" s="135" t="s">
        <v>11809</v>
      </c>
      <c r="E1084" s="135" t="s">
        <v>11809</v>
      </c>
      <c r="F1084" s="135"/>
      <c r="G1084" s="135"/>
      <c r="H1084" s="134" t="s">
        <v>177</v>
      </c>
      <c r="I1084" s="135" t="s">
        <v>301</v>
      </c>
      <c r="J1084" s="135" t="s">
        <v>179</v>
      </c>
      <c r="K1084" s="127" t="s">
        <v>180</v>
      </c>
      <c r="L1084" s="135"/>
      <c r="M1084" s="135" t="s">
        <v>11093</v>
      </c>
      <c r="N1084" s="135"/>
      <c r="O1084" s="135"/>
      <c r="P1084" s="135"/>
      <c r="Q1084" s="135"/>
      <c r="R1084" s="135"/>
      <c r="S1084" s="135"/>
      <c r="T1084" s="135"/>
      <c r="U1084" s="135"/>
      <c r="V1084" s="135"/>
      <c r="W1084" s="135"/>
      <c r="X1084" s="135"/>
      <c r="Y1084" s="135"/>
      <c r="Z1084" s="135"/>
      <c r="AA1084" s="135"/>
      <c r="AB1084" s="135"/>
      <c r="AC1084" s="135" t="s">
        <v>11740</v>
      </c>
      <c r="AD1084" s="135" t="s">
        <v>11822</v>
      </c>
      <c r="AE1084" s="135" t="s">
        <v>11833</v>
      </c>
      <c r="AF1084" s="135" t="s">
        <v>11832</v>
      </c>
      <c r="AG1084" s="3" t="s">
        <v>11844</v>
      </c>
      <c r="AI1084" s="135"/>
      <c r="AJ1084" s="135"/>
      <c r="AK1084" s="135"/>
      <c r="AL1084" s="135"/>
      <c r="AM1084" s="135" t="s">
        <v>168</v>
      </c>
      <c r="AN1084" s="135" t="s">
        <v>12422</v>
      </c>
      <c r="AO1084" s="135" t="s">
        <v>14988</v>
      </c>
      <c r="AP1084" s="135"/>
      <c r="AQ1084" s="158" t="s">
        <v>14989</v>
      </c>
      <c r="AR1084" s="135"/>
      <c r="AS1084" s="135"/>
      <c r="AT1084" s="135"/>
      <c r="AU1084" s="135"/>
      <c r="AV1084" s="135"/>
      <c r="AW1084" s="135" t="s">
        <v>168</v>
      </c>
      <c r="AX1084" s="135" t="s">
        <v>11822</v>
      </c>
      <c r="AY1084" s="135" t="s">
        <v>11833</v>
      </c>
      <c r="AZ1084" s="135" t="s">
        <v>11832</v>
      </c>
      <c r="BA1084" s="3" t="s">
        <v>11844</v>
      </c>
    </row>
    <row r="1085" spans="1:176" ht="12.75" customHeight="1" x14ac:dyDescent="0.2">
      <c r="A1085" s="133" t="s">
        <v>299</v>
      </c>
      <c r="B1085" s="127" t="s">
        <v>11959</v>
      </c>
      <c r="D1085" s="3" t="s">
        <v>11810</v>
      </c>
      <c r="E1085" s="3" t="s">
        <v>12493</v>
      </c>
      <c r="F1085" s="3"/>
      <c r="G1085" s="3"/>
      <c r="H1085" s="134" t="s">
        <v>177</v>
      </c>
      <c r="K1085" s="4" t="s">
        <v>162</v>
      </c>
      <c r="V1085" s="135"/>
      <c r="AB1085" s="135"/>
      <c r="AC1085" s="3" t="s">
        <v>194</v>
      </c>
      <c r="AD1085" s="3" t="s">
        <v>12494</v>
      </c>
      <c r="AE1085" s="3" t="s">
        <v>12495</v>
      </c>
      <c r="AF1085" s="3" t="s">
        <v>5352</v>
      </c>
      <c r="AG1085" s="3" t="s">
        <v>12496</v>
      </c>
      <c r="AM1085" s="3" t="s">
        <v>168</v>
      </c>
      <c r="AN1085" s="3" t="s">
        <v>12422</v>
      </c>
      <c r="AO1085" s="3" t="s">
        <v>14988</v>
      </c>
      <c r="AQ1085" s="158" t="s">
        <v>14989</v>
      </c>
      <c r="BC1085" s="135"/>
      <c r="BD1085" s="135"/>
      <c r="BE1085" s="135"/>
    </row>
    <row r="1086" spans="1:176" ht="12.75" customHeight="1" x14ac:dyDescent="0.2">
      <c r="A1086" s="135" t="s">
        <v>299</v>
      </c>
      <c r="B1086" s="127" t="s">
        <v>11959</v>
      </c>
      <c r="C1086" s="128"/>
      <c r="D1086" s="135" t="s">
        <v>11810</v>
      </c>
      <c r="E1086" s="135" t="s">
        <v>11810</v>
      </c>
      <c r="F1086" s="135"/>
      <c r="G1086" s="135"/>
      <c r="H1086" s="134" t="s">
        <v>177</v>
      </c>
      <c r="I1086" s="135" t="s">
        <v>301</v>
      </c>
      <c r="J1086" s="135" t="s">
        <v>179</v>
      </c>
      <c r="K1086" s="127" t="s">
        <v>180</v>
      </c>
      <c r="L1086" s="135"/>
      <c r="M1086" s="135" t="s">
        <v>11093</v>
      </c>
      <c r="N1086" s="135"/>
      <c r="O1086" s="135"/>
      <c r="P1086" s="135"/>
      <c r="Q1086" s="135"/>
      <c r="R1086" s="135"/>
      <c r="S1086" s="135"/>
      <c r="T1086" s="135"/>
      <c r="U1086" s="135"/>
      <c r="V1086" s="135"/>
      <c r="W1086" s="135"/>
      <c r="X1086" s="135"/>
      <c r="Y1086" s="135"/>
      <c r="Z1086" s="135"/>
      <c r="AA1086" s="135"/>
      <c r="AB1086" s="135"/>
      <c r="AC1086" s="3" t="s">
        <v>11740</v>
      </c>
      <c r="AD1086" s="3" t="s">
        <v>9180</v>
      </c>
      <c r="AE1086" s="3" t="s">
        <v>3303</v>
      </c>
      <c r="AF1086" s="3" t="s">
        <v>11832</v>
      </c>
      <c r="AG1086" s="3" t="s">
        <v>11845</v>
      </c>
      <c r="AH1086" s="3" t="s">
        <v>11846</v>
      </c>
      <c r="AL1086" s="135"/>
      <c r="AM1086" s="135" t="s">
        <v>168</v>
      </c>
      <c r="AN1086" s="135" t="s">
        <v>12422</v>
      </c>
      <c r="AO1086" s="135" t="s">
        <v>14988</v>
      </c>
      <c r="AP1086" s="135"/>
      <c r="AQ1086" s="158" t="s">
        <v>14989</v>
      </c>
      <c r="AR1086" s="135"/>
      <c r="AS1086" s="135"/>
      <c r="AT1086" s="135"/>
      <c r="AU1086" s="135"/>
      <c r="AV1086" s="135"/>
      <c r="AW1086" s="135" t="s">
        <v>168</v>
      </c>
      <c r="AX1086" s="3" t="s">
        <v>9180</v>
      </c>
      <c r="AY1086" s="3" t="s">
        <v>3303</v>
      </c>
      <c r="AZ1086" s="3" t="s">
        <v>11832</v>
      </c>
      <c r="BA1086" s="3" t="s">
        <v>11845</v>
      </c>
      <c r="BP1086" s="135"/>
    </row>
    <row r="1087" spans="1:176" ht="12.75" customHeight="1" x14ac:dyDescent="0.2">
      <c r="A1087" s="135" t="s">
        <v>299</v>
      </c>
      <c r="B1087" s="127" t="s">
        <v>11959</v>
      </c>
      <c r="D1087" s="3" t="s">
        <v>775</v>
      </c>
      <c r="E1087" s="135" t="s">
        <v>11917</v>
      </c>
      <c r="F1087" s="3"/>
      <c r="G1087" s="3"/>
      <c r="H1087" s="134" t="s">
        <v>177</v>
      </c>
      <c r="I1087" s="3" t="s">
        <v>765</v>
      </c>
      <c r="J1087" s="3" t="s">
        <v>203</v>
      </c>
      <c r="K1087" s="4" t="s">
        <v>180</v>
      </c>
      <c r="M1087" s="3" t="s">
        <v>11093</v>
      </c>
      <c r="V1087" s="135"/>
      <c r="W1087" s="135"/>
      <c r="X1087" s="135"/>
      <c r="Y1087" s="135"/>
      <c r="AB1087" s="135"/>
      <c r="AC1087" s="3" t="s">
        <v>168</v>
      </c>
      <c r="AD1087" s="3" t="s">
        <v>14175</v>
      </c>
      <c r="AE1087" s="3" t="s">
        <v>14176</v>
      </c>
      <c r="AF1087" s="3" t="s">
        <v>14177</v>
      </c>
      <c r="AG1087" s="3" t="s">
        <v>14178</v>
      </c>
      <c r="AI1087" s="141" t="s">
        <v>11107</v>
      </c>
      <c r="AJ1087" s="3" t="s">
        <v>163</v>
      </c>
      <c r="AK1087" s="3" t="s">
        <v>163</v>
      </c>
      <c r="AL1087" s="3" t="s">
        <v>163</v>
      </c>
      <c r="AM1087" s="3" t="s">
        <v>168</v>
      </c>
      <c r="AN1087" s="3" t="s">
        <v>12422</v>
      </c>
      <c r="AO1087" s="3" t="s">
        <v>14988</v>
      </c>
      <c r="AQ1087" s="158" t="s">
        <v>14989</v>
      </c>
      <c r="AW1087" s="3" t="s">
        <v>168</v>
      </c>
      <c r="AX1087" s="3" t="s">
        <v>784</v>
      </c>
      <c r="AY1087" s="3" t="s">
        <v>785</v>
      </c>
      <c r="AZ1087" s="3" t="s">
        <v>786</v>
      </c>
      <c r="BA1087" s="3" t="s">
        <v>787</v>
      </c>
      <c r="BB1087" s="3" t="s">
        <v>163</v>
      </c>
      <c r="BC1087" s="141" t="s">
        <v>788</v>
      </c>
      <c r="BD1087" s="141" t="s">
        <v>163</v>
      </c>
      <c r="BE1087" s="141" t="s">
        <v>163</v>
      </c>
      <c r="BF1087" s="135" t="s">
        <v>789</v>
      </c>
      <c r="BG1087" s="3" t="s">
        <v>168</v>
      </c>
      <c r="BH1087" s="3" t="s">
        <v>790</v>
      </c>
      <c r="BI1087" s="3" t="s">
        <v>791</v>
      </c>
      <c r="BJ1087" s="3" t="s">
        <v>792</v>
      </c>
      <c r="BK1087" s="3" t="s">
        <v>793</v>
      </c>
      <c r="BL1087" s="3" t="s">
        <v>163</v>
      </c>
      <c r="BM1087" s="3" t="s">
        <v>794</v>
      </c>
      <c r="BN1087" s="3" t="s">
        <v>163</v>
      </c>
      <c r="BO1087" s="3" t="s">
        <v>163</v>
      </c>
      <c r="BP1087" s="3" t="s">
        <v>795</v>
      </c>
      <c r="BQ1087" s="3" t="s">
        <v>168</v>
      </c>
      <c r="BR1087" s="3" t="s">
        <v>796</v>
      </c>
      <c r="BS1087" s="3" t="s">
        <v>797</v>
      </c>
      <c r="BT1087" s="3" t="s">
        <v>798</v>
      </c>
      <c r="BU1087" s="3" t="s">
        <v>799</v>
      </c>
      <c r="BV1087" s="3" t="s">
        <v>163</v>
      </c>
      <c r="BW1087" s="3" t="s">
        <v>800</v>
      </c>
      <c r="CB1087" s="133" t="s">
        <v>801</v>
      </c>
      <c r="CC1087" s="133" t="s">
        <v>802</v>
      </c>
      <c r="CD1087" s="133"/>
      <c r="CE1087" s="133" t="s">
        <v>803</v>
      </c>
      <c r="CF1087" s="133"/>
      <c r="CK1087" s="3" t="s">
        <v>168</v>
      </c>
      <c r="CL1087" s="3" t="s">
        <v>779</v>
      </c>
      <c r="CM1087" s="3" t="s">
        <v>780</v>
      </c>
      <c r="CN1087" s="3" t="s">
        <v>781</v>
      </c>
      <c r="CO1087" s="3" t="s">
        <v>782</v>
      </c>
      <c r="CP1087" s="3" t="s">
        <v>163</v>
      </c>
      <c r="CQ1087" s="3" t="s">
        <v>783</v>
      </c>
      <c r="CU1087" s="3" t="s">
        <v>168</v>
      </c>
      <c r="CV1087" s="3" t="s">
        <v>11921</v>
      </c>
      <c r="CW1087" s="3" t="s">
        <v>11920</v>
      </c>
      <c r="CX1087" s="133" t="s">
        <v>11919</v>
      </c>
      <c r="CY1087" s="11" t="s">
        <v>11918</v>
      </c>
    </row>
    <row r="1088" spans="1:176" ht="12.75" customHeight="1" x14ac:dyDescent="0.2">
      <c r="A1088" s="135" t="s">
        <v>299</v>
      </c>
      <c r="B1088" s="127" t="s">
        <v>11959</v>
      </c>
      <c r="D1088" s="3" t="s">
        <v>13626</v>
      </c>
      <c r="E1088" s="135" t="s">
        <v>13626</v>
      </c>
      <c r="F1088" s="3"/>
      <c r="G1088" s="3"/>
      <c r="H1088" s="134" t="s">
        <v>177</v>
      </c>
      <c r="I1088" s="3" t="s">
        <v>160</v>
      </c>
      <c r="J1088" s="3" t="s">
        <v>161</v>
      </c>
      <c r="K1088" s="4" t="s">
        <v>180</v>
      </c>
      <c r="M1088" s="3" t="s">
        <v>11093</v>
      </c>
      <c r="V1088" s="135"/>
      <c r="W1088" s="135"/>
      <c r="X1088" s="135"/>
      <c r="Y1088" s="135"/>
      <c r="AB1088" s="135"/>
      <c r="AC1088" s="3" t="s">
        <v>168</v>
      </c>
      <c r="AD1088" s="3" t="s">
        <v>931</v>
      </c>
      <c r="AE1088" s="3" t="s">
        <v>3720</v>
      </c>
      <c r="AF1088" s="3" t="s">
        <v>600</v>
      </c>
      <c r="AG1088" s="3" t="s">
        <v>13627</v>
      </c>
      <c r="AI1088" s="39" t="s">
        <v>13628</v>
      </c>
      <c r="AK1088" s="15" t="s">
        <v>13629</v>
      </c>
      <c r="AM1088" s="3" t="s">
        <v>168</v>
      </c>
      <c r="AN1088" s="3" t="s">
        <v>12422</v>
      </c>
      <c r="AO1088" s="3" t="s">
        <v>14988</v>
      </c>
      <c r="AQ1088" s="158" t="s">
        <v>14989</v>
      </c>
      <c r="BC1088" s="141"/>
      <c r="BD1088" s="141"/>
      <c r="BE1088" s="141"/>
      <c r="BF1088" s="135"/>
      <c r="CB1088" s="133"/>
      <c r="CC1088" s="133"/>
      <c r="CD1088" s="133"/>
      <c r="CE1088" s="133"/>
      <c r="CF1088" s="133"/>
      <c r="CX1088" s="133"/>
      <c r="CY1088" s="11"/>
    </row>
    <row r="1089" spans="1:176" ht="12.75" customHeight="1" x14ac:dyDescent="0.2">
      <c r="A1089" s="135" t="s">
        <v>544</v>
      </c>
      <c r="D1089" s="3" t="s">
        <v>13257</v>
      </c>
      <c r="E1089" s="135" t="s">
        <v>13257</v>
      </c>
      <c r="F1089" s="3"/>
      <c r="G1089" s="3"/>
      <c r="I1089" s="3" t="s">
        <v>765</v>
      </c>
      <c r="J1089" s="3" t="s">
        <v>203</v>
      </c>
      <c r="K1089" s="134" t="s">
        <v>162</v>
      </c>
      <c r="M1089" s="3" t="s">
        <v>13258</v>
      </c>
      <c r="R1089" s="3" t="s">
        <v>13259</v>
      </c>
      <c r="T1089" s="3">
        <v>9032</v>
      </c>
      <c r="U1089" s="3" t="s">
        <v>769</v>
      </c>
      <c r="V1089" s="135" t="s">
        <v>13260</v>
      </c>
      <c r="W1089" s="135" t="s">
        <v>13261</v>
      </c>
      <c r="X1089" s="135"/>
      <c r="Y1089" s="135"/>
      <c r="AB1089" s="135"/>
      <c r="AC1089" s="3" t="s">
        <v>194</v>
      </c>
      <c r="AD1089" s="3" t="s">
        <v>5944</v>
      </c>
      <c r="AE1089" s="3" t="s">
        <v>13262</v>
      </c>
      <c r="AF1089" s="3" t="s">
        <v>13263</v>
      </c>
      <c r="AG1089" s="3" t="s">
        <v>13264</v>
      </c>
      <c r="BF1089" s="135"/>
    </row>
    <row r="1090" spans="1:176" ht="12.75" customHeight="1" x14ac:dyDescent="0.2">
      <c r="A1090" s="3" t="s">
        <v>544</v>
      </c>
      <c r="D1090" s="3" t="s">
        <v>13257</v>
      </c>
      <c r="E1090" s="3" t="s">
        <v>13257</v>
      </c>
      <c r="F1090" s="3"/>
      <c r="G1090" s="3"/>
      <c r="I1090" s="3" t="s">
        <v>765</v>
      </c>
      <c r="J1090" s="3" t="s">
        <v>203</v>
      </c>
      <c r="K1090" s="4" t="s">
        <v>162</v>
      </c>
      <c r="M1090" s="82" t="s">
        <v>13258</v>
      </c>
      <c r="R1090" s="3" t="s">
        <v>13259</v>
      </c>
      <c r="T1090" s="3">
        <v>9032</v>
      </c>
      <c r="U1090" s="3" t="s">
        <v>769</v>
      </c>
      <c r="V1090" s="9" t="s">
        <v>13260</v>
      </c>
      <c r="AA1090" s="3" t="s">
        <v>13261</v>
      </c>
      <c r="AC1090" s="3" t="s">
        <v>194</v>
      </c>
      <c r="AD1090" s="3" t="s">
        <v>5944</v>
      </c>
      <c r="AE1090" s="3" t="s">
        <v>13262</v>
      </c>
      <c r="AF1090" s="128" t="s">
        <v>13263</v>
      </c>
      <c r="AG1090" s="3" t="s">
        <v>13264</v>
      </c>
      <c r="BC1090" s="135"/>
      <c r="BD1090" s="135"/>
      <c r="BE1090" s="135"/>
    </row>
    <row r="1091" spans="1:176" ht="12.75" customHeight="1" x14ac:dyDescent="0.2">
      <c r="A1091" s="135" t="s">
        <v>544</v>
      </c>
      <c r="C1091" s="128"/>
      <c r="D1091" s="135" t="s">
        <v>820</v>
      </c>
      <c r="E1091" s="135" t="s">
        <v>820</v>
      </c>
      <c r="F1091" s="135"/>
      <c r="G1091" s="135"/>
      <c r="H1091" s="127"/>
      <c r="I1091" s="135" t="s">
        <v>12764</v>
      </c>
      <c r="J1091" s="135" t="s">
        <v>203</v>
      </c>
      <c r="K1091" s="127" t="s">
        <v>162</v>
      </c>
      <c r="L1091" s="135" t="s">
        <v>163</v>
      </c>
      <c r="M1091" s="135" t="s">
        <v>821</v>
      </c>
      <c r="N1091" s="135"/>
      <c r="O1091" s="135"/>
      <c r="P1091" s="135"/>
      <c r="Q1091" s="135"/>
      <c r="R1091" s="135" t="s">
        <v>12844</v>
      </c>
      <c r="S1091" s="135"/>
      <c r="T1091" s="135" t="s">
        <v>12845</v>
      </c>
      <c r="U1091" s="135" t="s">
        <v>829</v>
      </c>
      <c r="V1091" s="141" t="s">
        <v>163</v>
      </c>
      <c r="W1091" s="135"/>
      <c r="X1091" s="135"/>
      <c r="Y1091" s="135"/>
      <c r="Z1091" s="135"/>
      <c r="AA1091" s="135" t="s">
        <v>12846</v>
      </c>
      <c r="AB1091" s="135"/>
      <c r="AC1091" s="135" t="s">
        <v>168</v>
      </c>
      <c r="AD1091" s="135" t="s">
        <v>850</v>
      </c>
      <c r="AE1091" s="135" t="s">
        <v>851</v>
      </c>
      <c r="AF1091" s="135" t="s">
        <v>852</v>
      </c>
      <c r="AG1091" s="135" t="s">
        <v>853</v>
      </c>
      <c r="AH1091" s="135" t="s">
        <v>163</v>
      </c>
      <c r="AI1091" s="135"/>
      <c r="AJ1091" s="141" t="s">
        <v>833</v>
      </c>
      <c r="AK1091" s="135"/>
      <c r="AL1091" s="135" t="s">
        <v>163</v>
      </c>
      <c r="AM1091" s="135"/>
      <c r="AN1091" s="135" t="s">
        <v>14992</v>
      </c>
      <c r="AO1091" s="135" t="s">
        <v>14161</v>
      </c>
      <c r="AP1091" s="135"/>
      <c r="AQ1091" s="135" t="s">
        <v>14993</v>
      </c>
      <c r="AR1091" s="135"/>
      <c r="AS1091" s="135"/>
      <c r="AT1091" s="135"/>
      <c r="AU1091" s="135"/>
      <c r="AV1091" s="135"/>
      <c r="AW1091" s="135" t="s">
        <v>168</v>
      </c>
      <c r="AX1091" s="135" t="s">
        <v>646</v>
      </c>
      <c r="AY1091" s="135" t="s">
        <v>830</v>
      </c>
      <c r="AZ1091" s="135" t="s">
        <v>831</v>
      </c>
      <c r="BA1091" s="135" t="s">
        <v>832</v>
      </c>
      <c r="BC1091" s="141"/>
      <c r="BD1091" s="141"/>
      <c r="BE1091" s="141"/>
      <c r="BG1091" s="3" t="s">
        <v>168</v>
      </c>
      <c r="BH1091" s="3" t="s">
        <v>834</v>
      </c>
      <c r="BI1091" s="3" t="s">
        <v>835</v>
      </c>
      <c r="BJ1091" s="3" t="s">
        <v>836</v>
      </c>
      <c r="BQ1091" s="3" t="s">
        <v>194</v>
      </c>
      <c r="BR1091" s="3" t="s">
        <v>837</v>
      </c>
      <c r="BS1091" s="3" t="s">
        <v>838</v>
      </c>
      <c r="BT1091" s="3" t="s">
        <v>839</v>
      </c>
      <c r="BU1091" s="3" t="s">
        <v>840</v>
      </c>
      <c r="CA1091" s="3" t="s">
        <v>168</v>
      </c>
      <c r="CB1091" s="3" t="s">
        <v>841</v>
      </c>
      <c r="CC1091" s="3" t="s">
        <v>842</v>
      </c>
      <c r="CD1091" s="3" t="s">
        <v>843</v>
      </c>
      <c r="CE1091" s="3" t="s">
        <v>844</v>
      </c>
      <c r="CF1091" s="3" t="s">
        <v>163</v>
      </c>
      <c r="CG1091" s="3" t="s">
        <v>845</v>
      </c>
      <c r="CH1091" s="3" t="s">
        <v>163</v>
      </c>
      <c r="CI1091" s="3" t="s">
        <v>846</v>
      </c>
    </row>
    <row r="1092" spans="1:176" ht="12.75" customHeight="1" x14ac:dyDescent="0.2">
      <c r="A1092" s="16" t="s">
        <v>544</v>
      </c>
      <c r="B1092" s="124"/>
      <c r="C1092" s="133"/>
      <c r="D1092" s="133" t="s">
        <v>820</v>
      </c>
      <c r="E1092" s="133" t="s">
        <v>820</v>
      </c>
      <c r="F1092" s="124"/>
      <c r="G1092" s="124"/>
      <c r="H1092" s="124"/>
      <c r="I1092" s="133" t="s">
        <v>443</v>
      </c>
      <c r="J1092" s="133" t="s">
        <v>444</v>
      </c>
      <c r="K1092" s="14" t="s">
        <v>162</v>
      </c>
      <c r="L1092" s="8"/>
      <c r="M1092" s="135" t="s">
        <v>821</v>
      </c>
      <c r="N1092" s="14"/>
      <c r="O1092" s="14"/>
      <c r="P1092" s="14"/>
      <c r="Q1092" s="14"/>
      <c r="R1092" s="8" t="s">
        <v>822</v>
      </c>
      <c r="S1092" s="8" t="s">
        <v>823</v>
      </c>
      <c r="T1092" s="8">
        <v>77019</v>
      </c>
      <c r="U1092" s="8" t="s">
        <v>824</v>
      </c>
      <c r="V1092" s="24">
        <v>17139680000</v>
      </c>
      <c r="W1092" s="133"/>
      <c r="X1092" s="133"/>
      <c r="Y1092" s="133"/>
      <c r="Z1092" s="8"/>
      <c r="AA1092" s="8"/>
      <c r="AB1092" s="133"/>
      <c r="AC1092" s="133" t="s">
        <v>168</v>
      </c>
      <c r="AD1092" s="135" t="s">
        <v>850</v>
      </c>
      <c r="AE1092" s="135" t="s">
        <v>851</v>
      </c>
      <c r="AF1092" s="135" t="s">
        <v>852</v>
      </c>
      <c r="AG1092" s="135" t="s">
        <v>853</v>
      </c>
      <c r="AH1092" s="133"/>
      <c r="AI1092" s="133"/>
      <c r="AJ1092" s="133"/>
      <c r="AK1092" s="133"/>
      <c r="AL1092" s="133"/>
      <c r="AM1092" s="124"/>
      <c r="AN1092" s="124"/>
      <c r="AO1092" s="124"/>
      <c r="AP1092" s="124"/>
      <c r="AQ1092" s="124"/>
      <c r="AR1092" s="124"/>
      <c r="AS1092" s="14"/>
      <c r="AT1092" s="14"/>
      <c r="AU1092" s="14"/>
      <c r="AV1092" s="14"/>
      <c r="AW1092" s="135" t="s">
        <v>194</v>
      </c>
      <c r="AX1092" s="133" t="s">
        <v>825</v>
      </c>
      <c r="AY1092" s="133" t="s">
        <v>826</v>
      </c>
      <c r="AZ1092" s="133" t="s">
        <v>827</v>
      </c>
      <c r="BA1092" s="133" t="s">
        <v>828</v>
      </c>
      <c r="BC1092" s="10">
        <v>17139680000</v>
      </c>
      <c r="BD1092" s="10">
        <v>17134296333</v>
      </c>
      <c r="BF1092" s="135"/>
    </row>
    <row r="1093" spans="1:176" ht="12.75" customHeight="1" x14ac:dyDescent="0.2">
      <c r="A1093" s="135" t="s">
        <v>544</v>
      </c>
      <c r="C1093" s="128"/>
      <c r="D1093" s="135" t="s">
        <v>820</v>
      </c>
      <c r="E1093" s="135" t="s">
        <v>820</v>
      </c>
      <c r="F1093" s="135"/>
      <c r="G1093" s="135"/>
      <c r="H1093" s="127"/>
      <c r="I1093" s="135" t="s">
        <v>227</v>
      </c>
      <c r="J1093" s="135" t="s">
        <v>179</v>
      </c>
      <c r="K1093" s="127" t="s">
        <v>162</v>
      </c>
      <c r="L1093" s="3" t="s">
        <v>163</v>
      </c>
      <c r="M1093" s="135" t="s">
        <v>821</v>
      </c>
      <c r="R1093" s="3" t="s">
        <v>847</v>
      </c>
      <c r="S1093" s="3" t="s">
        <v>848</v>
      </c>
      <c r="T1093" s="3" t="s">
        <v>849</v>
      </c>
      <c r="U1093" s="3" t="s">
        <v>227</v>
      </c>
      <c r="V1093" s="141" t="s">
        <v>163</v>
      </c>
      <c r="AA1093" s="3" t="s">
        <v>163</v>
      </c>
      <c r="AC1093" s="3" t="s">
        <v>168</v>
      </c>
      <c r="AD1093" s="3" t="s">
        <v>850</v>
      </c>
      <c r="AE1093" s="3" t="s">
        <v>851</v>
      </c>
      <c r="AF1093" s="3" t="s">
        <v>852</v>
      </c>
      <c r="AG1093" s="3" t="s">
        <v>853</v>
      </c>
      <c r="AH1093" s="3" t="s">
        <v>163</v>
      </c>
      <c r="AI1093" s="135" t="s">
        <v>854</v>
      </c>
      <c r="AJ1093" s="3" t="s">
        <v>163</v>
      </c>
      <c r="AL1093" s="3" t="s">
        <v>163</v>
      </c>
      <c r="AW1093" s="3" t="s">
        <v>194</v>
      </c>
      <c r="AX1093" s="3" t="s">
        <v>850</v>
      </c>
      <c r="AY1093" s="3" t="s">
        <v>851</v>
      </c>
      <c r="AZ1093" s="3" t="s">
        <v>852</v>
      </c>
      <c r="BA1093" s="3" t="s">
        <v>853</v>
      </c>
      <c r="BB1093" s="3" t="s">
        <v>163</v>
      </c>
      <c r="BC1093" s="141" t="s">
        <v>854</v>
      </c>
      <c r="BD1093" s="141" t="s">
        <v>163</v>
      </c>
      <c r="BE1093" s="141" t="s">
        <v>163</v>
      </c>
      <c r="BF1093" s="3" t="s">
        <v>163</v>
      </c>
    </row>
    <row r="1094" spans="1:176" ht="12.75" customHeight="1" x14ac:dyDescent="0.2">
      <c r="A1094" s="3" t="s">
        <v>205</v>
      </c>
      <c r="D1094" s="3" t="s">
        <v>857</v>
      </c>
      <c r="E1094" s="3" t="s">
        <v>857</v>
      </c>
      <c r="F1094" s="3"/>
      <c r="G1094" s="3"/>
      <c r="H1094" s="127"/>
      <c r="I1094" s="3" t="s">
        <v>858</v>
      </c>
      <c r="J1094" s="133" t="s">
        <v>203</v>
      </c>
      <c r="K1094" s="127" t="s">
        <v>162</v>
      </c>
      <c r="L1094" s="3" t="s">
        <v>163</v>
      </c>
      <c r="M1094" s="3" t="s">
        <v>163</v>
      </c>
      <c r="R1094" s="3" t="s">
        <v>859</v>
      </c>
      <c r="S1094" s="3" t="s">
        <v>163</v>
      </c>
      <c r="T1094" s="3" t="s">
        <v>860</v>
      </c>
      <c r="U1094" s="3" t="s">
        <v>861</v>
      </c>
      <c r="V1094" s="141" t="s">
        <v>862</v>
      </c>
      <c r="AA1094" s="3" t="s">
        <v>863</v>
      </c>
      <c r="AC1094" s="3" t="s">
        <v>194</v>
      </c>
      <c r="AD1094" s="3" t="s">
        <v>864</v>
      </c>
      <c r="AE1094" s="3" t="s">
        <v>865</v>
      </c>
      <c r="AF1094" s="3" t="s">
        <v>866</v>
      </c>
      <c r="AG1094" s="3" t="s">
        <v>867</v>
      </c>
      <c r="AH1094" s="3" t="s">
        <v>163</v>
      </c>
      <c r="AI1094" s="3" t="s">
        <v>868</v>
      </c>
      <c r="AJ1094" s="3" t="s">
        <v>163</v>
      </c>
      <c r="AK1094" s="3" t="s">
        <v>163</v>
      </c>
      <c r="AL1094" s="3" t="s">
        <v>869</v>
      </c>
      <c r="AM1094" s="3" t="s">
        <v>194</v>
      </c>
      <c r="AN1094" s="3" t="s">
        <v>870</v>
      </c>
      <c r="AO1094" s="3" t="s">
        <v>871</v>
      </c>
      <c r="AQ1094" s="3" t="s">
        <v>872</v>
      </c>
      <c r="AS1094" s="3" t="s">
        <v>873</v>
      </c>
      <c r="AU1094" s="3" t="s">
        <v>873</v>
      </c>
      <c r="AW1094" s="3" t="s">
        <v>168</v>
      </c>
      <c r="AX1094" s="3" t="s">
        <v>864</v>
      </c>
      <c r="AY1094" s="3" t="s">
        <v>865</v>
      </c>
      <c r="AZ1094" s="3" t="s">
        <v>866</v>
      </c>
      <c r="BA1094" s="3" t="s">
        <v>867</v>
      </c>
      <c r="BB1094" s="3" t="s">
        <v>163</v>
      </c>
      <c r="BC1094" s="141" t="s">
        <v>163</v>
      </c>
      <c r="BD1094" s="141" t="s">
        <v>163</v>
      </c>
      <c r="BE1094" s="141" t="s">
        <v>163</v>
      </c>
      <c r="BF1094" s="3" t="s">
        <v>163</v>
      </c>
      <c r="BG1094" s="3" t="s">
        <v>168</v>
      </c>
      <c r="BH1094" s="3" t="s">
        <v>874</v>
      </c>
      <c r="BI1094" s="3" t="s">
        <v>875</v>
      </c>
      <c r="BJ1094" s="3" t="s">
        <v>866</v>
      </c>
      <c r="BK1094" s="3" t="s">
        <v>876</v>
      </c>
      <c r="BQ1094" s="3" t="s">
        <v>168</v>
      </c>
      <c r="BR1094" s="3" t="s">
        <v>877</v>
      </c>
      <c r="BS1094" s="3" t="s">
        <v>878</v>
      </c>
      <c r="BT1094" s="3" t="s">
        <v>866</v>
      </c>
      <c r="BU1094" s="3" t="s">
        <v>879</v>
      </c>
    </row>
    <row r="1095" spans="1:176" ht="12.75" customHeight="1" x14ac:dyDescent="0.2">
      <c r="A1095" s="3" t="s">
        <v>299</v>
      </c>
      <c r="D1095" s="3" t="s">
        <v>13285</v>
      </c>
      <c r="E1095" s="135" t="s">
        <v>13285</v>
      </c>
      <c r="F1095" s="3"/>
      <c r="G1095" s="3"/>
      <c r="I1095" s="3" t="s">
        <v>3273</v>
      </c>
      <c r="J1095" s="3" t="s">
        <v>493</v>
      </c>
      <c r="K1095" s="134" t="s">
        <v>162</v>
      </c>
      <c r="L1095" s="3" t="s">
        <v>13275</v>
      </c>
      <c r="M1095" s="3" t="s">
        <v>13276</v>
      </c>
      <c r="R1095" s="3" t="s">
        <v>13277</v>
      </c>
      <c r="U1095" s="3" t="s">
        <v>13278</v>
      </c>
      <c r="V1095" s="135" t="s">
        <v>13279</v>
      </c>
      <c r="AC1095" s="3" t="s">
        <v>168</v>
      </c>
      <c r="AD1095" s="3" t="s">
        <v>13280</v>
      </c>
      <c r="AE1095" s="3" t="s">
        <v>13281</v>
      </c>
      <c r="AF1095" s="3" t="s">
        <v>13282</v>
      </c>
      <c r="AG1095" s="3" t="s">
        <v>13283</v>
      </c>
      <c r="AK1095" s="3" t="s">
        <v>13284</v>
      </c>
      <c r="BC1095" s="135"/>
      <c r="BD1095" s="135"/>
      <c r="BE1095" s="135"/>
      <c r="FM1095" s="130"/>
      <c r="FN1095" s="130"/>
      <c r="FO1095" s="130"/>
      <c r="FP1095" s="130"/>
      <c r="FQ1095" s="130"/>
      <c r="FR1095" s="130"/>
      <c r="FS1095" s="130"/>
      <c r="FT1095" s="130"/>
    </row>
    <row r="1096" spans="1:176" ht="12.75" customHeight="1" x14ac:dyDescent="0.2">
      <c r="A1096" s="133" t="s">
        <v>299</v>
      </c>
      <c r="B1096" s="127" t="s">
        <v>11959</v>
      </c>
      <c r="D1096" s="3" t="s">
        <v>12489</v>
      </c>
      <c r="E1096" s="3" t="s">
        <v>12489</v>
      </c>
      <c r="F1096" s="3"/>
      <c r="G1096" s="3"/>
      <c r="H1096" s="7" t="s">
        <v>177</v>
      </c>
      <c r="K1096" s="127" t="s">
        <v>162</v>
      </c>
      <c r="AC1096" s="3" t="s">
        <v>194</v>
      </c>
      <c r="AD1096" s="3" t="s">
        <v>12490</v>
      </c>
      <c r="AE1096" s="3" t="s">
        <v>12491</v>
      </c>
      <c r="AF1096" s="3" t="s">
        <v>5352</v>
      </c>
      <c r="AG1096" s="3" t="s">
        <v>12492</v>
      </c>
    </row>
    <row r="1097" spans="1:176" ht="12.75" customHeight="1" x14ac:dyDescent="0.2">
      <c r="A1097" s="3" t="s">
        <v>11621</v>
      </c>
      <c r="D1097" s="3" t="s">
        <v>906</v>
      </c>
      <c r="E1097" s="3" t="s">
        <v>906</v>
      </c>
      <c r="F1097" s="3"/>
      <c r="G1097" s="3"/>
      <c r="I1097" s="135" t="s">
        <v>722</v>
      </c>
      <c r="J1097" s="3" t="s">
        <v>179</v>
      </c>
      <c r="K1097" s="4" t="s">
        <v>162</v>
      </c>
      <c r="L1097" s="3" t="s">
        <v>163</v>
      </c>
      <c r="M1097" s="3" t="s">
        <v>163</v>
      </c>
      <c r="R1097" s="3" t="s">
        <v>907</v>
      </c>
      <c r="S1097" s="3" t="s">
        <v>908</v>
      </c>
      <c r="T1097" s="3" t="s">
        <v>909</v>
      </c>
      <c r="U1097" s="3" t="s">
        <v>910</v>
      </c>
      <c r="V1097" s="9" t="s">
        <v>163</v>
      </c>
      <c r="AA1097" s="3" t="s">
        <v>163</v>
      </c>
      <c r="AC1097" s="3" t="s">
        <v>168</v>
      </c>
      <c r="AD1097" s="3" t="s">
        <v>911</v>
      </c>
      <c r="AE1097" s="3" t="s">
        <v>912</v>
      </c>
      <c r="AF1097" s="3" t="s">
        <v>581</v>
      </c>
      <c r="AG1097" s="3" t="s">
        <v>913</v>
      </c>
      <c r="AH1097" s="3" t="s">
        <v>163</v>
      </c>
      <c r="AI1097" s="3" t="s">
        <v>163</v>
      </c>
      <c r="AJ1097" s="3" t="s">
        <v>163</v>
      </c>
      <c r="AK1097" s="3" t="s">
        <v>914</v>
      </c>
      <c r="AL1097" s="3" t="s">
        <v>163</v>
      </c>
      <c r="AW1097" s="3" t="s">
        <v>168</v>
      </c>
      <c r="AX1097" s="3" t="s">
        <v>911</v>
      </c>
      <c r="AY1097" s="3" t="s">
        <v>912</v>
      </c>
      <c r="AZ1097" s="3" t="s">
        <v>581</v>
      </c>
      <c r="BA1097" s="3" t="s">
        <v>913</v>
      </c>
      <c r="BC1097" s="9"/>
      <c r="BD1097" s="9"/>
      <c r="BE1097" s="9"/>
    </row>
    <row r="1098" spans="1:176" ht="12.75" customHeight="1" x14ac:dyDescent="0.2">
      <c r="A1098" s="132" t="s">
        <v>240</v>
      </c>
      <c r="B1098" s="17" t="s">
        <v>886</v>
      </c>
      <c r="C1098" s="132" t="s">
        <v>11973</v>
      </c>
      <c r="D1098" s="132" t="s">
        <v>915</v>
      </c>
      <c r="E1098" s="3" t="s">
        <v>13896</v>
      </c>
      <c r="F1098" s="134"/>
      <c r="G1098" s="134"/>
      <c r="H1098" s="124" t="s">
        <v>243</v>
      </c>
      <c r="I1098" s="132" t="s">
        <v>160</v>
      </c>
      <c r="J1098" s="132" t="s">
        <v>161</v>
      </c>
      <c r="K1098" s="124" t="s">
        <v>180</v>
      </c>
      <c r="L1098" s="133" t="s">
        <v>5331</v>
      </c>
      <c r="M1098" s="3" t="s">
        <v>8219</v>
      </c>
      <c r="N1098" s="124" t="s">
        <v>247</v>
      </c>
      <c r="O1098" s="124" t="s">
        <v>694</v>
      </c>
      <c r="P1098" s="124"/>
      <c r="Q1098" s="124"/>
      <c r="R1098" s="133" t="s">
        <v>11114</v>
      </c>
      <c r="S1098" s="133"/>
      <c r="T1098" s="133"/>
      <c r="U1098" s="133" t="s">
        <v>11115</v>
      </c>
      <c r="V1098" s="24"/>
      <c r="W1098" s="133"/>
      <c r="X1098" s="133"/>
      <c r="Y1098" s="133"/>
      <c r="Z1098" s="133"/>
      <c r="AA1098" s="133"/>
      <c r="AB1098" s="133">
        <v>502</v>
      </c>
      <c r="AC1098" s="3" t="s">
        <v>168</v>
      </c>
      <c r="AD1098" s="3" t="s">
        <v>5332</v>
      </c>
      <c r="AE1098" s="3" t="s">
        <v>5333</v>
      </c>
      <c r="AF1098" s="3" t="s">
        <v>5334</v>
      </c>
      <c r="AG1098" s="3" t="s">
        <v>5335</v>
      </c>
      <c r="AH1098" s="3" t="s">
        <v>163</v>
      </c>
      <c r="AI1098" s="3" t="s">
        <v>5336</v>
      </c>
      <c r="AJ1098" s="3" t="s">
        <v>163</v>
      </c>
      <c r="AK1098" s="3" t="s">
        <v>5337</v>
      </c>
      <c r="AL1098" s="3" t="s">
        <v>5338</v>
      </c>
      <c r="AM1098" s="3" t="s">
        <v>194</v>
      </c>
      <c r="AN1098" s="3" t="s">
        <v>5339</v>
      </c>
      <c r="AO1098" s="3" t="s">
        <v>5340</v>
      </c>
      <c r="AQ1098" s="3" t="s">
        <v>5341</v>
      </c>
      <c r="AW1098" s="3" t="s">
        <v>168</v>
      </c>
      <c r="AX1098" s="3" t="s">
        <v>5346</v>
      </c>
      <c r="AY1098" s="3" t="s">
        <v>5347</v>
      </c>
      <c r="AZ1098" s="3" t="s">
        <v>5348</v>
      </c>
      <c r="BA1098" s="3" t="s">
        <v>5349</v>
      </c>
      <c r="BF1098" s="3" t="s">
        <v>5350</v>
      </c>
      <c r="BG1098" s="3" t="s">
        <v>168</v>
      </c>
      <c r="BH1098" s="3" t="s">
        <v>5342</v>
      </c>
      <c r="BI1098" s="3" t="s">
        <v>5343</v>
      </c>
      <c r="BJ1098" s="3" t="s">
        <v>5344</v>
      </c>
      <c r="BK1098" s="3" t="s">
        <v>5345</v>
      </c>
      <c r="BL1098" s="3" t="s">
        <v>163</v>
      </c>
      <c r="BM1098" s="3" t="s">
        <v>5336</v>
      </c>
      <c r="BN1098" s="3" t="s">
        <v>163</v>
      </c>
      <c r="BO1098" s="3" t="s">
        <v>5338</v>
      </c>
      <c r="BP1098" s="3" t="s">
        <v>5350</v>
      </c>
      <c r="BQ1098" s="3" t="s">
        <v>194</v>
      </c>
      <c r="BR1098" s="3" t="s">
        <v>2261</v>
      </c>
      <c r="BS1098" s="3" t="s">
        <v>5351</v>
      </c>
      <c r="BT1098" s="3" t="s">
        <v>5352</v>
      </c>
      <c r="BU1098" s="3" t="s">
        <v>5353</v>
      </c>
      <c r="BW1098" s="3" t="s">
        <v>5354</v>
      </c>
      <c r="CA1098" s="3" t="s">
        <v>168</v>
      </c>
      <c r="CB1098" s="3" t="s">
        <v>5355</v>
      </c>
      <c r="CC1098" s="3" t="s">
        <v>5356</v>
      </c>
      <c r="CD1098" s="3" t="s">
        <v>250</v>
      </c>
      <c r="CE1098" s="3" t="s">
        <v>5357</v>
      </c>
      <c r="CK1098" s="3" t="s">
        <v>168</v>
      </c>
      <c r="CL1098" s="3" t="s">
        <v>5358</v>
      </c>
      <c r="CM1098" s="3" t="s">
        <v>5359</v>
      </c>
      <c r="CN1098" s="3" t="s">
        <v>600</v>
      </c>
      <c r="CO1098" s="3" t="s">
        <v>5360</v>
      </c>
      <c r="CP1098" s="3" t="s">
        <v>163</v>
      </c>
      <c r="CQ1098" s="3" t="s">
        <v>5361</v>
      </c>
      <c r="CR1098" s="3" t="s">
        <v>163</v>
      </c>
      <c r="CS1098" s="3" t="s">
        <v>5362</v>
      </c>
      <c r="CT1098" s="3" t="s">
        <v>5363</v>
      </c>
      <c r="CU1098" s="3" t="s">
        <v>194</v>
      </c>
      <c r="CV1098" s="3" t="s">
        <v>12799</v>
      </c>
      <c r="CW1098" s="3" t="s">
        <v>12800</v>
      </c>
      <c r="CX1098" s="3" t="s">
        <v>12801</v>
      </c>
      <c r="CY1098" s="3" t="s">
        <v>12802</v>
      </c>
    </row>
    <row r="1099" spans="1:176" ht="12.75" customHeight="1" x14ac:dyDescent="0.2">
      <c r="A1099" s="132" t="s">
        <v>173</v>
      </c>
      <c r="D1099" s="132" t="s">
        <v>915</v>
      </c>
      <c r="E1099" s="3" t="s">
        <v>13445</v>
      </c>
      <c r="F1099" s="3"/>
      <c r="G1099" s="3"/>
      <c r="I1099" s="3" t="s">
        <v>711</v>
      </c>
      <c r="J1099" s="3" t="s">
        <v>179</v>
      </c>
      <c r="K1099" s="4" t="s">
        <v>180</v>
      </c>
      <c r="L1099" s="3" t="s">
        <v>163</v>
      </c>
      <c r="M1099" s="3" t="s">
        <v>8219</v>
      </c>
      <c r="R1099" s="3" t="s">
        <v>8216</v>
      </c>
      <c r="S1099" s="3" t="s">
        <v>8217</v>
      </c>
      <c r="T1099" s="3" t="s">
        <v>8218</v>
      </c>
      <c r="U1099" s="3" t="s">
        <v>712</v>
      </c>
      <c r="V1099" s="9" t="s">
        <v>163</v>
      </c>
      <c r="W1099" s="133" t="s">
        <v>11119</v>
      </c>
      <c r="X1099" s="133" t="s">
        <v>11120</v>
      </c>
      <c r="Y1099" s="133" t="s">
        <v>11121</v>
      </c>
      <c r="Z1099" s="133" t="s">
        <v>11122</v>
      </c>
      <c r="AA1099" s="3" t="s">
        <v>163</v>
      </c>
      <c r="AB1099" s="133">
        <v>1416</v>
      </c>
      <c r="AC1099" s="3" t="s">
        <v>168</v>
      </c>
      <c r="AD1099" s="3" t="s">
        <v>13048</v>
      </c>
      <c r="AE1099" s="3" t="s">
        <v>4171</v>
      </c>
      <c r="AF1099" s="3" t="s">
        <v>611</v>
      </c>
      <c r="AG1099" s="82" t="s">
        <v>8263</v>
      </c>
      <c r="AH1099" s="3" t="s">
        <v>163</v>
      </c>
      <c r="AI1099" s="3" t="s">
        <v>8264</v>
      </c>
      <c r="AJ1099" s="3" t="s">
        <v>163</v>
      </c>
      <c r="AK1099" s="3" t="s">
        <v>8265</v>
      </c>
      <c r="AM1099" s="3" t="s">
        <v>194</v>
      </c>
      <c r="AN1099" s="3" t="s">
        <v>8225</v>
      </c>
      <c r="AO1099" s="3" t="s">
        <v>8226</v>
      </c>
      <c r="AP1099" s="3" t="s">
        <v>13129</v>
      </c>
      <c r="AQ1099" s="3" t="s">
        <v>8227</v>
      </c>
      <c r="AS1099" s="3" t="s">
        <v>8228</v>
      </c>
      <c r="AW1099" s="3" t="s">
        <v>194</v>
      </c>
      <c r="AX1099" s="3" t="s">
        <v>8229</v>
      </c>
      <c r="AY1099" s="3" t="s">
        <v>5297</v>
      </c>
      <c r="AZ1099" s="3" t="s">
        <v>8230</v>
      </c>
      <c r="BA1099" s="3" t="s">
        <v>8231</v>
      </c>
      <c r="BC1099" s="135"/>
      <c r="BD1099" s="135"/>
      <c r="BE1099" s="135"/>
      <c r="BG1099" s="3" t="s">
        <v>168</v>
      </c>
      <c r="BH1099" s="3" t="s">
        <v>8232</v>
      </c>
      <c r="BI1099" s="3" t="s">
        <v>5297</v>
      </c>
      <c r="BJ1099" s="3" t="s">
        <v>8233</v>
      </c>
      <c r="BK1099" s="3" t="s">
        <v>8234</v>
      </c>
      <c r="BL1099" s="3" t="s">
        <v>163</v>
      </c>
      <c r="BM1099" s="3" t="s">
        <v>8235</v>
      </c>
      <c r="BN1099" s="3" t="s">
        <v>163</v>
      </c>
      <c r="BO1099" s="3" t="s">
        <v>163</v>
      </c>
      <c r="BP1099" s="3" t="s">
        <v>8236</v>
      </c>
      <c r="BQ1099" s="3" t="s">
        <v>168</v>
      </c>
      <c r="BR1099" s="3" t="s">
        <v>6621</v>
      </c>
      <c r="BS1099" s="3" t="s">
        <v>3720</v>
      </c>
      <c r="BT1099" s="3" t="s">
        <v>4499</v>
      </c>
      <c r="BU1099" s="3" t="s">
        <v>8237</v>
      </c>
      <c r="BV1099" s="3" t="s">
        <v>163</v>
      </c>
      <c r="BW1099" s="3" t="s">
        <v>8222</v>
      </c>
      <c r="BX1099" s="3" t="s">
        <v>163</v>
      </c>
      <c r="BY1099" s="3" t="s">
        <v>163</v>
      </c>
      <c r="BZ1099" s="3" t="s">
        <v>8238</v>
      </c>
      <c r="CA1099" s="3" t="s">
        <v>168</v>
      </c>
      <c r="CB1099" s="3" t="s">
        <v>8239</v>
      </c>
      <c r="CC1099" s="3" t="s">
        <v>1049</v>
      </c>
      <c r="CD1099" s="3" t="s">
        <v>5960</v>
      </c>
      <c r="CE1099" s="3" t="s">
        <v>8240</v>
      </c>
      <c r="CF1099" s="3" t="s">
        <v>12463</v>
      </c>
      <c r="CG1099" s="15" t="s">
        <v>8223</v>
      </c>
      <c r="CH1099" s="15" t="s">
        <v>12464</v>
      </c>
      <c r="CI1099" s="3" t="s">
        <v>8241</v>
      </c>
      <c r="CJ1099" s="3" t="s">
        <v>8242</v>
      </c>
      <c r="CK1099" s="3" t="s">
        <v>168</v>
      </c>
      <c r="CL1099" s="3" t="s">
        <v>1562</v>
      </c>
      <c r="CM1099" s="3" t="s">
        <v>1778</v>
      </c>
      <c r="CN1099" s="3" t="s">
        <v>581</v>
      </c>
      <c r="CO1099" s="3" t="s">
        <v>8248</v>
      </c>
      <c r="CP1099" s="3" t="s">
        <v>163</v>
      </c>
      <c r="CQ1099" s="3" t="s">
        <v>8249</v>
      </c>
      <c r="CR1099" s="3" t="s">
        <v>8250</v>
      </c>
      <c r="CS1099" s="3" t="s">
        <v>8251</v>
      </c>
      <c r="CT1099" s="3" t="s">
        <v>8252</v>
      </c>
      <c r="CU1099" s="3" t="s">
        <v>168</v>
      </c>
      <c r="CV1099" s="3" t="s">
        <v>8253</v>
      </c>
      <c r="CW1099" s="3" t="s">
        <v>3059</v>
      </c>
      <c r="CX1099" s="3" t="s">
        <v>8254</v>
      </c>
      <c r="CY1099" s="3" t="s">
        <v>8255</v>
      </c>
      <c r="CZ1099" s="3" t="s">
        <v>163</v>
      </c>
      <c r="DA1099" s="3" t="s">
        <v>8256</v>
      </c>
      <c r="DB1099" s="3" t="s">
        <v>163</v>
      </c>
      <c r="DC1099" s="3" t="s">
        <v>8257</v>
      </c>
      <c r="DD1099" s="3" t="s">
        <v>163</v>
      </c>
      <c r="DE1099" s="3" t="s">
        <v>168</v>
      </c>
      <c r="DF1099" s="3" t="s">
        <v>549</v>
      </c>
      <c r="DG1099" s="3" t="s">
        <v>1025</v>
      </c>
      <c r="DH1099" s="3" t="s">
        <v>8258</v>
      </c>
      <c r="DI1099" s="3" t="s">
        <v>8259</v>
      </c>
      <c r="DJ1099" s="3" t="s">
        <v>163</v>
      </c>
      <c r="DK1099" s="3" t="s">
        <v>8260</v>
      </c>
      <c r="DL1099" s="3" t="s">
        <v>163</v>
      </c>
      <c r="DM1099" s="3" t="s">
        <v>8261</v>
      </c>
      <c r="DN1099" s="3" t="s">
        <v>8262</v>
      </c>
    </row>
    <row r="1100" spans="1:176" ht="12.75" customHeight="1" x14ac:dyDescent="0.2">
      <c r="A1100" s="132" t="s">
        <v>173</v>
      </c>
      <c r="B1100" s="17"/>
      <c r="C1100" s="132"/>
      <c r="D1100" s="132" t="s">
        <v>915</v>
      </c>
      <c r="E1100" s="3" t="s">
        <v>5364</v>
      </c>
      <c r="F1100" s="3"/>
      <c r="G1100" s="3"/>
      <c r="I1100" s="3" t="s">
        <v>160</v>
      </c>
      <c r="J1100" s="3" t="s">
        <v>161</v>
      </c>
      <c r="K1100" s="4" t="s">
        <v>180</v>
      </c>
      <c r="L1100" s="3" t="s">
        <v>163</v>
      </c>
      <c r="M1100" s="3" t="s">
        <v>8219</v>
      </c>
      <c r="R1100" s="3" t="s">
        <v>5365</v>
      </c>
      <c r="S1100" s="3" t="s">
        <v>5366</v>
      </c>
      <c r="T1100" s="3" t="s">
        <v>345</v>
      </c>
      <c r="U1100" s="3" t="s">
        <v>346</v>
      </c>
      <c r="V1100" s="9" t="s">
        <v>5367</v>
      </c>
      <c r="AA1100" s="3" t="s">
        <v>163</v>
      </c>
      <c r="AB1100" s="133">
        <v>502</v>
      </c>
      <c r="AC1100" s="3" t="s">
        <v>168</v>
      </c>
      <c r="AD1100" s="3" t="s">
        <v>5332</v>
      </c>
      <c r="AE1100" s="3" t="s">
        <v>5333</v>
      </c>
      <c r="AF1100" s="3" t="s">
        <v>5334</v>
      </c>
      <c r="AG1100" s="3" t="s">
        <v>5335</v>
      </c>
      <c r="AH1100" s="3" t="s">
        <v>163</v>
      </c>
      <c r="AI1100" s="3" t="s">
        <v>5336</v>
      </c>
      <c r="AJ1100" s="3" t="s">
        <v>163</v>
      </c>
      <c r="AK1100" s="3" t="s">
        <v>5337</v>
      </c>
      <c r="AL1100" s="3" t="s">
        <v>5338</v>
      </c>
      <c r="AM1100" s="3" t="s">
        <v>194</v>
      </c>
      <c r="AN1100" s="3" t="s">
        <v>5339</v>
      </c>
      <c r="AO1100" s="3" t="s">
        <v>5340</v>
      </c>
      <c r="AQ1100" s="3" t="s">
        <v>5341</v>
      </c>
      <c r="AW1100" s="3" t="s">
        <v>168</v>
      </c>
      <c r="AX1100" s="3" t="s">
        <v>5346</v>
      </c>
      <c r="AY1100" s="3" t="s">
        <v>5347</v>
      </c>
      <c r="AZ1100" s="3" t="s">
        <v>5348</v>
      </c>
      <c r="BA1100" s="3" t="s">
        <v>5349</v>
      </c>
      <c r="BF1100" s="3" t="s">
        <v>5350</v>
      </c>
      <c r="BG1100" s="3" t="s">
        <v>168</v>
      </c>
      <c r="BH1100" s="3" t="s">
        <v>5342</v>
      </c>
      <c r="BI1100" s="3" t="s">
        <v>5343</v>
      </c>
      <c r="BJ1100" s="3" t="s">
        <v>5344</v>
      </c>
      <c r="BK1100" s="3" t="s">
        <v>5345</v>
      </c>
      <c r="BL1100" s="3" t="s">
        <v>163</v>
      </c>
      <c r="BM1100" s="135" t="s">
        <v>5336</v>
      </c>
      <c r="BN1100" s="135" t="s">
        <v>163</v>
      </c>
      <c r="BO1100" s="135" t="s">
        <v>5338</v>
      </c>
      <c r="BP1100" s="3" t="s">
        <v>5350</v>
      </c>
      <c r="BQ1100" s="3" t="s">
        <v>194</v>
      </c>
      <c r="BR1100" s="3" t="s">
        <v>2261</v>
      </c>
      <c r="BS1100" s="3" t="s">
        <v>5351</v>
      </c>
      <c r="BT1100" s="3" t="s">
        <v>5352</v>
      </c>
      <c r="BU1100" s="3" t="s">
        <v>5353</v>
      </c>
      <c r="BW1100" s="3" t="s">
        <v>5354</v>
      </c>
      <c r="CA1100" s="3" t="s">
        <v>168</v>
      </c>
      <c r="CB1100" s="3" t="s">
        <v>5355</v>
      </c>
      <c r="CC1100" s="3" t="s">
        <v>5356</v>
      </c>
      <c r="CD1100" s="3" t="s">
        <v>250</v>
      </c>
      <c r="CE1100" s="3" t="s">
        <v>5357</v>
      </c>
      <c r="CK1100" s="3" t="s">
        <v>168</v>
      </c>
      <c r="CL1100" s="3" t="s">
        <v>5358</v>
      </c>
      <c r="CM1100" s="3" t="s">
        <v>5359</v>
      </c>
      <c r="CN1100" s="3" t="s">
        <v>600</v>
      </c>
      <c r="CO1100" s="3" t="s">
        <v>5360</v>
      </c>
      <c r="CP1100" s="3" t="s">
        <v>163</v>
      </c>
      <c r="CQ1100" s="3" t="s">
        <v>5361</v>
      </c>
      <c r="CR1100" s="3" t="s">
        <v>163</v>
      </c>
      <c r="CS1100" s="3" t="s">
        <v>5362</v>
      </c>
      <c r="CT1100" s="3" t="s">
        <v>5363</v>
      </c>
      <c r="CU1100" s="3" t="s">
        <v>194</v>
      </c>
      <c r="CV1100" s="3" t="s">
        <v>12799</v>
      </c>
      <c r="CW1100" s="3" t="s">
        <v>12800</v>
      </c>
      <c r="CX1100" s="3" t="s">
        <v>12801</v>
      </c>
      <c r="CY1100" s="3" t="s">
        <v>12802</v>
      </c>
    </row>
    <row r="1101" spans="1:176" ht="12.75" customHeight="1" x14ac:dyDescent="0.2">
      <c r="A1101" s="132" t="s">
        <v>173</v>
      </c>
      <c r="D1101" s="132" t="s">
        <v>915</v>
      </c>
      <c r="E1101" s="3" t="s">
        <v>8208</v>
      </c>
      <c r="F1101" s="3"/>
      <c r="G1101" s="3"/>
      <c r="I1101" s="133" t="s">
        <v>443</v>
      </c>
      <c r="J1101" s="3" t="s">
        <v>444</v>
      </c>
      <c r="K1101" s="127" t="s">
        <v>180</v>
      </c>
      <c r="L1101" s="3" t="s">
        <v>163</v>
      </c>
      <c r="M1101" s="3" t="s">
        <v>8219</v>
      </c>
      <c r="R1101" s="3" t="s">
        <v>13046</v>
      </c>
      <c r="S1101" s="3" t="s">
        <v>163</v>
      </c>
      <c r="T1101" s="3" t="s">
        <v>13047</v>
      </c>
      <c r="U1101" s="3" t="s">
        <v>538</v>
      </c>
      <c r="V1101" s="141" t="s">
        <v>163</v>
      </c>
      <c r="W1101" s="133" t="s">
        <v>11119</v>
      </c>
      <c r="X1101" s="133" t="s">
        <v>11120</v>
      </c>
      <c r="Y1101" s="133" t="s">
        <v>11121</v>
      </c>
      <c r="Z1101" s="133" t="s">
        <v>11122</v>
      </c>
      <c r="AA1101" s="3" t="s">
        <v>163</v>
      </c>
      <c r="AB1101" s="133">
        <v>1416</v>
      </c>
      <c r="AC1101" s="3" t="s">
        <v>168</v>
      </c>
      <c r="AD1101" s="3" t="s">
        <v>13048</v>
      </c>
      <c r="AE1101" s="3" t="s">
        <v>4171</v>
      </c>
      <c r="AF1101" s="3" t="s">
        <v>611</v>
      </c>
      <c r="AG1101" s="82" t="s">
        <v>8263</v>
      </c>
      <c r="AH1101" s="3" t="s">
        <v>163</v>
      </c>
      <c r="AI1101" s="3" t="s">
        <v>8264</v>
      </c>
      <c r="AJ1101" s="3" t="s">
        <v>163</v>
      </c>
      <c r="AK1101" s="3" t="s">
        <v>8265</v>
      </c>
      <c r="AM1101" s="3" t="s">
        <v>194</v>
      </c>
      <c r="AN1101" s="3" t="s">
        <v>8225</v>
      </c>
      <c r="AO1101" s="3" t="s">
        <v>8226</v>
      </c>
      <c r="AP1101" s="3" t="s">
        <v>13129</v>
      </c>
      <c r="AQ1101" s="3" t="s">
        <v>8227</v>
      </c>
      <c r="AS1101" s="3" t="s">
        <v>8228</v>
      </c>
      <c r="AW1101" s="3" t="s">
        <v>194</v>
      </c>
      <c r="AX1101" s="3" t="s">
        <v>8229</v>
      </c>
      <c r="AY1101" s="3" t="s">
        <v>5297</v>
      </c>
      <c r="AZ1101" s="3" t="s">
        <v>8230</v>
      </c>
      <c r="BA1101" s="3" t="s">
        <v>8231</v>
      </c>
      <c r="BG1101" s="3" t="s">
        <v>168</v>
      </c>
      <c r="BH1101" s="3" t="s">
        <v>8232</v>
      </c>
      <c r="BI1101" s="3" t="s">
        <v>5297</v>
      </c>
      <c r="BJ1101" s="3" t="s">
        <v>8233</v>
      </c>
      <c r="BK1101" s="3" t="s">
        <v>8234</v>
      </c>
      <c r="BL1101" s="3" t="s">
        <v>163</v>
      </c>
      <c r="BM1101" s="3" t="s">
        <v>8235</v>
      </c>
      <c r="BN1101" s="3" t="s">
        <v>163</v>
      </c>
      <c r="BO1101" s="3" t="s">
        <v>163</v>
      </c>
      <c r="BP1101" s="3" t="s">
        <v>8236</v>
      </c>
      <c r="BQ1101" s="3" t="s">
        <v>168</v>
      </c>
      <c r="BR1101" s="3" t="s">
        <v>6621</v>
      </c>
      <c r="BS1101" s="3" t="s">
        <v>3720</v>
      </c>
      <c r="BT1101" s="3" t="s">
        <v>4499</v>
      </c>
      <c r="BU1101" s="3" t="s">
        <v>8237</v>
      </c>
      <c r="BV1101" s="3" t="s">
        <v>163</v>
      </c>
      <c r="BW1101" s="3" t="s">
        <v>8222</v>
      </c>
      <c r="BX1101" s="3" t="s">
        <v>163</v>
      </c>
      <c r="BY1101" s="3" t="s">
        <v>163</v>
      </c>
      <c r="BZ1101" s="3" t="s">
        <v>8238</v>
      </c>
      <c r="CA1101" s="3" t="s">
        <v>168</v>
      </c>
      <c r="CB1101" s="3" t="s">
        <v>8239</v>
      </c>
      <c r="CC1101" s="3" t="s">
        <v>1049</v>
      </c>
      <c r="CD1101" s="3" t="s">
        <v>5960</v>
      </c>
      <c r="CE1101" s="3" t="s">
        <v>8240</v>
      </c>
      <c r="CF1101" s="3" t="s">
        <v>12463</v>
      </c>
      <c r="CG1101" s="15" t="s">
        <v>8223</v>
      </c>
      <c r="CH1101" s="15" t="s">
        <v>12464</v>
      </c>
      <c r="CI1101" s="3" t="s">
        <v>8241</v>
      </c>
      <c r="CJ1101" s="3" t="s">
        <v>8242</v>
      </c>
      <c r="CK1101" s="3" t="s">
        <v>168</v>
      </c>
      <c r="CL1101" s="3" t="s">
        <v>5162</v>
      </c>
      <c r="CM1101" s="3" t="s">
        <v>2783</v>
      </c>
      <c r="CN1101" s="3" t="s">
        <v>8243</v>
      </c>
      <c r="CO1101" s="3" t="s">
        <v>8244</v>
      </c>
      <c r="CP1101" s="3" t="s">
        <v>163</v>
      </c>
      <c r="CQ1101" s="3" t="s">
        <v>8245</v>
      </c>
      <c r="CR1101" s="3" t="s">
        <v>163</v>
      </c>
      <c r="CS1101" s="3" t="s">
        <v>8246</v>
      </c>
      <c r="CT1101" s="3" t="s">
        <v>8247</v>
      </c>
      <c r="CU1101" s="3" t="s">
        <v>168</v>
      </c>
      <c r="CV1101" s="3" t="s">
        <v>1562</v>
      </c>
      <c r="CW1101" s="3" t="s">
        <v>1778</v>
      </c>
      <c r="CX1101" s="3" t="s">
        <v>581</v>
      </c>
      <c r="CY1101" s="3" t="s">
        <v>8248</v>
      </c>
      <c r="CZ1101" s="3" t="s">
        <v>163</v>
      </c>
      <c r="DA1101" s="3" t="s">
        <v>8249</v>
      </c>
      <c r="DB1101" s="3" t="s">
        <v>8250</v>
      </c>
      <c r="DC1101" s="3" t="s">
        <v>8251</v>
      </c>
      <c r="DD1101" s="3" t="s">
        <v>8252</v>
      </c>
      <c r="DE1101" s="3" t="s">
        <v>168</v>
      </c>
      <c r="DF1101" s="3" t="s">
        <v>8253</v>
      </c>
      <c r="DG1101" s="3" t="s">
        <v>3059</v>
      </c>
      <c r="DH1101" s="3" t="s">
        <v>8254</v>
      </c>
      <c r="DI1101" s="3" t="s">
        <v>8255</v>
      </c>
      <c r="DJ1101" s="3" t="s">
        <v>163</v>
      </c>
      <c r="DK1101" s="3" t="s">
        <v>8256</v>
      </c>
      <c r="DL1101" s="3" t="s">
        <v>163</v>
      </c>
      <c r="DM1101" s="3" t="s">
        <v>8257</v>
      </c>
      <c r="DN1101" s="3" t="s">
        <v>163</v>
      </c>
      <c r="DO1101" s="3" t="s">
        <v>168</v>
      </c>
      <c r="DP1101" s="3" t="s">
        <v>549</v>
      </c>
      <c r="DQ1101" s="3" t="s">
        <v>1025</v>
      </c>
      <c r="DR1101" s="3" t="s">
        <v>8258</v>
      </c>
      <c r="DS1101" s="3" t="s">
        <v>8259</v>
      </c>
      <c r="DT1101" s="3" t="s">
        <v>163</v>
      </c>
      <c r="DU1101" s="3" t="s">
        <v>8260</v>
      </c>
      <c r="DV1101" s="3" t="s">
        <v>163</v>
      </c>
      <c r="DW1101" s="3" t="s">
        <v>8261</v>
      </c>
      <c r="DX1101" s="3" t="s">
        <v>8262</v>
      </c>
    </row>
    <row r="1102" spans="1:176" ht="12.75" customHeight="1" x14ac:dyDescent="0.2">
      <c r="A1102" s="132" t="s">
        <v>173</v>
      </c>
      <c r="C1102" s="128"/>
      <c r="D1102" s="132" t="s">
        <v>915</v>
      </c>
      <c r="E1102" s="135" t="s">
        <v>8208</v>
      </c>
      <c r="F1102" s="135"/>
      <c r="G1102" s="135"/>
      <c r="H1102" s="127"/>
      <c r="I1102" s="135" t="s">
        <v>184</v>
      </c>
      <c r="J1102" s="135" t="s">
        <v>179</v>
      </c>
      <c r="K1102" s="127" t="s">
        <v>180</v>
      </c>
      <c r="L1102" s="135" t="s">
        <v>163</v>
      </c>
      <c r="M1102" s="135" t="s">
        <v>8219</v>
      </c>
      <c r="N1102" s="135"/>
      <c r="O1102" s="135"/>
      <c r="P1102" s="135"/>
      <c r="Q1102" s="135"/>
      <c r="R1102" s="135" t="s">
        <v>8220</v>
      </c>
      <c r="S1102" s="135" t="s">
        <v>8221</v>
      </c>
      <c r="T1102" s="135" t="s">
        <v>163</v>
      </c>
      <c r="U1102" s="135" t="s">
        <v>184</v>
      </c>
      <c r="V1102" s="141" t="s">
        <v>8222</v>
      </c>
      <c r="W1102" s="8" t="s">
        <v>11119</v>
      </c>
      <c r="X1102" s="8" t="s">
        <v>11120</v>
      </c>
      <c r="Y1102" s="8" t="s">
        <v>11121</v>
      </c>
      <c r="Z1102" s="8" t="s">
        <v>11122</v>
      </c>
      <c r="AA1102" s="135" t="s">
        <v>163</v>
      </c>
      <c r="AB1102" s="8">
        <v>1416</v>
      </c>
      <c r="AC1102" s="3" t="s">
        <v>168</v>
      </c>
      <c r="AD1102" s="135" t="s">
        <v>13048</v>
      </c>
      <c r="AE1102" s="135" t="s">
        <v>4171</v>
      </c>
      <c r="AF1102" s="135" t="s">
        <v>611</v>
      </c>
      <c r="AG1102" s="82" t="s">
        <v>8263</v>
      </c>
      <c r="AH1102" s="135" t="s">
        <v>163</v>
      </c>
      <c r="AI1102" s="135" t="s">
        <v>8264</v>
      </c>
      <c r="AJ1102" s="135" t="s">
        <v>163</v>
      </c>
      <c r="AK1102" s="135" t="s">
        <v>8265</v>
      </c>
      <c r="AL1102" s="135"/>
      <c r="AM1102" s="135" t="s">
        <v>194</v>
      </c>
      <c r="AN1102" s="135" t="s">
        <v>8225</v>
      </c>
      <c r="AO1102" s="135" t="s">
        <v>8226</v>
      </c>
      <c r="AP1102" s="135" t="s">
        <v>13129</v>
      </c>
      <c r="AQ1102" s="135" t="s">
        <v>8227</v>
      </c>
      <c r="AR1102" s="135"/>
      <c r="AS1102" s="135" t="s">
        <v>8228</v>
      </c>
      <c r="AT1102" s="135"/>
      <c r="AV1102" s="135"/>
      <c r="AW1102" s="135" t="s">
        <v>194</v>
      </c>
      <c r="AX1102" s="3" t="s">
        <v>8229</v>
      </c>
      <c r="AY1102" s="3" t="s">
        <v>5297</v>
      </c>
      <c r="AZ1102" s="3" t="s">
        <v>8230</v>
      </c>
      <c r="BA1102" s="3" t="s">
        <v>8231</v>
      </c>
      <c r="BG1102" s="3" t="s">
        <v>168</v>
      </c>
      <c r="BH1102" s="3" t="s">
        <v>8232</v>
      </c>
      <c r="BI1102" s="3" t="s">
        <v>5297</v>
      </c>
      <c r="BJ1102" s="3" t="s">
        <v>8233</v>
      </c>
      <c r="BK1102" s="3" t="s">
        <v>8234</v>
      </c>
      <c r="BL1102" s="3" t="s">
        <v>163</v>
      </c>
      <c r="BM1102" s="3" t="s">
        <v>8235</v>
      </c>
      <c r="BN1102" s="3" t="s">
        <v>163</v>
      </c>
      <c r="BO1102" s="3" t="s">
        <v>163</v>
      </c>
      <c r="BP1102" s="3" t="s">
        <v>8236</v>
      </c>
      <c r="BQ1102" s="3" t="s">
        <v>168</v>
      </c>
      <c r="BR1102" s="3" t="s">
        <v>6621</v>
      </c>
      <c r="BS1102" s="3" t="s">
        <v>3720</v>
      </c>
      <c r="BT1102" s="3" t="s">
        <v>4499</v>
      </c>
      <c r="BU1102" s="3" t="s">
        <v>8237</v>
      </c>
      <c r="BV1102" s="3" t="s">
        <v>163</v>
      </c>
      <c r="BW1102" s="3" t="s">
        <v>8222</v>
      </c>
      <c r="BX1102" s="3" t="s">
        <v>163</v>
      </c>
      <c r="BY1102" s="3" t="s">
        <v>163</v>
      </c>
      <c r="BZ1102" s="3" t="s">
        <v>8238</v>
      </c>
      <c r="CA1102" s="3" t="s">
        <v>168</v>
      </c>
      <c r="CB1102" s="3" t="s">
        <v>8239</v>
      </c>
      <c r="CC1102" s="3" t="s">
        <v>1049</v>
      </c>
      <c r="CD1102" s="3" t="s">
        <v>5960</v>
      </c>
      <c r="CE1102" s="3" t="s">
        <v>8240</v>
      </c>
      <c r="CF1102" s="3" t="s">
        <v>12463</v>
      </c>
      <c r="CG1102" s="15" t="s">
        <v>8223</v>
      </c>
      <c r="CH1102" s="15" t="s">
        <v>12464</v>
      </c>
      <c r="CI1102" s="3" t="s">
        <v>8241</v>
      </c>
      <c r="CJ1102" s="3" t="s">
        <v>8242</v>
      </c>
      <c r="CK1102" s="3" t="s">
        <v>168</v>
      </c>
      <c r="CL1102" s="3" t="s">
        <v>5162</v>
      </c>
      <c r="CM1102" s="3" t="s">
        <v>2783</v>
      </c>
      <c r="CN1102" s="3" t="s">
        <v>8243</v>
      </c>
      <c r="CO1102" s="3" t="s">
        <v>8244</v>
      </c>
      <c r="CP1102" s="3" t="s">
        <v>163</v>
      </c>
      <c r="CQ1102" s="3" t="s">
        <v>8245</v>
      </c>
      <c r="CR1102" s="3" t="s">
        <v>163</v>
      </c>
      <c r="CS1102" s="3" t="s">
        <v>8246</v>
      </c>
      <c r="CT1102" s="3" t="s">
        <v>8247</v>
      </c>
      <c r="CU1102" s="3" t="s">
        <v>168</v>
      </c>
      <c r="CV1102" s="3" t="s">
        <v>1562</v>
      </c>
      <c r="CW1102" s="3" t="s">
        <v>1778</v>
      </c>
      <c r="CX1102" s="3" t="s">
        <v>581</v>
      </c>
      <c r="CY1102" s="3" t="s">
        <v>8248</v>
      </c>
      <c r="CZ1102" s="3" t="s">
        <v>163</v>
      </c>
      <c r="DA1102" s="3" t="s">
        <v>8249</v>
      </c>
      <c r="DB1102" s="3" t="s">
        <v>8250</v>
      </c>
      <c r="DC1102" s="3" t="s">
        <v>8251</v>
      </c>
      <c r="DD1102" s="3" t="s">
        <v>8252</v>
      </c>
      <c r="DE1102" s="3" t="s">
        <v>168</v>
      </c>
      <c r="DF1102" s="3" t="s">
        <v>8253</v>
      </c>
      <c r="DG1102" s="3" t="s">
        <v>3059</v>
      </c>
      <c r="DH1102" s="3" t="s">
        <v>8254</v>
      </c>
      <c r="DI1102" s="3" t="s">
        <v>8255</v>
      </c>
      <c r="DJ1102" s="3" t="s">
        <v>163</v>
      </c>
      <c r="DK1102" s="3" t="s">
        <v>8256</v>
      </c>
      <c r="DL1102" s="3" t="s">
        <v>163</v>
      </c>
      <c r="DM1102" s="3" t="s">
        <v>8257</v>
      </c>
      <c r="DN1102" s="3" t="s">
        <v>163</v>
      </c>
      <c r="DO1102" s="3" t="s">
        <v>168</v>
      </c>
      <c r="DP1102" s="3" t="s">
        <v>549</v>
      </c>
      <c r="DQ1102" s="3" t="s">
        <v>1025</v>
      </c>
      <c r="DR1102" s="3" t="s">
        <v>8258</v>
      </c>
      <c r="DS1102" s="3" t="s">
        <v>8259</v>
      </c>
      <c r="DT1102" s="3" t="s">
        <v>163</v>
      </c>
      <c r="DU1102" s="3" t="s">
        <v>8260</v>
      </c>
      <c r="DV1102" s="3" t="s">
        <v>163</v>
      </c>
      <c r="DW1102" s="3" t="s">
        <v>8261</v>
      </c>
      <c r="DX1102" s="3" t="s">
        <v>8262</v>
      </c>
    </row>
    <row r="1103" spans="1:176" ht="12.75" customHeight="1" x14ac:dyDescent="0.2">
      <c r="A1103" s="132" t="s">
        <v>173</v>
      </c>
      <c r="C1103" s="128"/>
      <c r="D1103" s="132" t="s">
        <v>915</v>
      </c>
      <c r="E1103" s="135" t="s">
        <v>8208</v>
      </c>
      <c r="F1103" s="135"/>
      <c r="G1103" s="135"/>
      <c r="H1103" s="127"/>
      <c r="I1103" s="135" t="s">
        <v>722</v>
      </c>
      <c r="J1103" s="135" t="s">
        <v>179</v>
      </c>
      <c r="K1103" s="127" t="s">
        <v>180</v>
      </c>
      <c r="L1103" s="135" t="s">
        <v>163</v>
      </c>
      <c r="M1103" s="135" t="s">
        <v>8219</v>
      </c>
      <c r="N1103" s="135"/>
      <c r="O1103" s="135"/>
      <c r="P1103" s="135"/>
      <c r="Q1103" s="135"/>
      <c r="R1103" s="135" t="s">
        <v>8209</v>
      </c>
      <c r="S1103" s="135" t="s">
        <v>8210</v>
      </c>
      <c r="T1103" s="135" t="s">
        <v>8211</v>
      </c>
      <c r="U1103" s="135" t="s">
        <v>8212</v>
      </c>
      <c r="V1103" s="141" t="s">
        <v>163</v>
      </c>
      <c r="W1103" s="8" t="s">
        <v>11119</v>
      </c>
      <c r="X1103" s="8" t="s">
        <v>11120</v>
      </c>
      <c r="Y1103" s="8" t="s">
        <v>11121</v>
      </c>
      <c r="Z1103" s="8" t="s">
        <v>11122</v>
      </c>
      <c r="AA1103" s="135" t="s">
        <v>163</v>
      </c>
      <c r="AB1103" s="8">
        <v>1416</v>
      </c>
      <c r="AC1103" s="3" t="s">
        <v>168</v>
      </c>
      <c r="AD1103" s="135" t="s">
        <v>13048</v>
      </c>
      <c r="AE1103" s="135" t="s">
        <v>4171</v>
      </c>
      <c r="AF1103" s="135" t="s">
        <v>611</v>
      </c>
      <c r="AG1103" s="82" t="s">
        <v>8263</v>
      </c>
      <c r="AH1103" s="135" t="s">
        <v>163</v>
      </c>
      <c r="AI1103" s="135" t="s">
        <v>8264</v>
      </c>
      <c r="AJ1103" s="135" t="s">
        <v>163</v>
      </c>
      <c r="AK1103" s="135" t="s">
        <v>8265</v>
      </c>
      <c r="AL1103" s="135"/>
      <c r="AM1103" s="135" t="s">
        <v>194</v>
      </c>
      <c r="AN1103" s="135" t="s">
        <v>8225</v>
      </c>
      <c r="AO1103" s="135" t="s">
        <v>8226</v>
      </c>
      <c r="AP1103" s="135" t="s">
        <v>13129</v>
      </c>
      <c r="AQ1103" s="135" t="s">
        <v>8227</v>
      </c>
      <c r="AR1103" s="135"/>
      <c r="AS1103" s="135" t="s">
        <v>8228</v>
      </c>
      <c r="AT1103" s="135"/>
      <c r="AU1103" s="135"/>
      <c r="AV1103" s="135"/>
      <c r="AW1103" s="135" t="s">
        <v>194</v>
      </c>
      <c r="AX1103" s="3" t="s">
        <v>8229</v>
      </c>
      <c r="AY1103" s="3" t="s">
        <v>5297</v>
      </c>
      <c r="AZ1103" s="3" t="s">
        <v>8230</v>
      </c>
      <c r="BA1103" s="3" t="s">
        <v>8231</v>
      </c>
      <c r="BG1103" s="3" t="s">
        <v>168</v>
      </c>
      <c r="BH1103" s="3" t="s">
        <v>8232</v>
      </c>
      <c r="BI1103" s="3" t="s">
        <v>5297</v>
      </c>
      <c r="BJ1103" s="3" t="s">
        <v>8233</v>
      </c>
      <c r="BK1103" s="3" t="s">
        <v>8234</v>
      </c>
      <c r="BL1103" s="3" t="s">
        <v>163</v>
      </c>
      <c r="BM1103" s="3" t="s">
        <v>8235</v>
      </c>
      <c r="BN1103" s="3" t="s">
        <v>163</v>
      </c>
      <c r="BO1103" s="3" t="s">
        <v>163</v>
      </c>
      <c r="BP1103" s="3" t="s">
        <v>8236</v>
      </c>
      <c r="BQ1103" s="3" t="s">
        <v>168</v>
      </c>
      <c r="BR1103" s="3" t="s">
        <v>6621</v>
      </c>
      <c r="BS1103" s="3" t="s">
        <v>3720</v>
      </c>
      <c r="BT1103" s="3" t="s">
        <v>4499</v>
      </c>
      <c r="BU1103" s="3" t="s">
        <v>8237</v>
      </c>
      <c r="BV1103" s="3" t="s">
        <v>163</v>
      </c>
      <c r="BW1103" s="3" t="s">
        <v>8222</v>
      </c>
      <c r="BX1103" s="3" t="s">
        <v>163</v>
      </c>
      <c r="BY1103" s="3" t="s">
        <v>163</v>
      </c>
      <c r="BZ1103" s="3" t="s">
        <v>8238</v>
      </c>
      <c r="CA1103" s="3" t="s">
        <v>168</v>
      </c>
      <c r="CB1103" s="3" t="s">
        <v>8239</v>
      </c>
      <c r="CC1103" s="3" t="s">
        <v>1049</v>
      </c>
      <c r="CD1103" s="3" t="s">
        <v>5960</v>
      </c>
      <c r="CE1103" s="3" t="s">
        <v>8240</v>
      </c>
      <c r="CF1103" s="3" t="s">
        <v>12463</v>
      </c>
      <c r="CG1103" s="15" t="s">
        <v>8223</v>
      </c>
      <c r="CH1103" s="15" t="s">
        <v>12464</v>
      </c>
      <c r="CI1103" s="3" t="s">
        <v>8241</v>
      </c>
      <c r="CJ1103" s="3" t="s">
        <v>8242</v>
      </c>
      <c r="CK1103" s="3" t="s">
        <v>168</v>
      </c>
      <c r="CL1103" s="3" t="s">
        <v>5162</v>
      </c>
      <c r="CM1103" s="3" t="s">
        <v>2783</v>
      </c>
      <c r="CN1103" s="3" t="s">
        <v>8243</v>
      </c>
      <c r="CO1103" s="3" t="s">
        <v>8244</v>
      </c>
      <c r="CP1103" s="3" t="s">
        <v>163</v>
      </c>
      <c r="CQ1103" s="3" t="s">
        <v>8245</v>
      </c>
      <c r="CR1103" s="3" t="s">
        <v>163</v>
      </c>
      <c r="CS1103" s="3" t="s">
        <v>8246</v>
      </c>
      <c r="CT1103" s="3" t="s">
        <v>8247</v>
      </c>
      <c r="CU1103" s="3" t="s">
        <v>168</v>
      </c>
      <c r="CV1103" s="3" t="s">
        <v>1562</v>
      </c>
      <c r="CW1103" s="3" t="s">
        <v>1778</v>
      </c>
      <c r="CX1103" s="3" t="s">
        <v>581</v>
      </c>
      <c r="CY1103" s="3" t="s">
        <v>8248</v>
      </c>
      <c r="CZ1103" s="3" t="s">
        <v>163</v>
      </c>
      <c r="DA1103" s="3" t="s">
        <v>8249</v>
      </c>
      <c r="DB1103" s="3" t="s">
        <v>8250</v>
      </c>
      <c r="DC1103" s="3" t="s">
        <v>8251</v>
      </c>
      <c r="DD1103" s="3" t="s">
        <v>8252</v>
      </c>
      <c r="DE1103" s="3" t="s">
        <v>168</v>
      </c>
      <c r="DF1103" s="3" t="s">
        <v>8253</v>
      </c>
      <c r="DG1103" s="3" t="s">
        <v>3059</v>
      </c>
      <c r="DH1103" s="3" t="s">
        <v>8254</v>
      </c>
      <c r="DI1103" s="3" t="s">
        <v>8255</v>
      </c>
      <c r="DJ1103" s="3" t="s">
        <v>163</v>
      </c>
      <c r="DK1103" s="3" t="s">
        <v>8256</v>
      </c>
      <c r="DL1103" s="3" t="s">
        <v>163</v>
      </c>
      <c r="DM1103" s="3" t="s">
        <v>8257</v>
      </c>
      <c r="DN1103" s="3" t="s">
        <v>163</v>
      </c>
      <c r="DO1103" s="3" t="s">
        <v>168</v>
      </c>
      <c r="DP1103" s="3" t="s">
        <v>549</v>
      </c>
      <c r="DQ1103" s="3" t="s">
        <v>1025</v>
      </c>
      <c r="DR1103" s="3" t="s">
        <v>8258</v>
      </c>
      <c r="DS1103" s="3" t="s">
        <v>8259</v>
      </c>
      <c r="DT1103" s="3" t="s">
        <v>163</v>
      </c>
      <c r="DU1103" s="3" t="s">
        <v>8260</v>
      </c>
      <c r="DV1103" s="3" t="s">
        <v>163</v>
      </c>
      <c r="DW1103" s="3" t="s">
        <v>8261</v>
      </c>
      <c r="DX1103" s="3" t="s">
        <v>8262</v>
      </c>
    </row>
    <row r="1104" spans="1:176" ht="12.75" customHeight="1" x14ac:dyDescent="0.2">
      <c r="A1104" s="132" t="s">
        <v>240</v>
      </c>
      <c r="B1104" s="17" t="s">
        <v>886</v>
      </c>
      <c r="C1104" s="133"/>
      <c r="D1104" s="133" t="s">
        <v>948</v>
      </c>
      <c r="E1104" s="133" t="s">
        <v>948</v>
      </c>
      <c r="F1104" s="27"/>
      <c r="G1104" s="27"/>
      <c r="H1104" s="124" t="s">
        <v>243</v>
      </c>
      <c r="I1104" s="133" t="s">
        <v>160</v>
      </c>
      <c r="J1104" s="8" t="s">
        <v>161</v>
      </c>
      <c r="K1104" s="124" t="s">
        <v>162</v>
      </c>
      <c r="L1104" s="133" t="s">
        <v>949</v>
      </c>
      <c r="M1104" s="133"/>
      <c r="N1104" s="124" t="s">
        <v>247</v>
      </c>
      <c r="O1104" s="124"/>
      <c r="P1104" s="124"/>
      <c r="Q1104" s="124"/>
      <c r="R1104" s="133"/>
      <c r="S1104" s="133"/>
      <c r="T1104" s="133"/>
      <c r="U1104" s="133"/>
      <c r="V1104" s="24"/>
      <c r="W1104" s="133"/>
      <c r="X1104" s="133"/>
      <c r="Y1104" s="133"/>
      <c r="Z1104" s="133"/>
      <c r="AA1104" s="133"/>
      <c r="AB1104" s="133"/>
      <c r="AC1104" s="133"/>
      <c r="AH1104" s="137"/>
      <c r="AI1104" s="133"/>
      <c r="AJ1104" s="133"/>
      <c r="AK1104" s="133"/>
      <c r="AL1104" s="133"/>
      <c r="AM1104" s="124"/>
      <c r="AN1104" s="124"/>
      <c r="AO1104" s="124"/>
      <c r="AP1104" s="124"/>
      <c r="AQ1104" s="124"/>
      <c r="AR1104" s="124"/>
      <c r="AS1104" s="124"/>
      <c r="AT1104" s="124"/>
      <c r="AU1104" s="124"/>
      <c r="AV1104" s="124"/>
      <c r="AW1104" s="124"/>
      <c r="AX1104" s="133"/>
      <c r="AY1104" s="133"/>
      <c r="AZ1104" s="133"/>
      <c r="BA1104" s="137"/>
      <c r="BC1104" s="135"/>
      <c r="BD1104" s="135"/>
      <c r="BE1104" s="135"/>
    </row>
    <row r="1105" spans="1:176" ht="12.75" customHeight="1" x14ac:dyDescent="0.2">
      <c r="A1105" s="132" t="s">
        <v>240</v>
      </c>
      <c r="B1105" s="17" t="s">
        <v>886</v>
      </c>
      <c r="C1105" s="133"/>
      <c r="D1105" s="3" t="s">
        <v>2202</v>
      </c>
      <c r="E1105" s="133" t="s">
        <v>6601</v>
      </c>
      <c r="F1105" s="12"/>
      <c r="G1105" s="12"/>
      <c r="H1105" s="124" t="s">
        <v>243</v>
      </c>
      <c r="I1105" s="133" t="s">
        <v>160</v>
      </c>
      <c r="J1105" s="133" t="s">
        <v>161</v>
      </c>
      <c r="K1105" s="124" t="s">
        <v>180</v>
      </c>
      <c r="L1105" s="133" t="s">
        <v>6602</v>
      </c>
      <c r="M1105" s="3" t="s">
        <v>11187</v>
      </c>
      <c r="N1105" s="124" t="s">
        <v>247</v>
      </c>
      <c r="O1105" s="124"/>
      <c r="P1105" s="124"/>
      <c r="Q1105" s="124"/>
      <c r="R1105" s="133"/>
      <c r="S1105" s="133"/>
      <c r="T1105" s="133"/>
      <c r="U1105" s="133"/>
      <c r="V1105" s="24"/>
      <c r="W1105" s="133"/>
      <c r="X1105" s="133"/>
      <c r="Y1105" s="133"/>
      <c r="Z1105" s="133"/>
      <c r="AA1105" s="133"/>
      <c r="AB1105" s="133"/>
      <c r="AC1105" s="3" t="s">
        <v>168</v>
      </c>
      <c r="AD1105" s="3" t="s">
        <v>2206</v>
      </c>
      <c r="AE1105" s="3" t="s">
        <v>2207</v>
      </c>
      <c r="AF1105" s="3" t="s">
        <v>2208</v>
      </c>
      <c r="AG1105" s="3" t="s">
        <v>2209</v>
      </c>
      <c r="AI1105" s="3" t="s">
        <v>163</v>
      </c>
      <c r="AJ1105" s="3" t="s">
        <v>2210</v>
      </c>
      <c r="AK1105" s="3" t="s">
        <v>2211</v>
      </c>
      <c r="AL1105" s="3" t="s">
        <v>2212</v>
      </c>
      <c r="AM1105" s="124"/>
      <c r="AN1105" s="124"/>
      <c r="AO1105" s="124"/>
      <c r="AP1105" s="124"/>
      <c r="AQ1105" s="124"/>
      <c r="AR1105" s="124"/>
      <c r="AS1105" s="124"/>
      <c r="AT1105" s="124"/>
      <c r="AU1105" s="124"/>
      <c r="AV1105" s="124"/>
      <c r="AW1105" s="3" t="s">
        <v>168</v>
      </c>
      <c r="AX1105" s="3" t="s">
        <v>1091</v>
      </c>
      <c r="AY1105" s="3" t="s">
        <v>3009</v>
      </c>
      <c r="AZ1105" s="3" t="s">
        <v>3010</v>
      </c>
      <c r="BA1105" s="3" t="s">
        <v>3011</v>
      </c>
      <c r="BB1105" s="3" t="s">
        <v>163</v>
      </c>
      <c r="BC1105" s="3" t="s">
        <v>3012</v>
      </c>
      <c r="BD1105" s="3" t="s">
        <v>163</v>
      </c>
      <c r="BE1105" s="3" t="s">
        <v>3013</v>
      </c>
      <c r="BG1105" s="3" t="s">
        <v>168</v>
      </c>
      <c r="BH1105" s="3" t="s">
        <v>3446</v>
      </c>
      <c r="BI1105" s="3" t="s">
        <v>8368</v>
      </c>
      <c r="BJ1105" s="3" t="s">
        <v>8369</v>
      </c>
      <c r="BK1105" s="3" t="s">
        <v>8370</v>
      </c>
      <c r="BL1105" s="3" t="s">
        <v>163</v>
      </c>
      <c r="BM1105" s="3" t="s">
        <v>8371</v>
      </c>
      <c r="BQ1105" s="3" t="s">
        <v>194</v>
      </c>
      <c r="BR1105" s="3" t="s">
        <v>2910</v>
      </c>
      <c r="BS1105" s="3" t="s">
        <v>8372</v>
      </c>
      <c r="BT1105" s="3" t="s">
        <v>402</v>
      </c>
      <c r="BU1105" s="3" t="s">
        <v>8373</v>
      </c>
      <c r="BV1105" s="3" t="s">
        <v>163</v>
      </c>
      <c r="BW1105" s="3" t="s">
        <v>8374</v>
      </c>
      <c r="BX1105" s="3" t="s">
        <v>163</v>
      </c>
      <c r="BY1105" s="3" t="s">
        <v>3014</v>
      </c>
      <c r="BZ1105" s="3" t="s">
        <v>8375</v>
      </c>
      <c r="CA1105" s="3" t="s">
        <v>194</v>
      </c>
      <c r="CB1105" s="3" t="s">
        <v>8376</v>
      </c>
      <c r="CC1105" s="3" t="s">
        <v>8377</v>
      </c>
      <c r="CD1105" s="3" t="s">
        <v>8378</v>
      </c>
      <c r="CE1105" s="3" t="s">
        <v>8379</v>
      </c>
      <c r="CF1105" s="3" t="s">
        <v>163</v>
      </c>
      <c r="CG1105" s="3" t="s">
        <v>8380</v>
      </c>
      <c r="CH1105" s="3" t="s">
        <v>163</v>
      </c>
      <c r="CI1105" s="3" t="s">
        <v>163</v>
      </c>
      <c r="CJ1105" s="3" t="s">
        <v>8381</v>
      </c>
      <c r="CK1105" s="3" t="s">
        <v>168</v>
      </c>
      <c r="CL1105" s="3" t="s">
        <v>8382</v>
      </c>
      <c r="CM1105" s="3" t="s">
        <v>8383</v>
      </c>
      <c r="CN1105" s="3" t="s">
        <v>8384</v>
      </c>
      <c r="CO1105" s="3" t="s">
        <v>8385</v>
      </c>
      <c r="CP1105" s="3" t="s">
        <v>163</v>
      </c>
      <c r="CQ1105" s="3" t="s">
        <v>8386</v>
      </c>
      <c r="CR1105" s="3" t="s">
        <v>163</v>
      </c>
      <c r="CS1105" s="3" t="s">
        <v>8387</v>
      </c>
      <c r="CT1105" s="3" t="s">
        <v>8388</v>
      </c>
      <c r="CU1105" s="3" t="s">
        <v>168</v>
      </c>
      <c r="CV1105" s="3" t="s">
        <v>7109</v>
      </c>
      <c r="CW1105" s="3" t="s">
        <v>8389</v>
      </c>
      <c r="CX1105" s="3" t="s">
        <v>8390</v>
      </c>
      <c r="CY1105" s="3" t="s">
        <v>8391</v>
      </c>
      <c r="CZ1105" s="3" t="s">
        <v>163</v>
      </c>
      <c r="DA1105" s="3" t="s">
        <v>8392</v>
      </c>
      <c r="DB1105" s="3" t="s">
        <v>163</v>
      </c>
      <c r="DC1105" s="3" t="s">
        <v>8393</v>
      </c>
      <c r="DD1105" s="3" t="s">
        <v>8394</v>
      </c>
      <c r="DE1105" s="3" t="s">
        <v>168</v>
      </c>
      <c r="DF1105" s="3" t="s">
        <v>8395</v>
      </c>
      <c r="DG1105" s="3" t="s">
        <v>8396</v>
      </c>
      <c r="DH1105" s="3" t="s">
        <v>3778</v>
      </c>
      <c r="DI1105" s="3" t="s">
        <v>8397</v>
      </c>
      <c r="DJ1105" s="3" t="s">
        <v>163</v>
      </c>
      <c r="DK1105" s="3" t="s">
        <v>8398</v>
      </c>
      <c r="DL1105" s="3" t="s">
        <v>163</v>
      </c>
      <c r="DM1105" s="3" t="s">
        <v>8399</v>
      </c>
      <c r="DN1105" s="3" t="s">
        <v>8400</v>
      </c>
      <c r="DO1105" s="3" t="s">
        <v>168</v>
      </c>
      <c r="DP1105" s="3" t="s">
        <v>8401</v>
      </c>
      <c r="DQ1105" s="3" t="s">
        <v>8402</v>
      </c>
      <c r="DR1105" s="3" t="s">
        <v>8403</v>
      </c>
      <c r="DS1105" s="3" t="s">
        <v>8404</v>
      </c>
      <c r="DT1105" s="3" t="s">
        <v>163</v>
      </c>
      <c r="DU1105" s="3" t="s">
        <v>8405</v>
      </c>
      <c r="DV1105" s="3" t="s">
        <v>163</v>
      </c>
      <c r="DW1105" s="3" t="s">
        <v>8406</v>
      </c>
      <c r="DY1105" s="3" t="s">
        <v>168</v>
      </c>
      <c r="DZ1105" s="3" t="s">
        <v>8407</v>
      </c>
      <c r="EA1105" s="3" t="s">
        <v>8408</v>
      </c>
      <c r="EB1105" s="3" t="s">
        <v>8409</v>
      </c>
      <c r="EC1105" s="3" t="s">
        <v>8410</v>
      </c>
      <c r="ED1105" s="3" t="s">
        <v>163</v>
      </c>
      <c r="EE1105" s="3" t="s">
        <v>8411</v>
      </c>
      <c r="EI1105" s="3" t="s">
        <v>168</v>
      </c>
      <c r="EJ1105" s="3" t="s">
        <v>5162</v>
      </c>
      <c r="EK1105" s="3" t="s">
        <v>8412</v>
      </c>
      <c r="EL1105" s="3" t="s">
        <v>163</v>
      </c>
      <c r="EM1105" s="3" t="s">
        <v>8413</v>
      </c>
    </row>
    <row r="1106" spans="1:176" ht="12.75" customHeight="1" x14ac:dyDescent="0.2">
      <c r="A1106" s="3" t="s">
        <v>13286</v>
      </c>
      <c r="B1106" s="127" t="s">
        <v>11126</v>
      </c>
      <c r="D1106" s="3" t="s">
        <v>11124</v>
      </c>
      <c r="E1106" s="3" t="s">
        <v>11123</v>
      </c>
      <c r="F1106" s="3"/>
      <c r="G1106" s="3"/>
      <c r="I1106" s="3" t="s">
        <v>919</v>
      </c>
      <c r="J1106" s="3" t="s">
        <v>444</v>
      </c>
      <c r="K1106" s="4" t="s">
        <v>162</v>
      </c>
      <c r="M1106" s="3" t="s">
        <v>11125</v>
      </c>
      <c r="R1106" s="3" t="s">
        <v>920</v>
      </c>
      <c r="S1106" s="3" t="s">
        <v>921</v>
      </c>
      <c r="T1106" s="3" t="s">
        <v>922</v>
      </c>
      <c r="U1106" s="3" t="s">
        <v>923</v>
      </c>
      <c r="V1106" s="9" t="s">
        <v>163</v>
      </c>
      <c r="AA1106" s="3" t="s">
        <v>163</v>
      </c>
      <c r="AB1106" s="136">
        <v>1957</v>
      </c>
      <c r="AC1106" s="3" t="s">
        <v>168</v>
      </c>
      <c r="AD1106" s="3" t="s">
        <v>8271</v>
      </c>
      <c r="AE1106" s="3" t="s">
        <v>8272</v>
      </c>
      <c r="AF1106" s="3" t="s">
        <v>8273</v>
      </c>
      <c r="AG1106" s="3" t="s">
        <v>8274</v>
      </c>
      <c r="AH1106" s="3" t="s">
        <v>163</v>
      </c>
      <c r="AI1106" s="3" t="s">
        <v>8315</v>
      </c>
      <c r="AJ1106" s="3" t="s">
        <v>8278</v>
      </c>
      <c r="AK1106" s="3" t="s">
        <v>163</v>
      </c>
      <c r="AL1106" s="3" t="s">
        <v>8316</v>
      </c>
      <c r="AM1106" s="3" t="s">
        <v>194</v>
      </c>
      <c r="AN1106" s="3" t="s">
        <v>8276</v>
      </c>
      <c r="AO1106" s="3" t="s">
        <v>514</v>
      </c>
      <c r="AQ1106" s="3" t="s">
        <v>8277</v>
      </c>
      <c r="AW1106" s="3" t="s">
        <v>168</v>
      </c>
      <c r="AX1106" s="3" t="s">
        <v>924</v>
      </c>
      <c r="AY1106" s="3" t="s">
        <v>925</v>
      </c>
      <c r="AZ1106" s="3" t="s">
        <v>926</v>
      </c>
      <c r="BA1106" s="3" t="s">
        <v>927</v>
      </c>
      <c r="BC1106" s="9"/>
      <c r="BD1106" s="9"/>
      <c r="BE1106" s="9"/>
    </row>
    <row r="1107" spans="1:176" ht="12.75" customHeight="1" x14ac:dyDescent="0.2">
      <c r="A1107" s="132" t="s">
        <v>240</v>
      </c>
      <c r="B1107" s="17" t="s">
        <v>886</v>
      </c>
      <c r="C1107" s="133"/>
      <c r="D1107" s="133" t="s">
        <v>5417</v>
      </c>
      <c r="E1107" s="133" t="s">
        <v>5417</v>
      </c>
      <c r="F1107" s="12"/>
      <c r="G1107" s="12"/>
      <c r="H1107" s="124" t="s">
        <v>243</v>
      </c>
      <c r="I1107" s="133" t="s">
        <v>160</v>
      </c>
      <c r="J1107" s="133" t="s">
        <v>161</v>
      </c>
      <c r="K1107" s="124" t="s">
        <v>162</v>
      </c>
      <c r="L1107" s="133"/>
      <c r="M1107" s="133"/>
      <c r="N1107" s="124" t="s">
        <v>247</v>
      </c>
      <c r="O1107" s="124"/>
      <c r="P1107" s="124"/>
      <c r="Q1107" s="124"/>
      <c r="R1107" s="135" t="s">
        <v>5418</v>
      </c>
      <c r="S1107" s="135" t="s">
        <v>5419</v>
      </c>
      <c r="T1107" s="135" t="s">
        <v>5420</v>
      </c>
      <c r="U1107" s="135" t="s">
        <v>346</v>
      </c>
      <c r="V1107" s="141" t="s">
        <v>163</v>
      </c>
      <c r="W1107" s="135"/>
      <c r="X1107" s="135"/>
      <c r="Y1107" s="135"/>
      <c r="Z1107" s="135"/>
      <c r="AA1107" s="135" t="s">
        <v>163</v>
      </c>
      <c r="AB1107" s="135"/>
      <c r="AC1107" s="135" t="s">
        <v>168</v>
      </c>
      <c r="AD1107" s="3" t="s">
        <v>2213</v>
      </c>
      <c r="AE1107" s="3" t="s">
        <v>5421</v>
      </c>
      <c r="AF1107" s="3" t="s">
        <v>600</v>
      </c>
      <c r="AG1107" s="3" t="s">
        <v>5422</v>
      </c>
      <c r="AI1107" s="135" t="s">
        <v>163</v>
      </c>
      <c r="AJ1107" s="135" t="s">
        <v>5423</v>
      </c>
      <c r="AK1107" s="135" t="s">
        <v>5424</v>
      </c>
      <c r="AL1107" s="133"/>
      <c r="AM1107" s="124"/>
      <c r="AN1107" s="124"/>
      <c r="AO1107" s="124"/>
      <c r="AP1107" s="124"/>
      <c r="AQ1107" s="124"/>
      <c r="AR1107" s="124"/>
      <c r="AS1107" s="124"/>
      <c r="AT1107" s="124"/>
      <c r="AU1107" s="124"/>
      <c r="AV1107" s="124"/>
      <c r="AW1107" s="124"/>
      <c r="AX1107" s="135"/>
      <c r="AY1107" s="135"/>
      <c r="AZ1107" s="135"/>
    </row>
    <row r="1108" spans="1:176" ht="12.75" customHeight="1" x14ac:dyDescent="0.2">
      <c r="A1108" s="132" t="s">
        <v>173</v>
      </c>
      <c r="C1108" s="128"/>
      <c r="D1108" s="135" t="s">
        <v>11124</v>
      </c>
      <c r="E1108" s="132" t="s">
        <v>8208</v>
      </c>
      <c r="F1108" s="135"/>
      <c r="G1108" s="135"/>
      <c r="H1108" s="127"/>
      <c r="I1108" s="135" t="s">
        <v>919</v>
      </c>
      <c r="J1108" s="135" t="s">
        <v>444</v>
      </c>
      <c r="K1108" s="127" t="s">
        <v>180</v>
      </c>
      <c r="L1108" s="135" t="s">
        <v>163</v>
      </c>
      <c r="M1108" s="135" t="s">
        <v>11125</v>
      </c>
      <c r="N1108" s="135"/>
      <c r="O1108" s="135"/>
      <c r="P1108" s="135"/>
      <c r="Q1108" s="135"/>
      <c r="R1108" s="3" t="s">
        <v>8266</v>
      </c>
      <c r="S1108" s="3" t="s">
        <v>8267</v>
      </c>
      <c r="T1108" s="3" t="s">
        <v>8268</v>
      </c>
      <c r="U1108" s="3" t="s">
        <v>8269</v>
      </c>
      <c r="V1108" s="141" t="s">
        <v>8270</v>
      </c>
      <c r="W1108" s="136" t="s">
        <v>11139</v>
      </c>
      <c r="X1108" s="136" t="s">
        <v>11140</v>
      </c>
      <c r="Y1108" s="136" t="s">
        <v>174</v>
      </c>
      <c r="Z1108" s="135"/>
      <c r="AA1108" s="135" t="s">
        <v>163</v>
      </c>
      <c r="AB1108" s="136">
        <v>1957</v>
      </c>
      <c r="AC1108" s="3" t="s">
        <v>168</v>
      </c>
      <c r="AD1108" s="3" t="s">
        <v>8271</v>
      </c>
      <c r="AE1108" s="3" t="s">
        <v>8272</v>
      </c>
      <c r="AF1108" s="3" t="s">
        <v>8273</v>
      </c>
      <c r="AG1108" s="3" t="s">
        <v>8274</v>
      </c>
      <c r="AH1108" s="135" t="s">
        <v>163</v>
      </c>
      <c r="AI1108" s="3" t="s">
        <v>8315</v>
      </c>
      <c r="AJ1108" s="135" t="s">
        <v>8278</v>
      </c>
      <c r="AK1108" s="3" t="s">
        <v>163</v>
      </c>
      <c r="AL1108" s="3" t="s">
        <v>8316</v>
      </c>
      <c r="AM1108" s="3" t="s">
        <v>194</v>
      </c>
      <c r="AN1108" s="3" t="s">
        <v>8276</v>
      </c>
      <c r="AO1108" s="3" t="s">
        <v>514</v>
      </c>
      <c r="AQ1108" s="3" t="s">
        <v>8277</v>
      </c>
      <c r="AU1108" s="135"/>
      <c r="AV1108" s="135"/>
      <c r="AW1108" s="3" t="s">
        <v>168</v>
      </c>
      <c r="AX1108" s="3" t="s">
        <v>8304</v>
      </c>
      <c r="AY1108" s="3" t="s">
        <v>8305</v>
      </c>
      <c r="AZ1108" s="3" t="s">
        <v>8306</v>
      </c>
      <c r="BA1108" s="135" t="s">
        <v>8307</v>
      </c>
      <c r="BB1108" s="3" t="s">
        <v>163</v>
      </c>
      <c r="BC1108" s="3" t="s">
        <v>8315</v>
      </c>
      <c r="BD1108" s="3" t="s">
        <v>8278</v>
      </c>
      <c r="BE1108" s="3" t="s">
        <v>163</v>
      </c>
      <c r="BF1108" s="3" t="s">
        <v>14997</v>
      </c>
      <c r="BG1108" s="3" t="s">
        <v>168</v>
      </c>
      <c r="BH1108" s="3" t="s">
        <v>8308</v>
      </c>
      <c r="BI1108" s="3" t="s">
        <v>8309</v>
      </c>
      <c r="BJ1108" s="3" t="s">
        <v>635</v>
      </c>
      <c r="BK1108" s="3" t="s">
        <v>8310</v>
      </c>
      <c r="BL1108" s="3" t="s">
        <v>163</v>
      </c>
      <c r="BM1108" s="3" t="s">
        <v>8311</v>
      </c>
      <c r="BN1108" s="3" t="s">
        <v>163</v>
      </c>
      <c r="BO1108" s="3" t="s">
        <v>8275</v>
      </c>
      <c r="BQ1108" s="3" t="s">
        <v>168</v>
      </c>
      <c r="BR1108" s="3" t="s">
        <v>8279</v>
      </c>
      <c r="BS1108" s="3" t="s">
        <v>8280</v>
      </c>
      <c r="BT1108" s="3" t="s">
        <v>163</v>
      </c>
      <c r="BU1108" s="3" t="s">
        <v>8281</v>
      </c>
      <c r="BV1108" s="3" t="s">
        <v>163</v>
      </c>
      <c r="BW1108" s="3" t="s">
        <v>8282</v>
      </c>
      <c r="BX1108" s="3" t="s">
        <v>163</v>
      </c>
      <c r="BY1108" s="3" t="s">
        <v>8283</v>
      </c>
      <c r="BZ1108" s="3" t="s">
        <v>8284</v>
      </c>
      <c r="CA1108" s="3" t="s">
        <v>168</v>
      </c>
      <c r="CB1108" s="3" t="s">
        <v>7030</v>
      </c>
      <c r="CC1108" s="3" t="s">
        <v>8285</v>
      </c>
      <c r="CD1108" s="3" t="s">
        <v>600</v>
      </c>
      <c r="CE1108" s="3" t="s">
        <v>8286</v>
      </c>
      <c r="CF1108" s="3" t="s">
        <v>163</v>
      </c>
      <c r="CG1108" s="3" t="s">
        <v>8287</v>
      </c>
      <c r="CH1108" s="3" t="s">
        <v>163</v>
      </c>
      <c r="CI1108" s="3" t="s">
        <v>163</v>
      </c>
      <c r="CJ1108" s="3" t="s">
        <v>8288</v>
      </c>
      <c r="CK1108" s="3" t="s">
        <v>168</v>
      </c>
      <c r="CL1108" s="3" t="s">
        <v>8289</v>
      </c>
      <c r="CM1108" s="3" t="s">
        <v>8290</v>
      </c>
      <c r="CN1108" s="3" t="s">
        <v>8291</v>
      </c>
      <c r="CO1108" s="3" t="s">
        <v>8292</v>
      </c>
      <c r="CP1108" s="3" t="s">
        <v>163</v>
      </c>
      <c r="CQ1108" s="3" t="s">
        <v>163</v>
      </c>
      <c r="CR1108" s="3" t="s">
        <v>163</v>
      </c>
      <c r="CS1108" s="3" t="s">
        <v>163</v>
      </c>
      <c r="CT1108" s="3" t="s">
        <v>8293</v>
      </c>
      <c r="CU1108" s="3" t="s">
        <v>168</v>
      </c>
      <c r="CV1108" s="3" t="s">
        <v>8294</v>
      </c>
      <c r="CW1108" s="3" t="s">
        <v>8295</v>
      </c>
      <c r="CX1108" s="3" t="s">
        <v>8296</v>
      </c>
      <c r="CY1108" s="3" t="s">
        <v>8297</v>
      </c>
      <c r="CZ1108" s="3" t="s">
        <v>163</v>
      </c>
      <c r="DA1108" s="3" t="s">
        <v>8298</v>
      </c>
      <c r="DB1108" s="3" t="s">
        <v>163</v>
      </c>
      <c r="DC1108" s="3" t="s">
        <v>8299</v>
      </c>
      <c r="DE1108" s="3" t="s">
        <v>168</v>
      </c>
      <c r="DF1108" s="3" t="s">
        <v>8317</v>
      </c>
      <c r="DG1108" s="3" t="s">
        <v>8318</v>
      </c>
      <c r="DH1108" s="3" t="s">
        <v>8319</v>
      </c>
      <c r="DI1108" s="3" t="s">
        <v>8320</v>
      </c>
      <c r="DJ1108" s="3" t="s">
        <v>163</v>
      </c>
      <c r="DK1108" s="3" t="s">
        <v>8321</v>
      </c>
      <c r="DL1108" s="3" t="s">
        <v>163</v>
      </c>
      <c r="DM1108" s="3" t="s">
        <v>8283</v>
      </c>
      <c r="DN1108" s="3" t="s">
        <v>8322</v>
      </c>
      <c r="DO1108" s="3" t="s">
        <v>168</v>
      </c>
      <c r="DP1108" s="3" t="s">
        <v>8323</v>
      </c>
      <c r="DQ1108" s="3" t="s">
        <v>8280</v>
      </c>
      <c r="DR1108" s="3" t="s">
        <v>8324</v>
      </c>
      <c r="DS1108" s="3" t="s">
        <v>8325</v>
      </c>
      <c r="DT1108" s="3" t="s">
        <v>163</v>
      </c>
      <c r="DU1108" s="3" t="s">
        <v>8326</v>
      </c>
      <c r="DV1108" s="3" t="s">
        <v>163</v>
      </c>
      <c r="DW1108" s="3" t="s">
        <v>8327</v>
      </c>
      <c r="DY1108" s="3" t="s">
        <v>168</v>
      </c>
      <c r="DZ1108" s="3" t="s">
        <v>1492</v>
      </c>
      <c r="EA1108" s="3" t="s">
        <v>8328</v>
      </c>
      <c r="EB1108" s="3" t="s">
        <v>8329</v>
      </c>
      <c r="EC1108" s="3" t="s">
        <v>8330</v>
      </c>
      <c r="EI1108" s="3" t="s">
        <v>1916</v>
      </c>
      <c r="EJ1108" s="3" t="s">
        <v>8331</v>
      </c>
      <c r="EK1108" s="3" t="s">
        <v>8332</v>
      </c>
      <c r="EL1108" s="3" t="s">
        <v>1352</v>
      </c>
      <c r="EM1108" s="3" t="s">
        <v>8333</v>
      </c>
      <c r="EN1108" s="3" t="s">
        <v>163</v>
      </c>
      <c r="EO1108" s="3" t="s">
        <v>8334</v>
      </c>
      <c r="EP1108" s="3" t="s">
        <v>163</v>
      </c>
      <c r="EQ1108" s="3" t="s">
        <v>163</v>
      </c>
      <c r="ER1108" s="3" t="s">
        <v>8335</v>
      </c>
      <c r="ES1108" s="3" t="s">
        <v>168</v>
      </c>
      <c r="ET1108" s="3" t="s">
        <v>8336</v>
      </c>
      <c r="EU1108" s="3" t="s">
        <v>8337</v>
      </c>
      <c r="EV1108" s="3" t="s">
        <v>402</v>
      </c>
      <c r="EW1108" s="3" t="s">
        <v>8338</v>
      </c>
      <c r="EX1108" s="3" t="s">
        <v>163</v>
      </c>
      <c r="EY1108" s="3" t="s">
        <v>8339</v>
      </c>
      <c r="EZ1108" s="3" t="s">
        <v>163</v>
      </c>
      <c r="FA1108" s="3" t="s">
        <v>163</v>
      </c>
      <c r="FB1108" s="3" t="s">
        <v>8340</v>
      </c>
      <c r="FC1108" s="3" t="s">
        <v>168</v>
      </c>
      <c r="FD1108" s="3" t="s">
        <v>8341</v>
      </c>
      <c r="FE1108" s="3" t="s">
        <v>8342</v>
      </c>
      <c r="FF1108" s="3" t="s">
        <v>8343</v>
      </c>
      <c r="FG1108" s="3" t="s">
        <v>8344</v>
      </c>
      <c r="FH1108" s="3" t="s">
        <v>163</v>
      </c>
      <c r="FI1108" s="3" t="s">
        <v>8345</v>
      </c>
      <c r="FJ1108" s="3" t="s">
        <v>8346</v>
      </c>
      <c r="FK1108" s="3" t="s">
        <v>163</v>
      </c>
      <c r="FL1108" s="3" t="s">
        <v>8347</v>
      </c>
    </row>
    <row r="1109" spans="1:176" ht="12.75" customHeight="1" x14ac:dyDescent="0.2">
      <c r="A1109" s="132" t="s">
        <v>173</v>
      </c>
      <c r="D1109" s="3" t="s">
        <v>11124</v>
      </c>
      <c r="E1109" s="132" t="s">
        <v>8208</v>
      </c>
      <c r="F1109" s="3"/>
      <c r="G1109" s="3"/>
      <c r="I1109" s="3" t="s">
        <v>919</v>
      </c>
      <c r="J1109" s="3" t="s">
        <v>444</v>
      </c>
      <c r="K1109" s="4" t="s">
        <v>180</v>
      </c>
      <c r="L1109" s="3" t="s">
        <v>163</v>
      </c>
      <c r="M1109" s="3" t="s">
        <v>11125</v>
      </c>
      <c r="R1109" s="3" t="s">
        <v>8348</v>
      </c>
      <c r="S1109" s="3" t="s">
        <v>8349</v>
      </c>
      <c r="T1109" s="3" t="s">
        <v>8350</v>
      </c>
      <c r="U1109" s="3" t="s">
        <v>8351</v>
      </c>
      <c r="V1109" s="141" t="s">
        <v>11127</v>
      </c>
      <c r="W1109" s="136" t="s">
        <v>11139</v>
      </c>
      <c r="X1109" s="136" t="s">
        <v>11140</v>
      </c>
      <c r="Y1109" s="136" t="s">
        <v>174</v>
      </c>
      <c r="AA1109" s="3" t="s">
        <v>163</v>
      </c>
      <c r="AB1109" s="136">
        <v>1957</v>
      </c>
      <c r="AC1109" s="3" t="s">
        <v>168</v>
      </c>
      <c r="AD1109" s="3" t="s">
        <v>8271</v>
      </c>
      <c r="AE1109" s="3" t="s">
        <v>8272</v>
      </c>
      <c r="AF1109" s="3" t="s">
        <v>8273</v>
      </c>
      <c r="AG1109" s="3" t="s">
        <v>8274</v>
      </c>
      <c r="AH1109" s="3" t="s">
        <v>163</v>
      </c>
      <c r="AI1109" s="3" t="s">
        <v>8315</v>
      </c>
      <c r="AJ1109" s="3" t="s">
        <v>8278</v>
      </c>
      <c r="AK1109" s="3" t="s">
        <v>163</v>
      </c>
      <c r="AL1109" s="3" t="s">
        <v>8316</v>
      </c>
      <c r="AM1109" s="3" t="s">
        <v>194</v>
      </c>
      <c r="AN1109" s="3" t="s">
        <v>8276</v>
      </c>
      <c r="AO1109" s="3" t="s">
        <v>514</v>
      </c>
      <c r="AQ1109" s="3" t="s">
        <v>8277</v>
      </c>
      <c r="AW1109" s="3" t="s">
        <v>168</v>
      </c>
      <c r="AX1109" s="3" t="s">
        <v>8304</v>
      </c>
      <c r="AY1109" s="3" t="s">
        <v>8305</v>
      </c>
      <c r="AZ1109" s="3" t="s">
        <v>8306</v>
      </c>
      <c r="BA1109" s="3" t="s">
        <v>8307</v>
      </c>
      <c r="BB1109" s="3" t="s">
        <v>163</v>
      </c>
      <c r="BC1109" s="3" t="s">
        <v>8315</v>
      </c>
      <c r="BD1109" s="3" t="s">
        <v>8278</v>
      </c>
      <c r="BE1109" s="3" t="s">
        <v>163</v>
      </c>
      <c r="BF1109" s="3" t="s">
        <v>14997</v>
      </c>
      <c r="BG1109" s="3" t="s">
        <v>168</v>
      </c>
      <c r="BH1109" s="3" t="s">
        <v>8308</v>
      </c>
      <c r="BI1109" s="3" t="s">
        <v>8309</v>
      </c>
      <c r="BJ1109" s="3" t="s">
        <v>635</v>
      </c>
      <c r="BK1109" s="3" t="s">
        <v>8310</v>
      </c>
      <c r="BL1109" s="3" t="s">
        <v>163</v>
      </c>
      <c r="BM1109" s="3" t="s">
        <v>8311</v>
      </c>
      <c r="BN1109" s="3" t="s">
        <v>163</v>
      </c>
      <c r="BO1109" s="3" t="s">
        <v>8275</v>
      </c>
      <c r="BQ1109" s="3" t="s">
        <v>168</v>
      </c>
      <c r="BR1109" s="3" t="s">
        <v>8279</v>
      </c>
      <c r="BS1109" s="3" t="s">
        <v>8280</v>
      </c>
      <c r="BT1109" s="3" t="s">
        <v>163</v>
      </c>
      <c r="BU1109" s="3" t="s">
        <v>8281</v>
      </c>
      <c r="BV1109" s="3" t="s">
        <v>163</v>
      </c>
      <c r="BW1109" s="3" t="s">
        <v>8282</v>
      </c>
      <c r="BX1109" s="3" t="s">
        <v>163</v>
      </c>
      <c r="BY1109" s="3" t="s">
        <v>8283</v>
      </c>
      <c r="BZ1109" s="3" t="s">
        <v>8284</v>
      </c>
      <c r="CA1109" s="3" t="s">
        <v>168</v>
      </c>
      <c r="CB1109" s="3" t="s">
        <v>7030</v>
      </c>
      <c r="CC1109" s="3" t="s">
        <v>8285</v>
      </c>
      <c r="CD1109" s="3" t="s">
        <v>600</v>
      </c>
      <c r="CE1109" s="3" t="s">
        <v>8286</v>
      </c>
      <c r="CF1109" s="3" t="s">
        <v>163</v>
      </c>
      <c r="CG1109" s="3" t="s">
        <v>8287</v>
      </c>
      <c r="CH1109" s="3" t="s">
        <v>163</v>
      </c>
      <c r="CI1109" s="3" t="s">
        <v>163</v>
      </c>
      <c r="CJ1109" s="3" t="s">
        <v>8288</v>
      </c>
      <c r="CK1109" s="3" t="s">
        <v>168</v>
      </c>
      <c r="CL1109" s="3" t="s">
        <v>8289</v>
      </c>
      <c r="CM1109" s="3" t="s">
        <v>8290</v>
      </c>
      <c r="CN1109" s="3" t="s">
        <v>8291</v>
      </c>
      <c r="CO1109" s="3" t="s">
        <v>8292</v>
      </c>
      <c r="CP1109" s="3" t="s">
        <v>163</v>
      </c>
      <c r="CQ1109" s="3" t="s">
        <v>163</v>
      </c>
      <c r="CR1109" s="3" t="s">
        <v>163</v>
      </c>
      <c r="CS1109" s="3" t="s">
        <v>163</v>
      </c>
      <c r="CT1109" s="3" t="s">
        <v>8293</v>
      </c>
      <c r="CU1109" s="3" t="s">
        <v>168</v>
      </c>
      <c r="CV1109" s="3" t="s">
        <v>8294</v>
      </c>
      <c r="CW1109" s="3" t="s">
        <v>8295</v>
      </c>
      <c r="CX1109" s="3" t="s">
        <v>8296</v>
      </c>
      <c r="CY1109" s="3" t="s">
        <v>8297</v>
      </c>
      <c r="CZ1109" s="3" t="s">
        <v>163</v>
      </c>
      <c r="DA1109" s="3" t="s">
        <v>8298</v>
      </c>
      <c r="DB1109" s="3" t="s">
        <v>163</v>
      </c>
      <c r="DC1109" s="3" t="s">
        <v>8299</v>
      </c>
      <c r="DE1109" s="3" t="s">
        <v>168</v>
      </c>
      <c r="DF1109" s="3" t="s">
        <v>8317</v>
      </c>
      <c r="DG1109" s="3" t="s">
        <v>8318</v>
      </c>
      <c r="DH1109" s="3" t="s">
        <v>8319</v>
      </c>
      <c r="DI1109" s="3" t="s">
        <v>8320</v>
      </c>
      <c r="DJ1109" s="3" t="s">
        <v>163</v>
      </c>
      <c r="DK1109" s="3" t="s">
        <v>8321</v>
      </c>
      <c r="DL1109" s="3" t="s">
        <v>163</v>
      </c>
      <c r="DM1109" s="3" t="s">
        <v>8283</v>
      </c>
      <c r="DN1109" s="3" t="s">
        <v>8322</v>
      </c>
      <c r="DO1109" s="3" t="s">
        <v>168</v>
      </c>
      <c r="DP1109" s="3" t="s">
        <v>8323</v>
      </c>
      <c r="DQ1109" s="3" t="s">
        <v>8280</v>
      </c>
      <c r="DR1109" s="3" t="s">
        <v>8324</v>
      </c>
      <c r="DS1109" s="3" t="s">
        <v>8325</v>
      </c>
      <c r="DT1109" s="3" t="s">
        <v>163</v>
      </c>
      <c r="DU1109" s="3" t="s">
        <v>8326</v>
      </c>
      <c r="DV1109" s="3" t="s">
        <v>163</v>
      </c>
      <c r="DW1109" s="3" t="s">
        <v>8327</v>
      </c>
      <c r="DY1109" s="3" t="s">
        <v>168</v>
      </c>
      <c r="DZ1109" s="3" t="s">
        <v>1492</v>
      </c>
      <c r="EA1109" s="3" t="s">
        <v>8328</v>
      </c>
      <c r="EB1109" s="3" t="s">
        <v>8329</v>
      </c>
      <c r="EC1109" s="3" t="s">
        <v>8330</v>
      </c>
      <c r="EI1109" s="3" t="s">
        <v>1916</v>
      </c>
      <c r="EJ1109" s="3" t="s">
        <v>8331</v>
      </c>
      <c r="EK1109" s="3" t="s">
        <v>8332</v>
      </c>
      <c r="EL1109" s="3" t="s">
        <v>1352</v>
      </c>
      <c r="EM1109" s="3" t="s">
        <v>8333</v>
      </c>
      <c r="EN1109" s="3" t="s">
        <v>163</v>
      </c>
      <c r="EO1109" s="3" t="s">
        <v>8334</v>
      </c>
      <c r="EP1109" s="3" t="s">
        <v>163</v>
      </c>
      <c r="EQ1109" s="3" t="s">
        <v>163</v>
      </c>
      <c r="ER1109" s="3" t="s">
        <v>8335</v>
      </c>
      <c r="ES1109" s="3" t="s">
        <v>168</v>
      </c>
      <c r="ET1109" s="3" t="s">
        <v>8336</v>
      </c>
      <c r="EU1109" s="3" t="s">
        <v>8337</v>
      </c>
      <c r="EV1109" s="3" t="s">
        <v>402</v>
      </c>
      <c r="EW1109" s="3" t="s">
        <v>8338</v>
      </c>
      <c r="EX1109" s="3" t="s">
        <v>163</v>
      </c>
      <c r="EY1109" s="3" t="s">
        <v>8339</v>
      </c>
      <c r="EZ1109" s="3" t="s">
        <v>163</v>
      </c>
      <c r="FA1109" s="3" t="s">
        <v>163</v>
      </c>
      <c r="FB1109" s="3" t="s">
        <v>8340</v>
      </c>
      <c r="FC1109" s="3" t="s">
        <v>168</v>
      </c>
      <c r="FD1109" s="3" t="s">
        <v>8341</v>
      </c>
      <c r="FE1109" s="3" t="s">
        <v>8342</v>
      </c>
      <c r="FF1109" s="3" t="s">
        <v>8343</v>
      </c>
      <c r="FG1109" s="3" t="s">
        <v>8344</v>
      </c>
      <c r="FH1109" s="3" t="s">
        <v>163</v>
      </c>
      <c r="FI1109" s="3" t="s">
        <v>8345</v>
      </c>
      <c r="FJ1109" s="3" t="s">
        <v>8346</v>
      </c>
      <c r="FK1109" s="3" t="s">
        <v>163</v>
      </c>
      <c r="FL1109" s="3" t="s">
        <v>8347</v>
      </c>
    </row>
    <row r="1110" spans="1:176" ht="12.75" customHeight="1" x14ac:dyDescent="0.2">
      <c r="A1110" s="132" t="s">
        <v>173</v>
      </c>
      <c r="D1110" s="3" t="s">
        <v>11124</v>
      </c>
      <c r="E1110" s="132" t="s">
        <v>8208</v>
      </c>
      <c r="F1110" s="3"/>
      <c r="G1110" s="3"/>
      <c r="I1110" s="3" t="s">
        <v>919</v>
      </c>
      <c r="J1110" s="3" t="s">
        <v>444</v>
      </c>
      <c r="K1110" s="4" t="s">
        <v>180</v>
      </c>
      <c r="L1110" s="3" t="s">
        <v>163</v>
      </c>
      <c r="M1110" s="3" t="s">
        <v>11125</v>
      </c>
      <c r="R1110" s="3" t="s">
        <v>8300</v>
      </c>
      <c r="S1110" s="3" t="s">
        <v>8301</v>
      </c>
      <c r="T1110" s="3" t="s">
        <v>8302</v>
      </c>
      <c r="U1110" s="3" t="s">
        <v>8303</v>
      </c>
      <c r="V1110" s="9" t="s">
        <v>11127</v>
      </c>
      <c r="W1110" s="136" t="s">
        <v>11139</v>
      </c>
      <c r="X1110" s="136" t="s">
        <v>11140</v>
      </c>
      <c r="Y1110" s="136" t="s">
        <v>174</v>
      </c>
      <c r="AA1110" s="3" t="s">
        <v>163</v>
      </c>
      <c r="AB1110" s="136">
        <v>1957</v>
      </c>
      <c r="AC1110" s="3" t="s">
        <v>168</v>
      </c>
      <c r="AD1110" s="3" t="s">
        <v>8271</v>
      </c>
      <c r="AE1110" s="3" t="s">
        <v>8272</v>
      </c>
      <c r="AF1110" s="3" t="s">
        <v>8273</v>
      </c>
      <c r="AG1110" s="3" t="s">
        <v>8274</v>
      </c>
      <c r="AH1110" s="3" t="s">
        <v>163</v>
      </c>
      <c r="AI1110" s="3" t="s">
        <v>8315</v>
      </c>
      <c r="AJ1110" s="3" t="s">
        <v>8278</v>
      </c>
      <c r="AK1110" s="3" t="s">
        <v>163</v>
      </c>
      <c r="AL1110" s="3" t="s">
        <v>8316</v>
      </c>
      <c r="AM1110" s="3" t="s">
        <v>194</v>
      </c>
      <c r="AN1110" s="3" t="s">
        <v>8276</v>
      </c>
      <c r="AO1110" s="3" t="s">
        <v>514</v>
      </c>
      <c r="AQ1110" s="3" t="s">
        <v>8277</v>
      </c>
      <c r="AW1110" s="3" t="s">
        <v>168</v>
      </c>
      <c r="AX1110" s="3" t="s">
        <v>8304</v>
      </c>
      <c r="AY1110" s="3" t="s">
        <v>8305</v>
      </c>
      <c r="AZ1110" s="3" t="s">
        <v>8306</v>
      </c>
      <c r="BA1110" s="3" t="s">
        <v>8307</v>
      </c>
      <c r="BB1110" s="3" t="s">
        <v>163</v>
      </c>
      <c r="BC1110" s="135" t="s">
        <v>8315</v>
      </c>
      <c r="BD1110" s="135" t="s">
        <v>8278</v>
      </c>
      <c r="BE1110" s="135" t="s">
        <v>163</v>
      </c>
      <c r="BF1110" s="3" t="s">
        <v>14997</v>
      </c>
      <c r="BG1110" s="3" t="s">
        <v>168</v>
      </c>
      <c r="BH1110" s="3" t="s">
        <v>8308</v>
      </c>
      <c r="BI1110" s="3" t="s">
        <v>8309</v>
      </c>
      <c r="BJ1110" s="3" t="s">
        <v>635</v>
      </c>
      <c r="BK1110" s="3" t="s">
        <v>8310</v>
      </c>
      <c r="BL1110" s="3" t="s">
        <v>163</v>
      </c>
      <c r="BM1110" s="3" t="s">
        <v>8311</v>
      </c>
      <c r="BN1110" s="3" t="s">
        <v>163</v>
      </c>
      <c r="BO1110" s="3" t="s">
        <v>8275</v>
      </c>
      <c r="BQ1110" s="3" t="s">
        <v>168</v>
      </c>
      <c r="BR1110" s="3" t="s">
        <v>8279</v>
      </c>
      <c r="BS1110" s="3" t="s">
        <v>8280</v>
      </c>
      <c r="BT1110" s="3" t="s">
        <v>163</v>
      </c>
      <c r="BU1110" s="3" t="s">
        <v>8281</v>
      </c>
      <c r="BV1110" s="3" t="s">
        <v>163</v>
      </c>
      <c r="BW1110" s="3" t="s">
        <v>8282</v>
      </c>
      <c r="BX1110" s="3" t="s">
        <v>163</v>
      </c>
      <c r="BY1110" s="3" t="s">
        <v>8283</v>
      </c>
      <c r="BZ1110" s="3" t="s">
        <v>8284</v>
      </c>
      <c r="CA1110" s="3" t="s">
        <v>168</v>
      </c>
      <c r="CB1110" s="3" t="s">
        <v>7030</v>
      </c>
      <c r="CC1110" s="3" t="s">
        <v>8285</v>
      </c>
      <c r="CD1110" s="3" t="s">
        <v>600</v>
      </c>
      <c r="CE1110" s="3" t="s">
        <v>8286</v>
      </c>
      <c r="CF1110" s="3" t="s">
        <v>163</v>
      </c>
      <c r="CG1110" s="3" t="s">
        <v>8287</v>
      </c>
      <c r="CH1110" s="3" t="s">
        <v>163</v>
      </c>
      <c r="CI1110" s="3" t="s">
        <v>163</v>
      </c>
      <c r="CJ1110" s="3" t="s">
        <v>8288</v>
      </c>
      <c r="CK1110" s="3" t="s">
        <v>168</v>
      </c>
      <c r="CL1110" s="3" t="s">
        <v>8289</v>
      </c>
      <c r="CM1110" s="3" t="s">
        <v>8290</v>
      </c>
      <c r="CN1110" s="3" t="s">
        <v>8291</v>
      </c>
      <c r="CO1110" s="3" t="s">
        <v>8292</v>
      </c>
      <c r="CP1110" s="3" t="s">
        <v>163</v>
      </c>
      <c r="CQ1110" s="3" t="s">
        <v>163</v>
      </c>
      <c r="CR1110" s="3" t="s">
        <v>163</v>
      </c>
      <c r="CS1110" s="3" t="s">
        <v>163</v>
      </c>
      <c r="CT1110" s="3" t="s">
        <v>8293</v>
      </c>
      <c r="CU1110" s="3" t="s">
        <v>168</v>
      </c>
      <c r="CV1110" s="3" t="s">
        <v>8294</v>
      </c>
      <c r="CW1110" s="3" t="s">
        <v>8295</v>
      </c>
      <c r="CX1110" s="3" t="s">
        <v>8296</v>
      </c>
      <c r="CY1110" s="3" t="s">
        <v>8297</v>
      </c>
      <c r="CZ1110" s="3" t="s">
        <v>163</v>
      </c>
      <c r="DA1110" s="3" t="s">
        <v>8298</v>
      </c>
      <c r="DB1110" s="3" t="s">
        <v>163</v>
      </c>
      <c r="DC1110" s="3" t="s">
        <v>8299</v>
      </c>
      <c r="DE1110" s="3" t="s">
        <v>168</v>
      </c>
      <c r="DF1110" s="3" t="s">
        <v>8317</v>
      </c>
      <c r="DG1110" s="3" t="s">
        <v>8318</v>
      </c>
      <c r="DH1110" s="3" t="s">
        <v>8319</v>
      </c>
      <c r="DI1110" s="3" t="s">
        <v>8320</v>
      </c>
      <c r="DJ1110" s="3" t="s">
        <v>163</v>
      </c>
      <c r="DK1110" s="3" t="s">
        <v>8321</v>
      </c>
      <c r="DL1110" s="3" t="s">
        <v>163</v>
      </c>
      <c r="DM1110" s="3" t="s">
        <v>8283</v>
      </c>
      <c r="DN1110" s="3" t="s">
        <v>8322</v>
      </c>
      <c r="DO1110" s="3" t="s">
        <v>168</v>
      </c>
      <c r="DP1110" s="3" t="s">
        <v>8323</v>
      </c>
      <c r="DQ1110" s="3" t="s">
        <v>8280</v>
      </c>
      <c r="DR1110" s="3" t="s">
        <v>8324</v>
      </c>
      <c r="DS1110" s="3" t="s">
        <v>8325</v>
      </c>
      <c r="DT1110" s="3" t="s">
        <v>163</v>
      </c>
      <c r="DU1110" s="3" t="s">
        <v>8326</v>
      </c>
      <c r="DV1110" s="3" t="s">
        <v>163</v>
      </c>
      <c r="DW1110" s="3" t="s">
        <v>8327</v>
      </c>
      <c r="DY1110" s="3" t="s">
        <v>168</v>
      </c>
      <c r="DZ1110" s="3" t="s">
        <v>1492</v>
      </c>
      <c r="EA1110" s="3" t="s">
        <v>8328</v>
      </c>
      <c r="EB1110" s="3" t="s">
        <v>8329</v>
      </c>
      <c r="EC1110" s="3" t="s">
        <v>8330</v>
      </c>
      <c r="EI1110" s="3" t="s">
        <v>1916</v>
      </c>
      <c r="EJ1110" s="3" t="s">
        <v>8331</v>
      </c>
      <c r="EK1110" s="3" t="s">
        <v>8332</v>
      </c>
      <c r="EL1110" s="3" t="s">
        <v>1352</v>
      </c>
      <c r="EM1110" s="3" t="s">
        <v>8333</v>
      </c>
      <c r="EN1110" s="3" t="s">
        <v>163</v>
      </c>
      <c r="EO1110" s="3" t="s">
        <v>8334</v>
      </c>
      <c r="EP1110" s="3" t="s">
        <v>163</v>
      </c>
      <c r="EQ1110" s="3" t="s">
        <v>163</v>
      </c>
      <c r="ER1110" s="3" t="s">
        <v>8335</v>
      </c>
      <c r="ES1110" s="3" t="s">
        <v>168</v>
      </c>
      <c r="ET1110" s="3" t="s">
        <v>8336</v>
      </c>
      <c r="EU1110" s="3" t="s">
        <v>8337</v>
      </c>
      <c r="EV1110" s="3" t="s">
        <v>402</v>
      </c>
      <c r="EW1110" s="3" t="s">
        <v>8338</v>
      </c>
      <c r="EX1110" s="3" t="s">
        <v>163</v>
      </c>
      <c r="EY1110" s="3" t="s">
        <v>8339</v>
      </c>
      <c r="EZ1110" s="3" t="s">
        <v>163</v>
      </c>
      <c r="FA1110" s="3" t="s">
        <v>163</v>
      </c>
      <c r="FB1110" s="3" t="s">
        <v>8340</v>
      </c>
      <c r="FC1110" s="3" t="s">
        <v>168</v>
      </c>
      <c r="FD1110" s="3" t="s">
        <v>8341</v>
      </c>
      <c r="FE1110" s="3" t="s">
        <v>8342</v>
      </c>
      <c r="FF1110" s="3" t="s">
        <v>8343</v>
      </c>
      <c r="FG1110" s="3" t="s">
        <v>8344</v>
      </c>
      <c r="FH1110" s="3" t="s">
        <v>163</v>
      </c>
      <c r="FI1110" s="3" t="s">
        <v>8345</v>
      </c>
      <c r="FJ1110" s="3" t="s">
        <v>8346</v>
      </c>
      <c r="FK1110" s="3" t="s">
        <v>163</v>
      </c>
      <c r="FL1110" s="3" t="s">
        <v>8347</v>
      </c>
    </row>
    <row r="1111" spans="1:176" ht="12.75" customHeight="1" x14ac:dyDescent="0.2">
      <c r="A1111" s="3" t="s">
        <v>205</v>
      </c>
      <c r="D1111" s="3" t="s">
        <v>934</v>
      </c>
      <c r="E1111" s="3" t="s">
        <v>934</v>
      </c>
      <c r="F1111" s="3"/>
      <c r="G1111" s="3"/>
      <c r="I1111" s="3" t="s">
        <v>468</v>
      </c>
      <c r="J1111" s="3" t="s">
        <v>431</v>
      </c>
      <c r="K1111" s="4" t="s">
        <v>162</v>
      </c>
      <c r="L1111" s="3" t="s">
        <v>163</v>
      </c>
      <c r="M1111" s="3" t="s">
        <v>163</v>
      </c>
      <c r="R1111" s="3" t="s">
        <v>935</v>
      </c>
      <c r="S1111" s="3" t="s">
        <v>163</v>
      </c>
      <c r="T1111" s="3" t="s">
        <v>936</v>
      </c>
      <c r="U1111" s="3" t="s">
        <v>937</v>
      </c>
      <c r="V1111" s="9" t="s">
        <v>163</v>
      </c>
      <c r="AA1111" s="3" t="s">
        <v>163</v>
      </c>
      <c r="AC1111" s="3" t="s">
        <v>168</v>
      </c>
      <c r="AD1111" s="3" t="s">
        <v>938</v>
      </c>
      <c r="AE1111" s="3" t="s">
        <v>939</v>
      </c>
      <c r="AF1111" s="3" t="s">
        <v>940</v>
      </c>
      <c r="AG1111" s="3" t="s">
        <v>941</v>
      </c>
      <c r="AH1111" s="3" t="s">
        <v>163</v>
      </c>
      <c r="AI1111" s="3" t="s">
        <v>942</v>
      </c>
      <c r="AJ1111" s="3" t="s">
        <v>163</v>
      </c>
      <c r="AK1111" s="3" t="s">
        <v>943</v>
      </c>
      <c r="AL1111" s="3" t="s">
        <v>944</v>
      </c>
      <c r="AW1111" s="3" t="s">
        <v>168</v>
      </c>
      <c r="AX1111" s="3" t="s">
        <v>938</v>
      </c>
      <c r="AY1111" s="3" t="s">
        <v>939</v>
      </c>
      <c r="AZ1111" s="3" t="s">
        <v>940</v>
      </c>
      <c r="BA1111" s="3" t="s">
        <v>941</v>
      </c>
      <c r="BC1111" s="9"/>
      <c r="BD1111" s="9"/>
      <c r="BE1111" s="9"/>
    </row>
    <row r="1112" spans="1:176" ht="12.75" customHeight="1" x14ac:dyDescent="0.2">
      <c r="A1112" s="16" t="s">
        <v>240</v>
      </c>
      <c r="B1112" s="17" t="s">
        <v>886</v>
      </c>
      <c r="C1112" s="133" t="s">
        <v>11221</v>
      </c>
      <c r="D1112" s="133" t="s">
        <v>5707</v>
      </c>
      <c r="E1112" s="133" t="s">
        <v>5707</v>
      </c>
      <c r="F1112" s="27"/>
      <c r="G1112" s="27"/>
      <c r="H1112" s="124" t="s">
        <v>243</v>
      </c>
      <c r="I1112" s="133" t="s">
        <v>160</v>
      </c>
      <c r="J1112" s="133" t="s">
        <v>161</v>
      </c>
      <c r="K1112" s="124" t="s">
        <v>162</v>
      </c>
      <c r="L1112" s="133"/>
      <c r="M1112" s="133"/>
      <c r="N1112" s="124" t="s">
        <v>247</v>
      </c>
      <c r="O1112" s="124"/>
      <c r="P1112" s="124"/>
      <c r="Q1112" s="124"/>
      <c r="R1112" s="133" t="s">
        <v>5708</v>
      </c>
      <c r="S1112" s="133"/>
      <c r="T1112" s="133"/>
      <c r="U1112" s="133"/>
      <c r="V1112" s="24"/>
      <c r="W1112" s="133"/>
      <c r="X1112" s="133"/>
      <c r="Y1112" s="133"/>
      <c r="Z1112" s="133"/>
      <c r="AA1112" s="133"/>
      <c r="AB1112" s="133"/>
      <c r="AC1112" s="133"/>
      <c r="AD1112" s="133"/>
      <c r="AE1112" s="133"/>
      <c r="AF1112" s="137"/>
      <c r="AG1112" s="137"/>
      <c r="AH1112" s="137"/>
      <c r="AI1112" s="133"/>
      <c r="AJ1112" s="133"/>
      <c r="AK1112" s="133"/>
      <c r="AL1112" s="133"/>
      <c r="AM1112" s="124"/>
      <c r="AN1112" s="124"/>
      <c r="AO1112" s="124"/>
      <c r="AP1112" s="124"/>
      <c r="AQ1112" s="124"/>
      <c r="AR1112" s="124"/>
      <c r="AS1112" s="124"/>
      <c r="AT1112" s="124"/>
      <c r="AU1112" s="124"/>
      <c r="AV1112" s="124"/>
      <c r="AW1112" s="124"/>
      <c r="AX1112" s="135"/>
      <c r="AY1112" s="135"/>
      <c r="AZ1112" s="135"/>
      <c r="BA1112" s="135"/>
      <c r="BC1112" s="135"/>
      <c r="BF1112" s="135"/>
      <c r="DK1112" s="135"/>
      <c r="DN1112" s="135"/>
      <c r="EM1112" s="135"/>
      <c r="EO1112" s="135"/>
      <c r="ER1112" s="135"/>
    </row>
    <row r="1113" spans="1:176" ht="12.75" customHeight="1" x14ac:dyDescent="0.2">
      <c r="A1113" s="132" t="s">
        <v>240</v>
      </c>
      <c r="B1113" s="17" t="s">
        <v>886</v>
      </c>
      <c r="C1113" s="133"/>
      <c r="D1113" s="3" t="s">
        <v>6911</v>
      </c>
      <c r="E1113" s="133" t="s">
        <v>6906</v>
      </c>
      <c r="F1113" s="3"/>
      <c r="G1113" s="3"/>
      <c r="H1113" s="124" t="s">
        <v>243</v>
      </c>
      <c r="I1113" s="133" t="s">
        <v>160</v>
      </c>
      <c r="J1113" s="133" t="s">
        <v>161</v>
      </c>
      <c r="K1113" s="124" t="s">
        <v>162</v>
      </c>
      <c r="L1113" s="133" t="s">
        <v>6907</v>
      </c>
      <c r="M1113" s="137" t="s">
        <v>13025</v>
      </c>
      <c r="N1113" s="124" t="s">
        <v>247</v>
      </c>
      <c r="O1113" s="124"/>
      <c r="P1113" s="124"/>
      <c r="Q1113" s="124"/>
      <c r="R1113" s="133" t="s">
        <v>13023</v>
      </c>
      <c r="S1113" s="133" t="s">
        <v>13024</v>
      </c>
      <c r="T1113" s="133">
        <v>2021</v>
      </c>
      <c r="U1113" s="133" t="s">
        <v>10477</v>
      </c>
      <c r="V1113" s="24" t="s">
        <v>12522</v>
      </c>
      <c r="W1113" s="133"/>
      <c r="X1113" s="133"/>
      <c r="Y1113" s="133"/>
      <c r="Z1113" s="133"/>
      <c r="AA1113" s="133"/>
      <c r="AB1113" s="133"/>
      <c r="AC1113" s="3" t="s">
        <v>168</v>
      </c>
      <c r="AD1113" s="133" t="s">
        <v>6908</v>
      </c>
      <c r="AE1113" s="133" t="s">
        <v>6909</v>
      </c>
      <c r="AF1113" s="133" t="s">
        <v>319</v>
      </c>
      <c r="AG1113" s="82" t="s">
        <v>10516</v>
      </c>
      <c r="AH1113" s="3" t="s">
        <v>6910</v>
      </c>
      <c r="AI1113" s="24" t="s">
        <v>13021</v>
      </c>
      <c r="AJ1113" s="133"/>
      <c r="AK1113" s="24" t="s">
        <v>13022</v>
      </c>
      <c r="AL1113" s="133"/>
      <c r="AM1113" s="3" t="s">
        <v>194</v>
      </c>
      <c r="AN1113" s="3" t="s">
        <v>6928</v>
      </c>
      <c r="AQ1113" s="82" t="s">
        <v>6929</v>
      </c>
      <c r="AR1113" s="124"/>
      <c r="AS1113" s="124"/>
      <c r="AT1113" s="124"/>
      <c r="AU1113" s="124"/>
      <c r="AV1113" s="124"/>
      <c r="AW1113" s="124"/>
      <c r="BC1113" s="135"/>
      <c r="BD1113" s="135"/>
      <c r="BE1113" s="135"/>
    </row>
    <row r="1114" spans="1:176" ht="12.75" customHeight="1" x14ac:dyDescent="0.2">
      <c r="A1114" s="132" t="s">
        <v>299</v>
      </c>
      <c r="B1114" s="127" t="s">
        <v>11959</v>
      </c>
      <c r="C1114" s="132"/>
      <c r="D1114" s="132" t="s">
        <v>12013</v>
      </c>
      <c r="E1114" s="132" t="s">
        <v>12013</v>
      </c>
      <c r="F1114" s="12"/>
      <c r="G1114" s="12"/>
      <c r="H1114" s="134" t="s">
        <v>177</v>
      </c>
      <c r="I1114" s="133" t="s">
        <v>858</v>
      </c>
      <c r="J1114" s="133" t="s">
        <v>203</v>
      </c>
      <c r="K1114" s="124" t="s">
        <v>162</v>
      </c>
      <c r="M1114" s="133" t="s">
        <v>12014</v>
      </c>
      <c r="U1114" s="3" t="s">
        <v>12015</v>
      </c>
      <c r="AC1114" s="3" t="s">
        <v>168</v>
      </c>
      <c r="AD1114" s="3" t="s">
        <v>12016</v>
      </c>
      <c r="AE1114" s="3" t="s">
        <v>12017</v>
      </c>
      <c r="AG1114" s="3" t="s">
        <v>12018</v>
      </c>
      <c r="AI1114" s="15" t="s">
        <v>12019</v>
      </c>
      <c r="AW1114" s="3" t="s">
        <v>168</v>
      </c>
      <c r="AX1114" s="3" t="s">
        <v>12016</v>
      </c>
      <c r="AY1114" s="3" t="s">
        <v>12017</v>
      </c>
      <c r="BA1114" s="3" t="s">
        <v>12018</v>
      </c>
    </row>
    <row r="1115" spans="1:176" ht="12.75" customHeight="1" x14ac:dyDescent="0.2">
      <c r="A1115" s="3" t="s">
        <v>299</v>
      </c>
      <c r="B1115" s="127" t="s">
        <v>11959</v>
      </c>
      <c r="D1115" s="3" t="s">
        <v>11811</v>
      </c>
      <c r="E1115" s="3" t="s">
        <v>11811</v>
      </c>
      <c r="F1115" s="3"/>
      <c r="G1115" s="3"/>
      <c r="H1115" s="134" t="s">
        <v>177</v>
      </c>
      <c r="I1115" s="3" t="s">
        <v>301</v>
      </c>
      <c r="J1115" s="3" t="s">
        <v>179</v>
      </c>
      <c r="K1115" s="124" t="s">
        <v>162</v>
      </c>
      <c r="V1115" s="135"/>
      <c r="AC1115" s="3" t="s">
        <v>11740</v>
      </c>
      <c r="AD1115" s="3" t="s">
        <v>11823</v>
      </c>
      <c r="AE1115" s="3" t="s">
        <v>11834</v>
      </c>
      <c r="AF1115" s="3" t="s">
        <v>11743</v>
      </c>
      <c r="AG1115" s="3" t="s">
        <v>11847</v>
      </c>
      <c r="AH1115" s="3" t="s">
        <v>11848</v>
      </c>
      <c r="AW1115" s="3" t="s">
        <v>168</v>
      </c>
      <c r="AX1115" s="3" t="s">
        <v>11823</v>
      </c>
      <c r="AY1115" s="3" t="s">
        <v>11834</v>
      </c>
      <c r="AZ1115" s="3" t="s">
        <v>11743</v>
      </c>
      <c r="BA1115" s="3" t="s">
        <v>11847</v>
      </c>
      <c r="BC1115" s="135"/>
      <c r="BD1115" s="135"/>
      <c r="BE1115" s="135"/>
    </row>
    <row r="1116" spans="1:176" ht="12.75" customHeight="1" x14ac:dyDescent="0.2">
      <c r="A1116" s="3" t="s">
        <v>173</v>
      </c>
      <c r="D1116" s="3" t="s">
        <v>6090</v>
      </c>
      <c r="E1116" s="132" t="s">
        <v>8208</v>
      </c>
      <c r="F1116" s="3"/>
      <c r="G1116" s="3"/>
      <c r="I1116" s="3" t="s">
        <v>604</v>
      </c>
      <c r="J1116" s="3" t="s">
        <v>444</v>
      </c>
      <c r="K1116" s="4" t="s">
        <v>162</v>
      </c>
      <c r="L1116" s="3" t="s">
        <v>163</v>
      </c>
      <c r="M1116" s="3" t="s">
        <v>163</v>
      </c>
      <c r="R1116" s="3" t="s">
        <v>8460</v>
      </c>
      <c r="S1116" s="3" t="s">
        <v>163</v>
      </c>
      <c r="T1116" s="3" t="s">
        <v>8461</v>
      </c>
      <c r="U1116" s="3" t="s">
        <v>891</v>
      </c>
      <c r="V1116" s="9" t="s">
        <v>8462</v>
      </c>
      <c r="AA1116" s="3" t="s">
        <v>163</v>
      </c>
      <c r="AC1116" s="3" t="s">
        <v>168</v>
      </c>
      <c r="AD1116" s="3" t="s">
        <v>13446</v>
      </c>
      <c r="AE1116" s="3" t="s">
        <v>7322</v>
      </c>
      <c r="AG1116" s="3" t="s">
        <v>6095</v>
      </c>
      <c r="AH1116" s="3" t="s">
        <v>6096</v>
      </c>
      <c r="AI1116" s="3" t="s">
        <v>6097</v>
      </c>
      <c r="AJ1116" s="3" t="s">
        <v>6098</v>
      </c>
      <c r="AM1116" s="3" t="s">
        <v>194</v>
      </c>
      <c r="AN1116" s="3" t="s">
        <v>6099</v>
      </c>
      <c r="AO1116" s="3" t="s">
        <v>6100</v>
      </c>
      <c r="AP1116" s="3" t="s">
        <v>1240</v>
      </c>
      <c r="AQ1116" s="3" t="s">
        <v>6101</v>
      </c>
      <c r="AW1116" s="3" t="s">
        <v>168</v>
      </c>
      <c r="AX1116" s="3" t="s">
        <v>1562</v>
      </c>
      <c r="AY1116" s="3" t="s">
        <v>6093</v>
      </c>
      <c r="AZ1116" s="3" t="s">
        <v>745</v>
      </c>
      <c r="BA1116" s="3" t="s">
        <v>6094</v>
      </c>
      <c r="BB1116" s="3" t="s">
        <v>163</v>
      </c>
      <c r="BC1116" s="9" t="s">
        <v>6104</v>
      </c>
      <c r="BD1116" s="9"/>
      <c r="BE1116" s="9"/>
    </row>
    <row r="1117" spans="1:176" ht="12.75" customHeight="1" x14ac:dyDescent="0.2">
      <c r="A1117" s="135" t="s">
        <v>299</v>
      </c>
      <c r="B1117" s="127" t="s">
        <v>11959</v>
      </c>
      <c r="C1117" s="128"/>
      <c r="D1117" s="135" t="s">
        <v>11812</v>
      </c>
      <c r="E1117" s="135" t="s">
        <v>11812</v>
      </c>
      <c r="F1117" s="135"/>
      <c r="G1117" s="135"/>
      <c r="H1117" s="134" t="s">
        <v>177</v>
      </c>
      <c r="I1117" s="135" t="s">
        <v>301</v>
      </c>
      <c r="J1117" s="135" t="s">
        <v>179</v>
      </c>
      <c r="K1117" s="124" t="s">
        <v>162</v>
      </c>
      <c r="L1117" s="135"/>
      <c r="M1117" s="135"/>
      <c r="N1117" s="135"/>
      <c r="O1117" s="135"/>
      <c r="P1117" s="135"/>
      <c r="Q1117" s="135"/>
      <c r="R1117" s="135"/>
      <c r="S1117" s="135"/>
      <c r="T1117" s="135"/>
      <c r="U1117" s="135"/>
      <c r="V1117" s="135"/>
      <c r="W1117" s="135"/>
      <c r="X1117" s="135"/>
      <c r="Y1117" s="135"/>
      <c r="Z1117" s="135"/>
      <c r="AA1117" s="135"/>
      <c r="AB1117" s="135"/>
      <c r="AC1117" s="135" t="s">
        <v>168</v>
      </c>
      <c r="AD1117" s="135" t="s">
        <v>11824</v>
      </c>
      <c r="AE1117" s="135" t="s">
        <v>11835</v>
      </c>
      <c r="AF1117" s="135" t="s">
        <v>250</v>
      </c>
      <c r="AG1117" s="135" t="s">
        <v>11849</v>
      </c>
      <c r="AH1117" s="135"/>
      <c r="AI1117" s="135"/>
      <c r="AJ1117" s="135"/>
      <c r="AK1117" s="135"/>
      <c r="AL1117" s="135"/>
      <c r="AM1117" s="135"/>
      <c r="AN1117" s="135"/>
      <c r="AO1117" s="135"/>
      <c r="AP1117" s="135"/>
      <c r="AQ1117" s="135"/>
      <c r="AR1117" s="135"/>
      <c r="AS1117" s="135"/>
      <c r="AT1117" s="135"/>
      <c r="AU1117" s="135"/>
      <c r="AV1117" s="135"/>
      <c r="AW1117" s="135" t="s">
        <v>168</v>
      </c>
      <c r="AX1117" s="135" t="s">
        <v>11824</v>
      </c>
      <c r="AY1117" s="135" t="s">
        <v>11835</v>
      </c>
      <c r="AZ1117" s="135" t="s">
        <v>250</v>
      </c>
      <c r="BA1117" s="135" t="s">
        <v>11849</v>
      </c>
      <c r="BB1117" s="135"/>
      <c r="BC1117" s="135"/>
      <c r="BD1117" s="135"/>
      <c r="BE1117" s="135"/>
      <c r="BF1117" s="135"/>
      <c r="BG1117" s="135"/>
      <c r="BH1117" s="135"/>
      <c r="BI1117" s="135"/>
      <c r="BJ1117" s="135"/>
      <c r="BK1117" s="135"/>
      <c r="BL1117" s="135"/>
      <c r="BM1117" s="135"/>
      <c r="BN1117" s="135"/>
      <c r="BO1117" s="135"/>
      <c r="BP1117" s="135"/>
      <c r="BQ1117" s="135"/>
      <c r="BR1117" s="135"/>
      <c r="BS1117" s="135"/>
      <c r="BT1117" s="135"/>
      <c r="BU1117" s="135"/>
      <c r="BV1117" s="135"/>
      <c r="BW1117" s="135"/>
      <c r="BX1117" s="135"/>
      <c r="BY1117" s="135"/>
      <c r="BZ1117" s="135"/>
      <c r="CA1117" s="135"/>
      <c r="CB1117" s="135"/>
      <c r="CC1117" s="135"/>
      <c r="CD1117" s="135"/>
      <c r="CE1117" s="135"/>
      <c r="CF1117" s="135"/>
      <c r="CG1117" s="135"/>
      <c r="CH1117" s="135"/>
      <c r="CI1117" s="135"/>
      <c r="CJ1117" s="135"/>
      <c r="CK1117" s="135"/>
      <c r="CL1117" s="135"/>
      <c r="CM1117" s="135"/>
      <c r="CN1117" s="135"/>
      <c r="CO1117" s="135"/>
      <c r="CP1117" s="135"/>
      <c r="CQ1117" s="135"/>
      <c r="CR1117" s="135"/>
      <c r="CS1117" s="135"/>
      <c r="CT1117" s="135"/>
      <c r="CU1117" s="135"/>
      <c r="CV1117" s="135"/>
      <c r="CW1117" s="135"/>
      <c r="CX1117" s="135"/>
      <c r="CY1117" s="135"/>
      <c r="CZ1117" s="135"/>
      <c r="DA1117" s="135"/>
      <c r="DB1117" s="135"/>
      <c r="DC1117" s="135"/>
      <c r="DD1117" s="135"/>
      <c r="DE1117" s="135"/>
      <c r="DF1117" s="135"/>
      <c r="DG1117" s="135"/>
      <c r="DH1117" s="135"/>
      <c r="DI1117" s="135"/>
      <c r="DJ1117" s="135"/>
      <c r="DK1117" s="135"/>
      <c r="DL1117" s="135"/>
      <c r="DM1117" s="135"/>
      <c r="DN1117" s="135"/>
      <c r="DO1117" s="135"/>
      <c r="DP1117" s="135"/>
      <c r="DQ1117" s="135"/>
      <c r="DR1117" s="135"/>
      <c r="DS1117" s="135"/>
      <c r="DT1117" s="135"/>
      <c r="DU1117" s="135"/>
      <c r="DV1117" s="135"/>
      <c r="DW1117" s="135"/>
      <c r="DX1117" s="135"/>
      <c r="DY1117" s="135"/>
      <c r="DZ1117" s="135"/>
      <c r="EA1117" s="135"/>
      <c r="EB1117" s="135"/>
      <c r="EC1117" s="135"/>
      <c r="ED1117" s="135"/>
      <c r="EE1117" s="135"/>
      <c r="EF1117" s="135"/>
      <c r="EG1117" s="135"/>
      <c r="EH1117" s="135"/>
      <c r="EI1117" s="135"/>
      <c r="EJ1117" s="135"/>
      <c r="EK1117" s="135"/>
      <c r="EL1117" s="135"/>
      <c r="EM1117" s="135"/>
      <c r="EN1117" s="135"/>
      <c r="EO1117" s="135"/>
      <c r="EP1117" s="135"/>
      <c r="EQ1117" s="135"/>
      <c r="ER1117" s="135"/>
      <c r="ES1117" s="135"/>
      <c r="ET1117" s="135"/>
      <c r="EU1117" s="135"/>
      <c r="EV1117" s="135"/>
      <c r="EW1117" s="135"/>
      <c r="EX1117" s="135"/>
      <c r="EY1117" s="135"/>
      <c r="EZ1117" s="135"/>
      <c r="FA1117" s="135"/>
      <c r="FB1117" s="135"/>
      <c r="FC1117" s="135"/>
      <c r="FD1117" s="135"/>
      <c r="FE1117" s="135"/>
      <c r="FF1117" s="135"/>
      <c r="FG1117" s="135"/>
      <c r="FH1117" s="135"/>
      <c r="FI1117" s="135"/>
      <c r="FJ1117" s="135"/>
      <c r="FK1117" s="135"/>
      <c r="FL1117" s="135"/>
    </row>
    <row r="1118" spans="1:176" ht="12.75" customHeight="1" x14ac:dyDescent="0.2">
      <c r="A1118" s="135" t="s">
        <v>992</v>
      </c>
      <c r="C1118" s="128"/>
      <c r="D1118" s="135" t="s">
        <v>993</v>
      </c>
      <c r="E1118" s="135" t="s">
        <v>993</v>
      </c>
      <c r="F1118" s="135"/>
      <c r="G1118" s="135"/>
      <c r="H1118" s="127"/>
      <c r="I1118" s="133" t="s">
        <v>443</v>
      </c>
      <c r="J1118" s="135" t="s">
        <v>444</v>
      </c>
      <c r="K1118" s="127" t="s">
        <v>162</v>
      </c>
      <c r="L1118" s="135" t="s">
        <v>163</v>
      </c>
      <c r="M1118" s="135" t="s">
        <v>163</v>
      </c>
      <c r="N1118" s="135"/>
      <c r="O1118" s="135"/>
      <c r="P1118" s="135"/>
      <c r="Q1118" s="135"/>
      <c r="R1118" s="135" t="s">
        <v>994</v>
      </c>
      <c r="S1118" s="135" t="s">
        <v>163</v>
      </c>
      <c r="T1118" s="135" t="s">
        <v>995</v>
      </c>
      <c r="U1118" s="135" t="s">
        <v>996</v>
      </c>
      <c r="V1118" s="141" t="s">
        <v>163</v>
      </c>
      <c r="W1118" s="135"/>
      <c r="X1118" s="135"/>
      <c r="Y1118" s="135"/>
      <c r="Z1118" s="135"/>
      <c r="AA1118" s="135" t="s">
        <v>163</v>
      </c>
      <c r="AB1118" s="135"/>
      <c r="AC1118" s="135" t="s">
        <v>168</v>
      </c>
      <c r="AD1118" s="135" t="s">
        <v>997</v>
      </c>
      <c r="AE1118" s="135" t="s">
        <v>998</v>
      </c>
      <c r="AF1118" s="135" t="s">
        <v>999</v>
      </c>
      <c r="AG1118" s="3" t="s">
        <v>1000</v>
      </c>
      <c r="AH1118" s="135" t="s">
        <v>163</v>
      </c>
      <c r="AI1118" s="135" t="s">
        <v>1001</v>
      </c>
      <c r="AJ1118" s="135" t="s">
        <v>163</v>
      </c>
      <c r="AK1118" s="135" t="s">
        <v>1002</v>
      </c>
      <c r="AL1118" s="135" t="s">
        <v>1003</v>
      </c>
      <c r="AM1118" s="135"/>
      <c r="AN1118" s="135"/>
      <c r="AO1118" s="135"/>
      <c r="AP1118" s="135"/>
      <c r="AQ1118" s="135"/>
      <c r="AR1118" s="135"/>
      <c r="AS1118" s="135"/>
      <c r="AT1118" s="135"/>
      <c r="AU1118" s="135"/>
      <c r="AV1118" s="135"/>
      <c r="AW1118" s="135" t="s">
        <v>168</v>
      </c>
      <c r="AX1118" s="135" t="s">
        <v>997</v>
      </c>
      <c r="AY1118" s="135" t="s">
        <v>998</v>
      </c>
      <c r="AZ1118" s="135" t="s">
        <v>999</v>
      </c>
      <c r="BA1118" s="135" t="s">
        <v>1000</v>
      </c>
      <c r="BC1118" s="141"/>
      <c r="BD1118" s="141"/>
      <c r="BE1118" s="141"/>
      <c r="BF1118" s="135"/>
    </row>
    <row r="1119" spans="1:176" ht="12.75" customHeight="1" x14ac:dyDescent="0.2">
      <c r="A1119" s="135" t="s">
        <v>205</v>
      </c>
      <c r="C1119" s="128"/>
      <c r="D1119" s="135" t="s">
        <v>12256</v>
      </c>
      <c r="E1119" s="135" t="s">
        <v>12256</v>
      </c>
      <c r="F1119" s="135"/>
      <c r="G1119" s="135"/>
      <c r="H1119" s="127"/>
      <c r="I1119" s="135" t="s">
        <v>301</v>
      </c>
      <c r="J1119" s="135" t="s">
        <v>179</v>
      </c>
      <c r="K1119" s="127" t="s">
        <v>162</v>
      </c>
      <c r="L1119" s="135"/>
      <c r="M1119" s="135" t="s">
        <v>12257</v>
      </c>
      <c r="N1119" s="135"/>
      <c r="O1119" s="135"/>
      <c r="P1119" s="135"/>
      <c r="Q1119" s="135"/>
      <c r="R1119" s="135" t="s">
        <v>12258</v>
      </c>
      <c r="S1119" s="135"/>
      <c r="T1119" s="135">
        <v>445001</v>
      </c>
      <c r="U1119" s="135" t="s">
        <v>12259</v>
      </c>
      <c r="V1119" s="135" t="s">
        <v>12260</v>
      </c>
      <c r="W1119" s="135"/>
      <c r="X1119" s="135"/>
      <c r="Y1119" s="135"/>
      <c r="Z1119" s="135"/>
      <c r="AA1119" s="135"/>
      <c r="AB1119" s="135"/>
      <c r="AD1119" s="135"/>
      <c r="AE1119" s="135"/>
      <c r="AG1119" s="135"/>
      <c r="AJ1119" s="135"/>
      <c r="AK1119" s="135"/>
      <c r="AL1119" s="135"/>
      <c r="AM1119" s="135"/>
      <c r="AN1119" s="135"/>
      <c r="AO1119" s="135"/>
      <c r="AP1119" s="135"/>
      <c r="AQ1119" s="135"/>
      <c r="AR1119" s="135"/>
      <c r="AS1119" s="135"/>
      <c r="AT1119" s="135"/>
      <c r="AU1119" s="135"/>
      <c r="AV1119" s="135"/>
      <c r="BA1119" s="3" t="s">
        <v>12261</v>
      </c>
    </row>
    <row r="1120" spans="1:176" ht="12.75" customHeight="1" x14ac:dyDescent="0.2">
      <c r="A1120" s="135" t="s">
        <v>299</v>
      </c>
      <c r="C1120" s="128"/>
      <c r="D1120" s="135" t="s">
        <v>1020</v>
      </c>
      <c r="E1120" s="135" t="s">
        <v>1020</v>
      </c>
      <c r="F1120" s="135"/>
      <c r="G1120" s="135"/>
      <c r="H1120" s="127"/>
      <c r="I1120" s="135" t="s">
        <v>722</v>
      </c>
      <c r="J1120" s="135" t="s">
        <v>179</v>
      </c>
      <c r="K1120" s="127" t="s">
        <v>162</v>
      </c>
      <c r="L1120" s="135" t="s">
        <v>163</v>
      </c>
      <c r="M1120" s="135" t="s">
        <v>1021</v>
      </c>
      <c r="N1120" s="135"/>
      <c r="O1120" s="135"/>
      <c r="P1120" s="135"/>
      <c r="Q1120" s="135"/>
      <c r="R1120" s="135" t="s">
        <v>1022</v>
      </c>
      <c r="S1120" s="135" t="s">
        <v>1023</v>
      </c>
      <c r="T1120" s="135" t="s">
        <v>1024</v>
      </c>
      <c r="U1120" s="135" t="s">
        <v>743</v>
      </c>
      <c r="V1120" s="141" t="s">
        <v>163</v>
      </c>
      <c r="W1120" s="135"/>
      <c r="X1120" s="135"/>
      <c r="Y1120" s="135"/>
      <c r="Z1120" s="135"/>
      <c r="AA1120" s="135" t="s">
        <v>163</v>
      </c>
      <c r="AB1120" s="135"/>
      <c r="AC1120" s="135" t="s">
        <v>168</v>
      </c>
      <c r="AD1120" s="135" t="s">
        <v>1025</v>
      </c>
      <c r="AE1120" s="135" t="s">
        <v>1026</v>
      </c>
      <c r="AF1120" s="135" t="s">
        <v>1027</v>
      </c>
      <c r="AG1120" s="135" t="s">
        <v>1028</v>
      </c>
      <c r="AH1120" s="135" t="s">
        <v>163</v>
      </c>
      <c r="AI1120" s="135" t="s">
        <v>1029</v>
      </c>
      <c r="AJ1120" s="135" t="s">
        <v>163</v>
      </c>
      <c r="AK1120" s="135"/>
      <c r="AL1120" s="135" t="s">
        <v>1030</v>
      </c>
      <c r="AM1120" s="135"/>
      <c r="AN1120" s="135"/>
      <c r="AO1120" s="135"/>
      <c r="AP1120" s="135"/>
      <c r="AQ1120" s="135"/>
      <c r="AR1120" s="135"/>
      <c r="AS1120" s="135"/>
      <c r="AT1120" s="135"/>
      <c r="AU1120" s="135"/>
      <c r="AV1120" s="135"/>
      <c r="AW1120" s="135" t="s">
        <v>168</v>
      </c>
      <c r="AX1120" s="135" t="s">
        <v>1025</v>
      </c>
      <c r="AY1120" s="135" t="s">
        <v>1026</v>
      </c>
      <c r="AZ1120" s="135" t="s">
        <v>1027</v>
      </c>
      <c r="BA1120" s="3" t="s">
        <v>1028</v>
      </c>
      <c r="BC1120" s="141"/>
      <c r="BD1120" s="141"/>
      <c r="BE1120" s="141"/>
      <c r="BF1120" s="135"/>
      <c r="BG1120" s="135"/>
      <c r="BH1120" s="135"/>
      <c r="BI1120" s="135"/>
      <c r="BJ1120" s="135"/>
      <c r="BK1120" s="135"/>
      <c r="BP1120" s="135"/>
      <c r="FM1120" s="135"/>
      <c r="FN1120" s="135"/>
      <c r="FO1120" s="135"/>
      <c r="FP1120" s="135"/>
      <c r="FQ1120" s="135"/>
      <c r="FR1120" s="135"/>
      <c r="FS1120" s="135"/>
      <c r="FT1120" s="135"/>
    </row>
    <row r="1121" spans="1:152" ht="12.75" customHeight="1" x14ac:dyDescent="0.2">
      <c r="A1121" s="135" t="s">
        <v>205</v>
      </c>
      <c r="C1121" s="128"/>
      <c r="D1121" s="135" t="s">
        <v>1031</v>
      </c>
      <c r="E1121" s="135" t="s">
        <v>1031</v>
      </c>
      <c r="F1121" s="135"/>
      <c r="G1121" s="135"/>
      <c r="H1121" s="127"/>
      <c r="I1121" s="135" t="s">
        <v>722</v>
      </c>
      <c r="J1121" s="135" t="s">
        <v>179</v>
      </c>
      <c r="K1121" s="127" t="s">
        <v>180</v>
      </c>
      <c r="L1121" s="135" t="s">
        <v>163</v>
      </c>
      <c r="M1121" s="135" t="s">
        <v>1032</v>
      </c>
      <c r="N1121" s="135"/>
      <c r="O1121" s="135"/>
      <c r="P1121" s="135"/>
      <c r="Q1121" s="135"/>
      <c r="R1121" s="135" t="s">
        <v>1033</v>
      </c>
      <c r="S1121" s="135" t="s">
        <v>1034</v>
      </c>
      <c r="T1121" s="135" t="s">
        <v>1035</v>
      </c>
      <c r="U1121" s="135" t="s">
        <v>743</v>
      </c>
      <c r="V1121" s="141" t="s">
        <v>1036</v>
      </c>
      <c r="W1121" s="135"/>
      <c r="X1121" s="135"/>
      <c r="Y1121" s="135"/>
      <c r="Z1121" s="135"/>
      <c r="AA1121" s="135"/>
      <c r="AB1121" s="135">
        <v>5</v>
      </c>
      <c r="AC1121" s="135" t="s">
        <v>168</v>
      </c>
      <c r="AD1121" s="135" t="s">
        <v>12005</v>
      </c>
      <c r="AE1121" s="135" t="s">
        <v>1025</v>
      </c>
      <c r="AF1121" s="3" t="s">
        <v>12006</v>
      </c>
      <c r="AG1121" s="135" t="s">
        <v>751</v>
      </c>
      <c r="AI1121" s="135" t="s">
        <v>163</v>
      </c>
      <c r="AJ1121" s="135" t="s">
        <v>1041</v>
      </c>
      <c r="AK1121" s="135"/>
      <c r="AL1121" s="135" t="s">
        <v>1042</v>
      </c>
      <c r="AM1121" s="135"/>
      <c r="AN1121" s="135" t="s">
        <v>1043</v>
      </c>
      <c r="AO1121" s="135" t="s">
        <v>1044</v>
      </c>
      <c r="AP1121" s="135" t="s">
        <v>1045</v>
      </c>
      <c r="AQ1121" s="135" t="s">
        <v>1046</v>
      </c>
      <c r="AR1121" s="135" t="s">
        <v>1047</v>
      </c>
      <c r="AS1121" s="135" t="s">
        <v>163</v>
      </c>
      <c r="AT1121" s="135" t="s">
        <v>1048</v>
      </c>
      <c r="AU1121" s="135"/>
      <c r="AV1121" s="135"/>
      <c r="AW1121" s="135" t="s">
        <v>168</v>
      </c>
      <c r="AX1121" s="135" t="s">
        <v>1037</v>
      </c>
      <c r="AY1121" s="135" t="s">
        <v>1038</v>
      </c>
      <c r="AZ1121" s="135" t="s">
        <v>1039</v>
      </c>
      <c r="BA1121" s="3" t="s">
        <v>1040</v>
      </c>
      <c r="BF1121" s="135"/>
      <c r="BG1121" s="135" t="s">
        <v>168</v>
      </c>
      <c r="BH1121" s="135" t="s">
        <v>1049</v>
      </c>
      <c r="BI1121" s="135" t="s">
        <v>1050</v>
      </c>
      <c r="BJ1121" s="135" t="s">
        <v>581</v>
      </c>
      <c r="BK1121" s="3" t="s">
        <v>1051</v>
      </c>
      <c r="BL1121" s="3" t="s">
        <v>163</v>
      </c>
      <c r="BM1121" s="141" t="s">
        <v>1041</v>
      </c>
      <c r="BN1121" s="141" t="s">
        <v>163</v>
      </c>
      <c r="BO1121" s="141"/>
      <c r="BP1121" s="135"/>
      <c r="BQ1121" s="135" t="s">
        <v>163</v>
      </c>
      <c r="BR1121" s="135" t="s">
        <v>194</v>
      </c>
      <c r="BS1121" s="135" t="s">
        <v>1052</v>
      </c>
      <c r="BT1121" s="135" t="s">
        <v>1053</v>
      </c>
      <c r="BU1121" s="3" t="s">
        <v>1054</v>
      </c>
      <c r="BV1121" s="3" t="s">
        <v>1055</v>
      </c>
      <c r="BW1121" s="3" t="s">
        <v>163</v>
      </c>
      <c r="BX1121" s="3" t="s">
        <v>1036</v>
      </c>
      <c r="BY1121" s="3" t="s">
        <v>163</v>
      </c>
      <c r="BZ1121" s="135" t="s">
        <v>1056</v>
      </c>
      <c r="CA1121" s="3" t="s">
        <v>1057</v>
      </c>
      <c r="CB1121" s="3" t="s">
        <v>168</v>
      </c>
      <c r="CC1121" s="3" t="s">
        <v>1025</v>
      </c>
      <c r="CD1121" s="3" t="s">
        <v>1058</v>
      </c>
      <c r="CE1121" s="3" t="s">
        <v>1059</v>
      </c>
      <c r="CF1121" s="3" t="s">
        <v>1060</v>
      </c>
      <c r="CG1121" s="3" t="s">
        <v>163</v>
      </c>
      <c r="CH1121" s="3" t="s">
        <v>1061</v>
      </c>
      <c r="CI1121" s="3" t="s">
        <v>163</v>
      </c>
      <c r="CJ1121" s="3" t="s">
        <v>1062</v>
      </c>
      <c r="CK1121" s="3" t="s">
        <v>1063</v>
      </c>
      <c r="CL1121" s="3" t="s">
        <v>168</v>
      </c>
      <c r="CM1121" s="3" t="s">
        <v>1064</v>
      </c>
      <c r="CN1121" s="3" t="s">
        <v>1065</v>
      </c>
      <c r="CO1121" s="3" t="s">
        <v>1066</v>
      </c>
      <c r="CP1121" s="3" t="s">
        <v>1067</v>
      </c>
      <c r="CQ1121" s="3" t="s">
        <v>163</v>
      </c>
      <c r="CR1121" s="3" t="s">
        <v>163</v>
      </c>
      <c r="CS1121" s="3" t="s">
        <v>163</v>
      </c>
      <c r="CT1121" s="3" t="s">
        <v>1062</v>
      </c>
      <c r="CU1121" s="3" t="s">
        <v>1068</v>
      </c>
      <c r="CV1121" s="3" t="s">
        <v>168</v>
      </c>
      <c r="CW1121" s="3" t="s">
        <v>1069</v>
      </c>
      <c r="CX1121" s="3" t="s">
        <v>1070</v>
      </c>
      <c r="CY1121" s="3" t="s">
        <v>1071</v>
      </c>
      <c r="CZ1121" s="3" t="s">
        <v>1072</v>
      </c>
      <c r="DA1121" s="3" t="s">
        <v>163</v>
      </c>
      <c r="DB1121" s="3" t="s">
        <v>163</v>
      </c>
      <c r="DC1121" s="3" t="s">
        <v>163</v>
      </c>
      <c r="DD1121" s="3" t="s">
        <v>1073</v>
      </c>
      <c r="DE1121" s="3" t="s">
        <v>1074</v>
      </c>
    </row>
    <row r="1122" spans="1:152" ht="12.75" customHeight="1" x14ac:dyDescent="0.2">
      <c r="A1122" s="3" t="s">
        <v>544</v>
      </c>
      <c r="D1122" s="3" t="s">
        <v>11775</v>
      </c>
      <c r="E1122" s="3" t="s">
        <v>11775</v>
      </c>
      <c r="F1122" s="3"/>
      <c r="G1122" s="3"/>
      <c r="I1122" s="3" t="s">
        <v>12764</v>
      </c>
      <c r="J1122" s="135" t="s">
        <v>203</v>
      </c>
      <c r="K1122" s="124" t="s">
        <v>162</v>
      </c>
      <c r="R1122" s="3" t="s">
        <v>11776</v>
      </c>
      <c r="S1122" s="3" t="s">
        <v>11777</v>
      </c>
      <c r="T1122" s="3" t="s">
        <v>11778</v>
      </c>
      <c r="U1122" s="3" t="s">
        <v>829</v>
      </c>
      <c r="V1122" s="135" t="s">
        <v>11779</v>
      </c>
      <c r="AC1122" s="3" t="s">
        <v>168</v>
      </c>
      <c r="AD1122" s="3" t="s">
        <v>2438</v>
      </c>
      <c r="AE1122" s="3" t="s">
        <v>11780</v>
      </c>
      <c r="AF1122" s="3" t="s">
        <v>11781</v>
      </c>
      <c r="AG1122" s="3" t="s">
        <v>11782</v>
      </c>
      <c r="AJ1122" s="3" t="s">
        <v>11779</v>
      </c>
      <c r="AK1122" s="3" t="s">
        <v>11783</v>
      </c>
      <c r="AW1122" s="3" t="s">
        <v>168</v>
      </c>
      <c r="AX1122" s="3" t="s">
        <v>2438</v>
      </c>
      <c r="AY1122" s="3" t="s">
        <v>11780</v>
      </c>
      <c r="AZ1122" s="3" t="s">
        <v>11781</v>
      </c>
      <c r="BA1122" s="3" t="s">
        <v>11782</v>
      </c>
      <c r="BC1122" s="135"/>
      <c r="BD1122" s="135"/>
      <c r="BE1122" s="135"/>
    </row>
    <row r="1123" spans="1:152" ht="12.75" customHeight="1" x14ac:dyDescent="0.2">
      <c r="A1123" s="133" t="s">
        <v>1089</v>
      </c>
      <c r="B1123" s="124" t="s">
        <v>1472</v>
      </c>
      <c r="C1123" s="133"/>
      <c r="D1123" s="133" t="s">
        <v>1090</v>
      </c>
      <c r="E1123" s="8" t="s">
        <v>12163</v>
      </c>
      <c r="F1123" s="124"/>
      <c r="G1123" s="124"/>
      <c r="H1123" s="134" t="s">
        <v>177</v>
      </c>
      <c r="I1123" s="8" t="s">
        <v>443</v>
      </c>
      <c r="J1123" s="8" t="s">
        <v>444</v>
      </c>
      <c r="K1123" s="14" t="s">
        <v>162</v>
      </c>
      <c r="L1123" s="8" t="s">
        <v>12162</v>
      </c>
      <c r="M1123" s="133" t="s">
        <v>11965</v>
      </c>
      <c r="N1123" s="14"/>
      <c r="O1123" s="14"/>
      <c r="P1123" s="14"/>
      <c r="Q1123" s="14"/>
      <c r="R1123" s="8" t="s">
        <v>11963</v>
      </c>
      <c r="S1123" s="8"/>
      <c r="T1123" s="8" t="s">
        <v>11964</v>
      </c>
      <c r="U1123" s="8" t="s">
        <v>11962</v>
      </c>
      <c r="V1123" s="24"/>
      <c r="W1123" s="8"/>
      <c r="X1123" s="8"/>
      <c r="Y1123" s="8"/>
      <c r="Z1123" s="8"/>
      <c r="AA1123" s="133"/>
      <c r="AB1123" s="8"/>
      <c r="AC1123" s="3" t="s">
        <v>168</v>
      </c>
      <c r="AD1123" s="133" t="s">
        <v>1091</v>
      </c>
      <c r="AE1123" s="133" t="s">
        <v>1092</v>
      </c>
      <c r="AF1123" s="133" t="s">
        <v>1093</v>
      </c>
      <c r="AG1123" s="133" t="s">
        <v>1094</v>
      </c>
      <c r="AH1123" s="133"/>
      <c r="AI1123" s="48" t="s">
        <v>11960</v>
      </c>
      <c r="AJ1123" s="133"/>
      <c r="AK1123" s="48" t="s">
        <v>11961</v>
      </c>
      <c r="AL1123" s="133"/>
      <c r="AM1123" s="133" t="s">
        <v>1916</v>
      </c>
      <c r="AN1123" s="133" t="s">
        <v>15365</v>
      </c>
      <c r="AO1123" s="133" t="s">
        <v>15366</v>
      </c>
      <c r="AP1123" s="124" t="s">
        <v>15367</v>
      </c>
      <c r="AQ1123" s="124"/>
      <c r="AR1123" s="133" t="s">
        <v>15368</v>
      </c>
      <c r="AS1123" s="124" t="s">
        <v>15369</v>
      </c>
      <c r="AT1123" s="124"/>
      <c r="AU1123" s="135"/>
      <c r="AV1123" s="124" t="s">
        <v>15370</v>
      </c>
      <c r="AW1123" s="124" t="s">
        <v>168</v>
      </c>
      <c r="AX1123" s="3" t="s">
        <v>917</v>
      </c>
      <c r="AY1123" s="3" t="s">
        <v>12681</v>
      </c>
      <c r="AZ1123" s="135" t="s">
        <v>12682</v>
      </c>
    </row>
    <row r="1124" spans="1:152" ht="12.75" customHeight="1" x14ac:dyDescent="0.2">
      <c r="A1124" s="133" t="s">
        <v>1089</v>
      </c>
      <c r="B1124" s="124" t="s">
        <v>1472</v>
      </c>
      <c r="C1124" s="8"/>
      <c r="D1124" s="8" t="s">
        <v>1090</v>
      </c>
      <c r="E1124" s="8" t="s">
        <v>12679</v>
      </c>
      <c r="F1124" s="14"/>
      <c r="G1124" s="14"/>
      <c r="H1124" s="17">
        <v>2020</v>
      </c>
      <c r="I1124" s="8" t="s">
        <v>5916</v>
      </c>
      <c r="J1124" s="8" t="s">
        <v>203</v>
      </c>
      <c r="K1124" s="14" t="s">
        <v>162</v>
      </c>
      <c r="L1124" s="133" t="s">
        <v>12683</v>
      </c>
      <c r="M1124" s="133" t="s">
        <v>11965</v>
      </c>
      <c r="N1124" s="124"/>
      <c r="O1124" s="14"/>
      <c r="P1124" s="14"/>
      <c r="Q1124" s="14"/>
      <c r="R1124" s="133"/>
      <c r="S1124" s="133"/>
      <c r="T1124" s="133"/>
      <c r="U1124" s="133" t="s">
        <v>12680</v>
      </c>
      <c r="V1124" s="24"/>
      <c r="W1124" s="133"/>
      <c r="X1124" s="133"/>
      <c r="Y1124" s="133"/>
      <c r="Z1124" s="133"/>
      <c r="AA1124" s="133"/>
      <c r="AB1124" s="133"/>
      <c r="AC1124" s="3" t="s">
        <v>168</v>
      </c>
      <c r="AD1124" s="8" t="s">
        <v>1091</v>
      </c>
      <c r="AE1124" s="8" t="s">
        <v>1092</v>
      </c>
      <c r="AF1124" s="8" t="s">
        <v>1093</v>
      </c>
      <c r="AG1124" s="8" t="s">
        <v>1094</v>
      </c>
      <c r="AH1124" s="133"/>
      <c r="AI1124" s="48" t="s">
        <v>11960</v>
      </c>
      <c r="AJ1124" s="133"/>
      <c r="AK1124" s="48" t="s">
        <v>11961</v>
      </c>
      <c r="AL1124" s="133"/>
      <c r="AM1124" s="133" t="s">
        <v>1916</v>
      </c>
      <c r="AN1124" s="133" t="s">
        <v>15365</v>
      </c>
      <c r="AO1124" s="133" t="s">
        <v>15366</v>
      </c>
      <c r="AP1124" s="14" t="s">
        <v>15367</v>
      </c>
      <c r="AQ1124" s="14"/>
      <c r="AR1124" s="133" t="s">
        <v>15368</v>
      </c>
      <c r="AS1124" s="14" t="s">
        <v>15369</v>
      </c>
      <c r="AT1124" s="14"/>
      <c r="AU1124" s="135"/>
      <c r="AV1124" s="14" t="s">
        <v>15370</v>
      </c>
      <c r="AW1124" s="124" t="s">
        <v>168</v>
      </c>
      <c r="AX1124" s="3" t="s">
        <v>917</v>
      </c>
      <c r="AY1124" s="3" t="s">
        <v>12681</v>
      </c>
      <c r="AZ1124" s="3" t="s">
        <v>12682</v>
      </c>
    </row>
    <row r="1125" spans="1:152" ht="12.75" customHeight="1" x14ac:dyDescent="0.2">
      <c r="A1125" s="3" t="s">
        <v>544</v>
      </c>
      <c r="D1125" s="3" t="s">
        <v>1109</v>
      </c>
      <c r="E1125" s="3" t="s">
        <v>1109</v>
      </c>
      <c r="F1125" s="3"/>
      <c r="G1125" s="3"/>
      <c r="I1125" s="3" t="s">
        <v>1110</v>
      </c>
      <c r="J1125" s="133" t="s">
        <v>203</v>
      </c>
      <c r="K1125" s="4" t="s">
        <v>162</v>
      </c>
      <c r="L1125" s="3" t="s">
        <v>163</v>
      </c>
      <c r="M1125" s="3" t="s">
        <v>163</v>
      </c>
      <c r="R1125" s="3" t="s">
        <v>1111</v>
      </c>
      <c r="S1125" s="3" t="s">
        <v>1112</v>
      </c>
      <c r="T1125" s="3" t="s">
        <v>1113</v>
      </c>
      <c r="U1125" s="3" t="s">
        <v>1114</v>
      </c>
      <c r="V1125" s="9" t="s">
        <v>163</v>
      </c>
      <c r="AA1125" s="3" t="s">
        <v>163</v>
      </c>
      <c r="AC1125" s="3" t="s">
        <v>168</v>
      </c>
      <c r="AD1125" s="3" t="s">
        <v>518</v>
      </c>
      <c r="AE1125" s="3" t="s">
        <v>1115</v>
      </c>
      <c r="AF1125" s="3" t="s">
        <v>1116</v>
      </c>
      <c r="AG1125" s="3" t="s">
        <v>1117</v>
      </c>
      <c r="AH1125" s="3" t="s">
        <v>163</v>
      </c>
      <c r="AI1125" s="3" t="s">
        <v>1118</v>
      </c>
      <c r="AJ1125" s="3" t="s">
        <v>163</v>
      </c>
      <c r="AK1125" s="3" t="s">
        <v>163</v>
      </c>
      <c r="AL1125" s="3" t="s">
        <v>163</v>
      </c>
      <c r="AN1125" s="3" t="s">
        <v>1119</v>
      </c>
      <c r="AO1125" s="3" t="s">
        <v>1120</v>
      </c>
      <c r="AQ1125" s="3" t="s">
        <v>1121</v>
      </c>
      <c r="AS1125" s="3" t="s">
        <v>1122</v>
      </c>
      <c r="AW1125" s="3" t="s">
        <v>168</v>
      </c>
      <c r="AX1125" s="3" t="s">
        <v>518</v>
      </c>
      <c r="AY1125" s="3" t="s">
        <v>1115</v>
      </c>
      <c r="AZ1125" s="3" t="s">
        <v>1116</v>
      </c>
      <c r="BA1125" s="3" t="s">
        <v>1117</v>
      </c>
      <c r="BC1125" s="9"/>
      <c r="BD1125" s="9"/>
      <c r="BE1125" s="9"/>
    </row>
    <row r="1126" spans="1:152" ht="12.75" customHeight="1" x14ac:dyDescent="0.2">
      <c r="A1126" s="133" t="s">
        <v>299</v>
      </c>
      <c r="B1126" s="127" t="s">
        <v>11959</v>
      </c>
      <c r="D1126" s="3" t="s">
        <v>12262</v>
      </c>
      <c r="E1126" s="3" t="s">
        <v>12262</v>
      </c>
      <c r="F1126" s="3"/>
      <c r="G1126" s="3"/>
      <c r="H1126" s="134" t="s">
        <v>177</v>
      </c>
      <c r="I1126" s="3" t="s">
        <v>261</v>
      </c>
      <c r="J1126" s="3" t="s">
        <v>179</v>
      </c>
      <c r="K1126" s="127" t="s">
        <v>162</v>
      </c>
      <c r="M1126" s="3" t="s">
        <v>1125</v>
      </c>
      <c r="R1126" s="3" t="s">
        <v>1130</v>
      </c>
      <c r="T1126" s="3">
        <v>700001</v>
      </c>
      <c r="U1126" s="3" t="s">
        <v>1010</v>
      </c>
      <c r="V1126" s="3" t="s">
        <v>12263</v>
      </c>
      <c r="AC1126" s="3" t="s">
        <v>168</v>
      </c>
      <c r="AD1126" s="3" t="s">
        <v>1131</v>
      </c>
      <c r="AE1126" s="3" t="s">
        <v>1132</v>
      </c>
      <c r="AF1126" s="3" t="s">
        <v>1133</v>
      </c>
      <c r="AG1126" s="3" t="s">
        <v>12264</v>
      </c>
      <c r="AH1126" s="3" t="s">
        <v>1129</v>
      </c>
      <c r="BA1126" s="3" t="s">
        <v>13394</v>
      </c>
    </row>
    <row r="1127" spans="1:152" ht="12.75" customHeight="1" x14ac:dyDescent="0.2">
      <c r="A1127" s="3" t="s">
        <v>299</v>
      </c>
      <c r="D1127" s="3" t="s">
        <v>1134</v>
      </c>
      <c r="E1127" s="3" t="s">
        <v>1134</v>
      </c>
      <c r="F1127" s="3"/>
      <c r="G1127" s="3"/>
      <c r="I1127" s="3" t="s">
        <v>722</v>
      </c>
      <c r="J1127" s="3" t="s">
        <v>179</v>
      </c>
      <c r="K1127" s="4" t="s">
        <v>162</v>
      </c>
      <c r="L1127" s="3" t="s">
        <v>163</v>
      </c>
      <c r="M1127" s="3" t="s">
        <v>1135</v>
      </c>
      <c r="R1127" s="3" t="s">
        <v>1136</v>
      </c>
      <c r="S1127" s="3" t="s">
        <v>1137</v>
      </c>
      <c r="T1127" s="135" t="s">
        <v>163</v>
      </c>
      <c r="U1127" s="3" t="s">
        <v>1138</v>
      </c>
      <c r="V1127" s="141" t="s">
        <v>163</v>
      </c>
      <c r="AA1127" s="3" t="s">
        <v>163</v>
      </c>
      <c r="AC1127" s="3" t="s">
        <v>168</v>
      </c>
      <c r="AD1127" s="3" t="s">
        <v>1064</v>
      </c>
      <c r="AE1127" s="3" t="s">
        <v>1139</v>
      </c>
      <c r="AF1127" s="135" t="s">
        <v>1140</v>
      </c>
      <c r="AG1127" s="135" t="s">
        <v>1141</v>
      </c>
      <c r="AI1127" s="3" t="s">
        <v>163</v>
      </c>
      <c r="AJ1127" s="3" t="s">
        <v>1142</v>
      </c>
      <c r="AK1127" s="135" t="s">
        <v>1143</v>
      </c>
      <c r="AL1127" s="3" t="s">
        <v>1144</v>
      </c>
      <c r="AW1127" s="3" t="s">
        <v>168</v>
      </c>
      <c r="AX1127" s="3" t="s">
        <v>1064</v>
      </c>
      <c r="AY1127" s="3" t="s">
        <v>1139</v>
      </c>
      <c r="AZ1127" s="3" t="s">
        <v>1140</v>
      </c>
      <c r="BA1127" s="3" t="s">
        <v>1141</v>
      </c>
      <c r="BC1127" s="141"/>
      <c r="BD1127" s="141"/>
      <c r="BE1127" s="141"/>
    </row>
    <row r="1128" spans="1:152" ht="12.75" customHeight="1" x14ac:dyDescent="0.2">
      <c r="A1128" s="8" t="s">
        <v>263</v>
      </c>
      <c r="B1128" s="124"/>
      <c r="C1128" s="133"/>
      <c r="D1128" s="133" t="s">
        <v>1145</v>
      </c>
      <c r="E1128" s="133" t="s">
        <v>1145</v>
      </c>
      <c r="F1128" s="124"/>
      <c r="G1128" s="124"/>
      <c r="H1128" s="124"/>
      <c r="I1128" s="133" t="s">
        <v>722</v>
      </c>
      <c r="J1128" s="133" t="s">
        <v>179</v>
      </c>
      <c r="K1128" s="124" t="s">
        <v>162</v>
      </c>
      <c r="L1128" s="133" t="s">
        <v>1146</v>
      </c>
      <c r="M1128" s="133"/>
      <c r="N1128" s="124"/>
      <c r="O1128" s="124"/>
      <c r="P1128" s="124"/>
      <c r="Q1128" s="124"/>
      <c r="R1128" s="3" t="s">
        <v>1147</v>
      </c>
      <c r="S1128" s="3" t="s">
        <v>1148</v>
      </c>
      <c r="T1128" s="3" t="s">
        <v>1149</v>
      </c>
      <c r="U1128" s="3" t="s">
        <v>1150</v>
      </c>
      <c r="V1128" s="24"/>
      <c r="W1128" s="133"/>
      <c r="X1128" s="133"/>
      <c r="Y1128" s="133"/>
      <c r="Z1128" s="133"/>
      <c r="AA1128" s="133"/>
      <c r="AB1128" s="133"/>
      <c r="AC1128" s="3" t="s">
        <v>168</v>
      </c>
      <c r="AD1128" s="3" t="s">
        <v>1151</v>
      </c>
      <c r="AE1128" s="3" t="s">
        <v>1152</v>
      </c>
      <c r="AF1128" s="3" t="s">
        <v>319</v>
      </c>
      <c r="AG1128" s="3" t="s">
        <v>1153</v>
      </c>
      <c r="AH1128" s="133"/>
      <c r="AI1128" s="3" t="s">
        <v>1154</v>
      </c>
      <c r="AJ1128" s="133"/>
      <c r="AK1128" s="3" t="s">
        <v>1155</v>
      </c>
      <c r="AL1128" s="3" t="s">
        <v>1156</v>
      </c>
      <c r="AU1128" s="124"/>
      <c r="AV1128" s="124"/>
      <c r="AW1128" s="3" t="s">
        <v>168</v>
      </c>
      <c r="AX1128" s="3" t="s">
        <v>1151</v>
      </c>
      <c r="AY1128" s="3" t="s">
        <v>1152</v>
      </c>
      <c r="AZ1128" s="3" t="s">
        <v>319</v>
      </c>
      <c r="BA1128" s="133" t="s">
        <v>1153</v>
      </c>
    </row>
    <row r="1129" spans="1:152" ht="12.75" customHeight="1" x14ac:dyDescent="0.2">
      <c r="A1129" s="3" t="s">
        <v>173</v>
      </c>
      <c r="D1129" s="3" t="s">
        <v>12265</v>
      </c>
      <c r="E1129" s="3" t="s">
        <v>12265</v>
      </c>
      <c r="F1129" s="3"/>
      <c r="G1129" s="3"/>
      <c r="I1129" s="3" t="s">
        <v>301</v>
      </c>
      <c r="J1129" s="135" t="s">
        <v>179</v>
      </c>
      <c r="K1129" s="127" t="s">
        <v>162</v>
      </c>
      <c r="L1129" s="3" t="s">
        <v>12266</v>
      </c>
      <c r="M1129" s="3" t="s">
        <v>12267</v>
      </c>
      <c r="R1129" s="3" t="s">
        <v>12268</v>
      </c>
      <c r="S1129" s="3" t="s">
        <v>12269</v>
      </c>
      <c r="T1129" s="3">
        <v>700001</v>
      </c>
      <c r="U1129" s="3" t="s">
        <v>559</v>
      </c>
      <c r="BA1129" s="3" t="s">
        <v>12270</v>
      </c>
    </row>
    <row r="1130" spans="1:152" ht="12.75" customHeight="1" x14ac:dyDescent="0.2">
      <c r="A1130" s="3" t="s">
        <v>544</v>
      </c>
      <c r="D1130" s="3" t="s">
        <v>1172</v>
      </c>
      <c r="E1130" s="3" t="s">
        <v>1172</v>
      </c>
      <c r="F1130" s="3"/>
      <c r="G1130" s="3"/>
      <c r="I1130" s="3" t="s">
        <v>301</v>
      </c>
      <c r="J1130" s="3" t="s">
        <v>179</v>
      </c>
      <c r="K1130" s="4" t="s">
        <v>162</v>
      </c>
      <c r="L1130" s="3" t="s">
        <v>163</v>
      </c>
      <c r="M1130" s="3" t="s">
        <v>163</v>
      </c>
      <c r="R1130" s="3" t="s">
        <v>1173</v>
      </c>
      <c r="S1130" s="3" t="s">
        <v>1174</v>
      </c>
      <c r="T1130" s="3" t="s">
        <v>1175</v>
      </c>
      <c r="U1130" s="3" t="s">
        <v>1176</v>
      </c>
      <c r="V1130" s="9" t="s">
        <v>1177</v>
      </c>
      <c r="AA1130" s="3" t="s">
        <v>163</v>
      </c>
      <c r="AC1130" s="3" t="s">
        <v>168</v>
      </c>
      <c r="AD1130" s="3" t="s">
        <v>1178</v>
      </c>
      <c r="AE1130" s="3" t="s">
        <v>905</v>
      </c>
      <c r="AF1130" s="3" t="s">
        <v>1179</v>
      </c>
      <c r="AG1130" s="3" t="s">
        <v>1180</v>
      </c>
      <c r="AI1130" s="3" t="s">
        <v>163</v>
      </c>
      <c r="AJ1130" s="3" t="s">
        <v>1177</v>
      </c>
      <c r="AK1130" s="3" t="s">
        <v>1181</v>
      </c>
      <c r="AL1130" s="3" t="s">
        <v>1182</v>
      </c>
      <c r="AW1130" s="3" t="s">
        <v>168</v>
      </c>
      <c r="AX1130" s="3" t="s">
        <v>1178</v>
      </c>
      <c r="AY1130" s="3" t="s">
        <v>905</v>
      </c>
      <c r="AZ1130" s="3" t="s">
        <v>1179</v>
      </c>
      <c r="BA1130" s="3" t="s">
        <v>1180</v>
      </c>
      <c r="BC1130" s="9"/>
      <c r="BD1130" s="9"/>
      <c r="BE1130" s="9"/>
    </row>
    <row r="1131" spans="1:152" ht="12.75" customHeight="1" x14ac:dyDescent="0.2">
      <c r="A1131" s="135" t="s">
        <v>544</v>
      </c>
      <c r="C1131" s="128"/>
      <c r="D1131" s="135" t="s">
        <v>1200</v>
      </c>
      <c r="E1131" s="135" t="s">
        <v>1200</v>
      </c>
      <c r="F1131" s="135"/>
      <c r="G1131" s="135"/>
      <c r="H1131" s="127"/>
      <c r="I1131" s="135" t="s">
        <v>301</v>
      </c>
      <c r="J1131" s="135" t="s">
        <v>179</v>
      </c>
      <c r="K1131" s="127" t="s">
        <v>162</v>
      </c>
      <c r="L1131" s="135" t="s">
        <v>163</v>
      </c>
      <c r="M1131" s="135" t="s">
        <v>163</v>
      </c>
      <c r="N1131" s="135"/>
      <c r="O1131" s="135"/>
      <c r="P1131" s="135"/>
      <c r="Q1131" s="135"/>
      <c r="R1131" s="135" t="s">
        <v>1201</v>
      </c>
      <c r="S1131" s="135" t="s">
        <v>163</v>
      </c>
      <c r="T1131" s="135" t="s">
        <v>1202</v>
      </c>
      <c r="U1131" s="135" t="s">
        <v>559</v>
      </c>
      <c r="V1131" s="141" t="s">
        <v>163</v>
      </c>
      <c r="W1131" s="135"/>
      <c r="X1131" s="135"/>
      <c r="Y1131" s="135"/>
      <c r="Z1131" s="135"/>
      <c r="AA1131" s="135" t="s">
        <v>163</v>
      </c>
      <c r="AB1131" s="135"/>
      <c r="AC1131" s="135" t="s">
        <v>168</v>
      </c>
      <c r="AD1131" s="135" t="s">
        <v>1203</v>
      </c>
      <c r="AE1131" s="135" t="s">
        <v>1204</v>
      </c>
      <c r="AF1131" s="135" t="s">
        <v>1205</v>
      </c>
      <c r="AG1131" s="3" t="s">
        <v>1206</v>
      </c>
      <c r="AH1131" s="135"/>
      <c r="AI1131" s="135" t="s">
        <v>1207</v>
      </c>
      <c r="AJ1131" s="135" t="s">
        <v>1208</v>
      </c>
      <c r="AK1131" s="135" t="s">
        <v>1209</v>
      </c>
      <c r="AL1131" s="135" t="s">
        <v>1210</v>
      </c>
      <c r="AM1131" s="135"/>
      <c r="AN1131" s="135"/>
      <c r="AO1131" s="135"/>
      <c r="AP1131" s="135"/>
      <c r="AQ1131" s="135"/>
      <c r="AR1131" s="135"/>
      <c r="AS1131" s="135"/>
      <c r="AT1131" s="135"/>
      <c r="AU1131" s="135"/>
      <c r="AV1131" s="135"/>
      <c r="AW1131" s="135" t="s">
        <v>168</v>
      </c>
      <c r="AX1131" s="135" t="s">
        <v>1203</v>
      </c>
      <c r="AY1131" s="135" t="s">
        <v>1204</v>
      </c>
      <c r="AZ1131" s="135" t="s">
        <v>1205</v>
      </c>
      <c r="BA1131" s="135" t="s">
        <v>1206</v>
      </c>
      <c r="BC1131" s="141"/>
      <c r="BD1131" s="141"/>
      <c r="BE1131" s="141"/>
    </row>
    <row r="1132" spans="1:152" ht="12.75" customHeight="1" x14ac:dyDescent="0.2">
      <c r="A1132" s="132" t="s">
        <v>240</v>
      </c>
      <c r="B1132" s="17" t="s">
        <v>886</v>
      </c>
      <c r="C1132" s="133"/>
      <c r="D1132" s="3" t="s">
        <v>342</v>
      </c>
      <c r="E1132" s="133" t="s">
        <v>6667</v>
      </c>
      <c r="F1132" s="12"/>
      <c r="G1132" s="12"/>
      <c r="H1132" s="124" t="s">
        <v>243</v>
      </c>
      <c r="I1132" s="133" t="s">
        <v>160</v>
      </c>
      <c r="J1132" s="133" t="s">
        <v>161</v>
      </c>
      <c r="K1132" s="124" t="s">
        <v>180</v>
      </c>
      <c r="L1132" s="133" t="s">
        <v>6667</v>
      </c>
      <c r="M1132" s="136"/>
      <c r="N1132" s="124" t="s">
        <v>247</v>
      </c>
      <c r="O1132" s="124"/>
      <c r="P1132" s="124"/>
      <c r="Q1132" s="124"/>
      <c r="R1132" s="133"/>
      <c r="S1132" s="133"/>
      <c r="T1132" s="133"/>
      <c r="U1132" s="133"/>
      <c r="V1132" s="24"/>
      <c r="W1132" s="133"/>
      <c r="X1132" s="133"/>
      <c r="Y1132" s="133"/>
      <c r="Z1132" s="133"/>
      <c r="AA1132" s="3" t="s">
        <v>163</v>
      </c>
      <c r="AB1132" s="133"/>
      <c r="AC1132" s="3" t="s">
        <v>168</v>
      </c>
      <c r="AD1132" s="3" t="s">
        <v>347</v>
      </c>
      <c r="AE1132" s="3" t="s">
        <v>348</v>
      </c>
      <c r="AF1132" s="3" t="s">
        <v>11677</v>
      </c>
      <c r="AG1132" s="3" t="s">
        <v>349</v>
      </c>
      <c r="AH1132" s="3" t="s">
        <v>163</v>
      </c>
      <c r="AI1132" s="3" t="s">
        <v>350</v>
      </c>
      <c r="AJ1132" s="3" t="s">
        <v>163</v>
      </c>
      <c r="AK1132" s="3" t="s">
        <v>351</v>
      </c>
      <c r="AL1132" s="3" t="s">
        <v>352</v>
      </c>
      <c r="AM1132" s="3" t="s">
        <v>194</v>
      </c>
      <c r="AN1132" s="3" t="s">
        <v>353</v>
      </c>
      <c r="AO1132" s="3" t="s">
        <v>354</v>
      </c>
      <c r="AQ1132" s="3" t="s">
        <v>355</v>
      </c>
      <c r="AR1132" s="3" t="s">
        <v>356</v>
      </c>
      <c r="AS1132" s="3" t="s">
        <v>357</v>
      </c>
      <c r="AW1132" s="3" t="s">
        <v>168</v>
      </c>
      <c r="AX1132" s="3" t="s">
        <v>358</v>
      </c>
      <c r="AY1132" s="3" t="s">
        <v>359</v>
      </c>
      <c r="AZ1132" s="3" t="s">
        <v>360</v>
      </c>
      <c r="BA1132" s="3" t="s">
        <v>361</v>
      </c>
      <c r="BB1132" s="3" t="s">
        <v>163</v>
      </c>
      <c r="BC1132" s="135" t="s">
        <v>362</v>
      </c>
      <c r="BD1132" s="135" t="s">
        <v>363</v>
      </c>
      <c r="BE1132" s="135" t="s">
        <v>364</v>
      </c>
      <c r="BF1132" s="3" t="s">
        <v>365</v>
      </c>
      <c r="BG1132" s="3" t="s">
        <v>168</v>
      </c>
      <c r="BH1132" s="3" t="s">
        <v>366</v>
      </c>
      <c r="BI1132" s="3" t="s">
        <v>367</v>
      </c>
      <c r="BJ1132" s="3" t="s">
        <v>368</v>
      </c>
      <c r="BK1132" s="3" t="s">
        <v>369</v>
      </c>
      <c r="BL1132" s="3" t="s">
        <v>163</v>
      </c>
      <c r="BM1132" s="3" t="s">
        <v>370</v>
      </c>
      <c r="BN1132" s="3" t="s">
        <v>163</v>
      </c>
      <c r="BO1132" s="3" t="s">
        <v>163</v>
      </c>
      <c r="BP1132" s="3" t="s">
        <v>371</v>
      </c>
      <c r="BQ1132" s="3" t="s">
        <v>194</v>
      </c>
      <c r="BR1132" s="3" t="s">
        <v>372</v>
      </c>
      <c r="BS1132" s="3" t="s">
        <v>373</v>
      </c>
      <c r="BT1132" s="3" t="s">
        <v>374</v>
      </c>
      <c r="BU1132" s="3" t="s">
        <v>375</v>
      </c>
      <c r="BV1132" s="3" t="s">
        <v>376</v>
      </c>
      <c r="BW1132" s="3" t="s">
        <v>377</v>
      </c>
      <c r="BX1132" s="3" t="s">
        <v>163</v>
      </c>
      <c r="BY1132" s="3" t="s">
        <v>352</v>
      </c>
      <c r="BZ1132" s="3" t="s">
        <v>378</v>
      </c>
      <c r="CA1132" s="3" t="s">
        <v>168</v>
      </c>
      <c r="CB1132" s="3" t="s">
        <v>379</v>
      </c>
      <c r="CC1132" s="3" t="s">
        <v>380</v>
      </c>
      <c r="CD1132" s="3" t="s">
        <v>381</v>
      </c>
      <c r="CE1132" s="3" t="s">
        <v>382</v>
      </c>
      <c r="CF1132" s="3" t="s">
        <v>163</v>
      </c>
      <c r="CG1132" s="3" t="s">
        <v>383</v>
      </c>
      <c r="CK1132" s="3" t="s">
        <v>168</v>
      </c>
      <c r="CL1132" s="3" t="s">
        <v>384</v>
      </c>
      <c r="CM1132" s="3" t="s">
        <v>385</v>
      </c>
      <c r="CN1132" s="3" t="s">
        <v>386</v>
      </c>
      <c r="CO1132" s="3" t="s">
        <v>387</v>
      </c>
      <c r="CP1132" s="3" t="s">
        <v>163</v>
      </c>
      <c r="CQ1132" s="3" t="s">
        <v>388</v>
      </c>
      <c r="CR1132" s="3" t="s">
        <v>163</v>
      </c>
      <c r="CS1132" s="3" t="s">
        <v>389</v>
      </c>
      <c r="CT1132" s="3" t="s">
        <v>390</v>
      </c>
      <c r="CU1132" s="3" t="s">
        <v>168</v>
      </c>
      <c r="CV1132" s="3" t="s">
        <v>391</v>
      </c>
      <c r="CW1132" s="3" t="s">
        <v>392</v>
      </c>
      <c r="CX1132" s="3" t="s">
        <v>393</v>
      </c>
      <c r="CY1132" s="3" t="s">
        <v>394</v>
      </c>
      <c r="CZ1132" s="3" t="s">
        <v>163</v>
      </c>
      <c r="DA1132" s="3" t="s">
        <v>163</v>
      </c>
      <c r="DB1132" s="3" t="s">
        <v>163</v>
      </c>
      <c r="DC1132" s="3" t="s">
        <v>163</v>
      </c>
      <c r="DD1132" s="3" t="s">
        <v>395</v>
      </c>
      <c r="DE1132" s="3" t="s">
        <v>168</v>
      </c>
      <c r="DF1132" s="3" t="s">
        <v>396</v>
      </c>
      <c r="DG1132" s="3" t="s">
        <v>397</v>
      </c>
      <c r="DH1132" s="3" t="s">
        <v>398</v>
      </c>
      <c r="DI1132" s="3" t="s">
        <v>399</v>
      </c>
      <c r="DO1132" s="3" t="s">
        <v>194</v>
      </c>
      <c r="DP1132" s="3" t="s">
        <v>400</v>
      </c>
      <c r="DQ1132" s="3" t="s">
        <v>401</v>
      </c>
      <c r="DR1132" s="3" t="s">
        <v>402</v>
      </c>
      <c r="DS1132" s="3" t="s">
        <v>403</v>
      </c>
      <c r="DT1132" s="3" t="s">
        <v>163</v>
      </c>
      <c r="DU1132" s="3" t="s">
        <v>404</v>
      </c>
      <c r="DV1132" s="3" t="s">
        <v>163</v>
      </c>
      <c r="DW1132" s="3" t="s">
        <v>405</v>
      </c>
      <c r="DY1132" s="3" t="s">
        <v>168</v>
      </c>
      <c r="DZ1132" s="3" t="s">
        <v>406</v>
      </c>
      <c r="EA1132" s="3" t="s">
        <v>407</v>
      </c>
      <c r="EB1132" s="3" t="s">
        <v>408</v>
      </c>
      <c r="EC1132" s="3" t="s">
        <v>409</v>
      </c>
      <c r="ED1132" s="3" t="s">
        <v>163</v>
      </c>
      <c r="EE1132" s="3" t="s">
        <v>363</v>
      </c>
      <c r="EF1132" s="3" t="s">
        <v>163</v>
      </c>
      <c r="EG1132" s="3" t="s">
        <v>405</v>
      </c>
      <c r="EI1132" s="3" t="s">
        <v>168</v>
      </c>
      <c r="EJ1132" s="3" t="s">
        <v>410</v>
      </c>
      <c r="EK1132" s="3" t="s">
        <v>411</v>
      </c>
      <c r="EL1132" s="3" t="s">
        <v>412</v>
      </c>
      <c r="EM1132" s="3" t="s">
        <v>413</v>
      </c>
      <c r="EN1132" s="3" t="s">
        <v>163</v>
      </c>
      <c r="EO1132" s="3" t="s">
        <v>414</v>
      </c>
      <c r="EP1132" s="3" t="s">
        <v>163</v>
      </c>
      <c r="EQ1132" s="3" t="s">
        <v>163</v>
      </c>
      <c r="ER1132" s="3" t="s">
        <v>415</v>
      </c>
      <c r="ES1132" s="3" t="s">
        <v>194</v>
      </c>
      <c r="ET1132" s="3" t="s">
        <v>416</v>
      </c>
      <c r="EU1132" s="3" t="s">
        <v>417</v>
      </c>
      <c r="EV1132" s="3" t="s">
        <v>418</v>
      </c>
    </row>
    <row r="1133" spans="1:152" ht="12.75" customHeight="1" x14ac:dyDescent="0.2">
      <c r="A1133" s="135" t="s">
        <v>173</v>
      </c>
      <c r="C1133" s="128"/>
      <c r="D1133" s="135" t="s">
        <v>1226</v>
      </c>
      <c r="E1133" s="135" t="s">
        <v>1229</v>
      </c>
      <c r="F1133" s="135"/>
      <c r="G1133" s="135"/>
      <c r="H1133" s="127"/>
      <c r="I1133" s="135" t="s">
        <v>160</v>
      </c>
      <c r="J1133" s="135" t="s">
        <v>161</v>
      </c>
      <c r="K1133" s="127" t="s">
        <v>162</v>
      </c>
      <c r="L1133" s="135" t="s">
        <v>163</v>
      </c>
      <c r="M1133" s="135"/>
      <c r="N1133" s="135"/>
      <c r="O1133" s="135"/>
      <c r="P1133" s="135"/>
      <c r="Q1133" s="135"/>
      <c r="R1133" s="135" t="s">
        <v>1230</v>
      </c>
      <c r="S1133" s="135" t="s">
        <v>163</v>
      </c>
      <c r="T1133" s="135" t="s">
        <v>1231</v>
      </c>
      <c r="U1133" s="135" t="s">
        <v>346</v>
      </c>
      <c r="V1133" s="141" t="s">
        <v>163</v>
      </c>
      <c r="W1133" s="135"/>
      <c r="X1133" s="135"/>
      <c r="Y1133" s="135"/>
      <c r="Z1133" s="135"/>
      <c r="AA1133" s="135" t="s">
        <v>163</v>
      </c>
      <c r="AB1133" s="135"/>
      <c r="AC1133" s="135" t="s">
        <v>168</v>
      </c>
      <c r="AD1133" s="135" t="s">
        <v>1232</v>
      </c>
      <c r="AE1133" s="135" t="s">
        <v>1233</v>
      </c>
      <c r="AF1133" s="135" t="s">
        <v>1234</v>
      </c>
      <c r="AG1133" s="135" t="s">
        <v>1235</v>
      </c>
      <c r="AH1133" s="135"/>
      <c r="AI1133" s="135" t="s">
        <v>1236</v>
      </c>
      <c r="AJ1133" s="135" t="s">
        <v>163</v>
      </c>
      <c r="AK1133" s="135" t="s">
        <v>1237</v>
      </c>
      <c r="AL1133" s="135" t="s">
        <v>1238</v>
      </c>
      <c r="AM1133" s="135" t="s">
        <v>194</v>
      </c>
      <c r="AN1133" s="135" t="s">
        <v>856</v>
      </c>
      <c r="AO1133" s="135" t="s">
        <v>1239</v>
      </c>
      <c r="AP1133" s="135" t="s">
        <v>1240</v>
      </c>
      <c r="AQ1133" s="135" t="s">
        <v>1241</v>
      </c>
      <c r="AR1133" s="135"/>
      <c r="AS1133" s="135" t="s">
        <v>1242</v>
      </c>
      <c r="AT1133" s="135" t="s">
        <v>1243</v>
      </c>
      <c r="AU1133" s="135"/>
      <c r="AV1133" s="135"/>
      <c r="AW1133" s="135"/>
      <c r="AX1133" s="135"/>
      <c r="AY1133" s="135"/>
      <c r="AZ1133" s="135"/>
      <c r="BA1133" s="135"/>
      <c r="BC1133" s="141"/>
      <c r="BD1133" s="141"/>
      <c r="BE1133" s="141"/>
    </row>
    <row r="1134" spans="1:152" ht="12.75" customHeight="1" x14ac:dyDescent="0.2">
      <c r="A1134" s="135" t="s">
        <v>544</v>
      </c>
      <c r="C1134" s="128"/>
      <c r="D1134" s="135" t="s">
        <v>12611</v>
      </c>
      <c r="E1134" s="135" t="s">
        <v>12611</v>
      </c>
      <c r="F1134" s="49"/>
      <c r="G1134" s="135"/>
      <c r="H1134" s="127"/>
      <c r="I1134" s="135" t="s">
        <v>12764</v>
      </c>
      <c r="J1134" s="135" t="s">
        <v>203</v>
      </c>
      <c r="K1134" s="127" t="s">
        <v>162</v>
      </c>
      <c r="L1134" s="135"/>
      <c r="M1134" s="135"/>
      <c r="N1134" s="135"/>
      <c r="O1134" s="135"/>
      <c r="P1134" s="135"/>
      <c r="Q1134" s="135"/>
      <c r="R1134" s="135" t="s">
        <v>12612</v>
      </c>
      <c r="S1134" s="135"/>
      <c r="T1134" s="135" t="s">
        <v>12613</v>
      </c>
      <c r="U1134" s="135" t="s">
        <v>829</v>
      </c>
      <c r="V1134" s="135" t="s">
        <v>12614</v>
      </c>
      <c r="W1134" s="135"/>
      <c r="X1134" s="135"/>
      <c r="Y1134" s="135"/>
      <c r="Z1134" s="135"/>
      <c r="AA1134" s="135"/>
      <c r="AB1134" s="135"/>
      <c r="AC1134" s="3" t="s">
        <v>168</v>
      </c>
      <c r="AD1134" s="3" t="s">
        <v>646</v>
      </c>
      <c r="AE1134" s="3" t="s">
        <v>12620</v>
      </c>
      <c r="AF1134" s="3" t="s">
        <v>12621</v>
      </c>
      <c r="AG1134" s="3" t="s">
        <v>12622</v>
      </c>
      <c r="AH1134" s="135"/>
      <c r="AI1134" s="135"/>
      <c r="AJ1134" s="135"/>
      <c r="AK1134" s="135" t="s">
        <v>12623</v>
      </c>
      <c r="AL1134" s="135"/>
      <c r="AM1134" s="135"/>
      <c r="AN1134" s="135"/>
      <c r="AO1134" s="135"/>
      <c r="AP1134" s="135"/>
      <c r="AQ1134" s="135"/>
      <c r="AR1134" s="135"/>
      <c r="AS1134" s="135"/>
      <c r="AT1134" s="135"/>
      <c r="AU1134" s="135"/>
      <c r="AV1134" s="135"/>
      <c r="AX1134" s="135"/>
      <c r="AY1134" s="135"/>
      <c r="AZ1134" s="135"/>
      <c r="BA1134" s="135"/>
    </row>
    <row r="1135" spans="1:152" ht="12.75" customHeight="1" x14ac:dyDescent="0.2">
      <c r="A1135" s="3" t="s">
        <v>544</v>
      </c>
      <c r="D1135" s="3" t="s">
        <v>1271</v>
      </c>
      <c r="E1135" s="3" t="s">
        <v>1271</v>
      </c>
      <c r="F1135" s="3"/>
      <c r="G1135" s="3"/>
      <c r="I1135" s="3" t="s">
        <v>160</v>
      </c>
      <c r="J1135" s="3" t="s">
        <v>161</v>
      </c>
      <c r="K1135" s="127" t="s">
        <v>162</v>
      </c>
      <c r="L1135" s="3" t="s">
        <v>163</v>
      </c>
      <c r="M1135" s="3" t="s">
        <v>1272</v>
      </c>
      <c r="R1135" s="3" t="s">
        <v>1273</v>
      </c>
      <c r="S1135" s="3" t="s">
        <v>1274</v>
      </c>
      <c r="T1135" s="3" t="s">
        <v>422</v>
      </c>
      <c r="U1135" s="3" t="s">
        <v>421</v>
      </c>
      <c r="V1135" s="141" t="s">
        <v>163</v>
      </c>
      <c r="AA1135" s="3" t="s">
        <v>163</v>
      </c>
      <c r="AC1135" s="135" t="s">
        <v>168</v>
      </c>
      <c r="AD1135" s="3" t="s">
        <v>1275</v>
      </c>
      <c r="AE1135" s="3" t="s">
        <v>1276</v>
      </c>
      <c r="AF1135" s="3" t="s">
        <v>600</v>
      </c>
      <c r="AG1135" s="3" t="s">
        <v>1277</v>
      </c>
      <c r="AH1135" s="3" t="s">
        <v>163</v>
      </c>
      <c r="AI1135" s="3" t="s">
        <v>163</v>
      </c>
      <c r="AJ1135" s="3" t="s">
        <v>163</v>
      </c>
      <c r="AK1135" s="3" t="s">
        <v>1278</v>
      </c>
      <c r="AL1135" s="3" t="s">
        <v>163</v>
      </c>
      <c r="AW1135" s="3" t="s">
        <v>168</v>
      </c>
      <c r="AX1135" s="3" t="s">
        <v>1275</v>
      </c>
      <c r="AY1135" s="3" t="s">
        <v>1276</v>
      </c>
      <c r="AZ1135" s="3" t="s">
        <v>600</v>
      </c>
      <c r="BA1135" s="3" t="s">
        <v>1277</v>
      </c>
      <c r="BC1135" s="141"/>
      <c r="BD1135" s="141"/>
      <c r="BE1135" s="141"/>
    </row>
    <row r="1136" spans="1:152" ht="12.75" customHeight="1" x14ac:dyDescent="0.2">
      <c r="A1136" s="3" t="s">
        <v>263</v>
      </c>
      <c r="D1136" s="3" t="s">
        <v>1279</v>
      </c>
      <c r="E1136" s="3" t="s">
        <v>1279</v>
      </c>
      <c r="F1136" s="3"/>
      <c r="G1136" s="3"/>
      <c r="I1136" s="135" t="s">
        <v>809</v>
      </c>
      <c r="J1136" s="3" t="s">
        <v>810</v>
      </c>
      <c r="K1136" s="4" t="s">
        <v>162</v>
      </c>
      <c r="L1136" s="3" t="s">
        <v>163</v>
      </c>
      <c r="M1136" s="3" t="s">
        <v>1280</v>
      </c>
      <c r="R1136" s="3" t="s">
        <v>1281</v>
      </c>
      <c r="S1136" s="3" t="s">
        <v>163</v>
      </c>
      <c r="T1136" s="3" t="s">
        <v>1282</v>
      </c>
      <c r="U1136" s="3" t="s">
        <v>1283</v>
      </c>
      <c r="V1136" s="9" t="s">
        <v>1284</v>
      </c>
      <c r="AA1136" s="3" t="s">
        <v>163</v>
      </c>
      <c r="AC1136" s="3" t="s">
        <v>168</v>
      </c>
      <c r="AD1136" s="3" t="s">
        <v>1285</v>
      </c>
      <c r="AE1136" s="3" t="s">
        <v>1286</v>
      </c>
      <c r="AG1136" s="3" t="s">
        <v>1287</v>
      </c>
      <c r="AI1136" s="3" t="s">
        <v>163</v>
      </c>
      <c r="AJ1136" s="3" t="s">
        <v>1284</v>
      </c>
      <c r="AL1136" s="3" t="s">
        <v>1288</v>
      </c>
      <c r="AW1136" s="3" t="s">
        <v>168</v>
      </c>
      <c r="AX1136" s="3" t="s">
        <v>1285</v>
      </c>
      <c r="AY1136" s="3" t="s">
        <v>1286</v>
      </c>
      <c r="AZ1136" s="3" t="s">
        <v>1287</v>
      </c>
      <c r="BB1136" s="3" t="s">
        <v>163</v>
      </c>
      <c r="BC1136" s="9" t="s">
        <v>1284</v>
      </c>
      <c r="BD1136" s="9" t="s">
        <v>163</v>
      </c>
      <c r="BE1136" s="9" t="s">
        <v>1288</v>
      </c>
    </row>
    <row r="1137" spans="1:168" ht="12.75" customHeight="1" x14ac:dyDescent="0.2">
      <c r="A1137" s="130" t="s">
        <v>544</v>
      </c>
      <c r="B1137" s="79"/>
      <c r="C1137" s="78"/>
      <c r="D1137" s="130" t="s">
        <v>13437</v>
      </c>
      <c r="E1137" s="130" t="s">
        <v>14485</v>
      </c>
      <c r="F1137" s="130"/>
      <c r="G1137" s="130"/>
      <c r="H1137" s="79"/>
      <c r="I1137" s="130" t="s">
        <v>443</v>
      </c>
      <c r="J1137" s="130" t="s">
        <v>444</v>
      </c>
      <c r="K1137" s="79" t="s">
        <v>162</v>
      </c>
      <c r="L1137" s="130" t="s">
        <v>14486</v>
      </c>
      <c r="M1137" s="130" t="s">
        <v>14487</v>
      </c>
      <c r="N1137" s="130"/>
      <c r="O1137" s="130"/>
      <c r="P1137" s="130"/>
      <c r="Q1137" s="130"/>
      <c r="R1137" s="130"/>
      <c r="S1137" s="130"/>
      <c r="T1137" s="130" t="s">
        <v>13436</v>
      </c>
      <c r="U1137" s="130" t="s">
        <v>13435</v>
      </c>
      <c r="V1137" s="131" t="s">
        <v>14488</v>
      </c>
      <c r="W1137" s="130"/>
      <c r="X1137" s="130"/>
      <c r="Y1137" s="130"/>
      <c r="Z1137" s="130"/>
      <c r="AA1137" s="130"/>
      <c r="AB1137" s="130"/>
      <c r="AC1137" s="130" t="s">
        <v>168</v>
      </c>
      <c r="AD1137" s="130" t="s">
        <v>1285</v>
      </c>
      <c r="AE1137" s="130" t="s">
        <v>13434</v>
      </c>
      <c r="AF1137" s="78" t="s">
        <v>13433</v>
      </c>
      <c r="AG1137" s="130"/>
      <c r="AH1137" s="130"/>
      <c r="AI1137" s="130"/>
      <c r="AJ1137" s="130"/>
      <c r="AK1137" s="130" t="s">
        <v>13432</v>
      </c>
      <c r="AL1137" s="130"/>
      <c r="AM1137" s="130"/>
      <c r="AN1137" s="130"/>
      <c r="AO1137" s="130"/>
      <c r="AP1137" s="130"/>
      <c r="AQ1137" s="130"/>
      <c r="AR1137" s="130"/>
      <c r="AS1137" s="130"/>
      <c r="AT1137" s="130"/>
      <c r="AU1137" s="130"/>
      <c r="AV1137" s="130"/>
      <c r="AW1137" s="130" t="s">
        <v>168</v>
      </c>
      <c r="AX1137" s="130" t="s">
        <v>14489</v>
      </c>
      <c r="AY1137" s="130" t="s">
        <v>14490</v>
      </c>
      <c r="AZ1137" s="176" t="s">
        <v>14491</v>
      </c>
      <c r="BA1137" s="130"/>
      <c r="BB1137" s="130"/>
      <c r="BC1137" s="130"/>
      <c r="BD1137" s="130"/>
      <c r="BE1137" s="130"/>
      <c r="BF1137" s="130"/>
      <c r="BG1137" s="130"/>
      <c r="BH1137" s="130"/>
      <c r="BI1137" s="130"/>
      <c r="BJ1137" s="130"/>
      <c r="BK1137" s="130"/>
      <c r="BL1137" s="130"/>
      <c r="BM1137" s="130"/>
      <c r="BN1137" s="130"/>
      <c r="BO1137" s="130"/>
      <c r="BP1137" s="130"/>
      <c r="BQ1137" s="130"/>
      <c r="BR1137" s="130"/>
      <c r="BS1137" s="130"/>
      <c r="BT1137" s="130"/>
      <c r="BU1137" s="130"/>
      <c r="BV1137" s="130"/>
      <c r="BW1137" s="130"/>
      <c r="BX1137" s="130"/>
      <c r="BY1137" s="130"/>
      <c r="BZ1137" s="130"/>
      <c r="CA1137" s="130"/>
      <c r="CB1137" s="130"/>
      <c r="CC1137" s="130"/>
      <c r="CD1137" s="130"/>
      <c r="CE1137" s="130"/>
      <c r="CF1137" s="130"/>
      <c r="CG1137" s="130"/>
      <c r="CH1137" s="130"/>
      <c r="CI1137" s="130"/>
      <c r="CJ1137" s="130"/>
      <c r="CK1137" s="130"/>
      <c r="CL1137" s="130"/>
      <c r="CM1137" s="130"/>
      <c r="CN1137" s="130"/>
      <c r="CO1137" s="130"/>
      <c r="CP1137" s="130"/>
      <c r="CQ1137" s="130"/>
      <c r="CR1137" s="130"/>
      <c r="CS1137" s="130"/>
      <c r="CT1137" s="130"/>
      <c r="CU1137" s="130"/>
      <c r="CV1137" s="130"/>
      <c r="CW1137" s="130"/>
      <c r="CX1137" s="130"/>
      <c r="CY1137" s="130"/>
      <c r="CZ1137" s="130"/>
      <c r="DA1137" s="130"/>
      <c r="DB1137" s="130"/>
      <c r="DC1137" s="130"/>
      <c r="DD1137" s="130"/>
      <c r="DE1137" s="130"/>
      <c r="DF1137" s="130"/>
      <c r="DG1137" s="130"/>
      <c r="DH1137" s="130"/>
      <c r="DI1137" s="130"/>
      <c r="DJ1137" s="130"/>
      <c r="DK1137" s="130"/>
      <c r="DL1137" s="130"/>
      <c r="DM1137" s="130"/>
      <c r="DN1137" s="130"/>
      <c r="DO1137" s="130"/>
      <c r="DP1137" s="130"/>
      <c r="DQ1137" s="130"/>
      <c r="DR1137" s="130"/>
      <c r="DS1137" s="130"/>
      <c r="DT1137" s="130"/>
      <c r="DU1137" s="130"/>
      <c r="DV1137" s="130"/>
      <c r="DW1137" s="130"/>
      <c r="DX1137" s="130"/>
      <c r="DY1137" s="130"/>
      <c r="DZ1137" s="130"/>
      <c r="EA1137" s="130"/>
      <c r="EB1137" s="130"/>
      <c r="EC1137" s="130"/>
      <c r="ED1137" s="130"/>
      <c r="EE1137" s="130"/>
      <c r="EF1137" s="130"/>
      <c r="EG1137" s="130"/>
      <c r="EH1137" s="130"/>
      <c r="EI1137" s="130"/>
      <c r="EJ1137" s="130"/>
      <c r="EK1137" s="130"/>
      <c r="EL1137" s="130"/>
      <c r="EM1137" s="130"/>
      <c r="EN1137" s="130"/>
      <c r="EO1137" s="130"/>
      <c r="EP1137" s="130"/>
      <c r="EQ1137" s="130"/>
      <c r="ER1137" s="130"/>
      <c r="ES1137" s="130"/>
      <c r="ET1137" s="130"/>
      <c r="EU1137" s="130"/>
      <c r="EV1137" s="130"/>
      <c r="EW1137" s="130"/>
      <c r="EX1137" s="130"/>
      <c r="EY1137" s="130"/>
      <c r="EZ1137" s="130"/>
      <c r="FA1137" s="130"/>
      <c r="FB1137" s="130"/>
      <c r="FC1137" s="130"/>
      <c r="FD1137" s="130"/>
      <c r="FE1137" s="130"/>
      <c r="FF1137" s="130"/>
      <c r="FG1137" s="130"/>
      <c r="FH1137" s="130"/>
      <c r="FI1137" s="130"/>
      <c r="FJ1137" s="130"/>
      <c r="FK1137" s="130"/>
      <c r="FL1137" s="130"/>
    </row>
    <row r="1138" spans="1:168" ht="12.75" customHeight="1" x14ac:dyDescent="0.25">
      <c r="A1138" s="16" t="s">
        <v>240</v>
      </c>
      <c r="B1138" s="17" t="s">
        <v>886</v>
      </c>
      <c r="C1138" s="8"/>
      <c r="D1138" s="135" t="s">
        <v>3695</v>
      </c>
      <c r="E1138" s="8" t="s">
        <v>5168</v>
      </c>
      <c r="F1138" s="12"/>
      <c r="G1138" s="12"/>
      <c r="H1138" s="14" t="s">
        <v>243</v>
      </c>
      <c r="I1138" s="8" t="s">
        <v>2669</v>
      </c>
      <c r="J1138" s="8" t="s">
        <v>161</v>
      </c>
      <c r="K1138" s="14" t="s">
        <v>162</v>
      </c>
      <c r="L1138" s="8" t="s">
        <v>5169</v>
      </c>
      <c r="M1138" s="135" t="s">
        <v>3696</v>
      </c>
      <c r="N1138" s="14" t="s">
        <v>247</v>
      </c>
      <c r="O1138" s="14"/>
      <c r="P1138" s="14"/>
      <c r="Q1138" s="14"/>
      <c r="R1138" s="8"/>
      <c r="S1138" s="8"/>
      <c r="T1138" s="8"/>
      <c r="U1138" s="8"/>
      <c r="V1138" s="24"/>
      <c r="W1138" s="8"/>
      <c r="X1138" s="8"/>
      <c r="Y1138" s="8"/>
      <c r="Z1138" s="8"/>
      <c r="AA1138" s="8"/>
      <c r="AB1138" s="8"/>
      <c r="AC1138" s="3" t="s">
        <v>168</v>
      </c>
      <c r="AD1138" s="8" t="s">
        <v>3701</v>
      </c>
      <c r="AE1138" s="8" t="s">
        <v>3702</v>
      </c>
      <c r="AF1138" s="8" t="s">
        <v>611</v>
      </c>
      <c r="AG1138" s="135" t="s">
        <v>3703</v>
      </c>
      <c r="AI1138" s="141" t="s">
        <v>14729</v>
      </c>
      <c r="AK1138" s="141" t="s">
        <v>14730</v>
      </c>
      <c r="AN1138" s="3" t="s">
        <v>5170</v>
      </c>
      <c r="AO1138" s="3" t="s">
        <v>5171</v>
      </c>
      <c r="AP1138" s="3" t="s">
        <v>5172</v>
      </c>
      <c r="AW1138" s="3" t="s">
        <v>168</v>
      </c>
      <c r="AX1138" s="3" t="s">
        <v>646</v>
      </c>
      <c r="AY1138" s="3" t="s">
        <v>14731</v>
      </c>
      <c r="AZ1138" s="3" t="s">
        <v>14732</v>
      </c>
      <c r="BA1138" s="180" t="s">
        <v>14733</v>
      </c>
      <c r="BF1138" s="141" t="s">
        <v>14734</v>
      </c>
    </row>
    <row r="1139" spans="1:168" ht="12.75" customHeight="1" x14ac:dyDescent="0.2">
      <c r="A1139" s="132" t="s">
        <v>544</v>
      </c>
      <c r="B1139" s="124"/>
      <c r="C1139" s="133"/>
      <c r="D1139" s="133" t="s">
        <v>1290</v>
      </c>
      <c r="E1139" s="133" t="s">
        <v>1290</v>
      </c>
      <c r="F1139" s="124"/>
      <c r="G1139" s="124"/>
      <c r="H1139" s="124"/>
      <c r="I1139" s="133" t="s">
        <v>443</v>
      </c>
      <c r="J1139" s="133" t="s">
        <v>444</v>
      </c>
      <c r="K1139" s="124" t="s">
        <v>162</v>
      </c>
      <c r="L1139" s="133"/>
      <c r="M1139" s="133"/>
      <c r="N1139" s="124"/>
      <c r="O1139" s="124"/>
      <c r="P1139" s="124"/>
      <c r="Q1139" s="124"/>
      <c r="R1139" s="133"/>
      <c r="S1139" s="133"/>
      <c r="T1139" s="133"/>
      <c r="U1139" s="133"/>
      <c r="V1139" s="24"/>
      <c r="W1139" s="133"/>
      <c r="X1139" s="133"/>
      <c r="Y1139" s="133"/>
      <c r="Z1139" s="133"/>
      <c r="AA1139" s="133"/>
      <c r="AB1139" s="133"/>
      <c r="AC1139" s="3" t="s">
        <v>168</v>
      </c>
      <c r="AD1139" s="133" t="s">
        <v>1291</v>
      </c>
      <c r="AE1139" s="133" t="s">
        <v>1292</v>
      </c>
      <c r="AG1139" s="133" t="s">
        <v>827</v>
      </c>
      <c r="AJ1139" s="133"/>
      <c r="AK1139" s="133"/>
      <c r="AL1139" s="133"/>
      <c r="AM1139" s="124"/>
      <c r="AN1139" s="124"/>
      <c r="AO1139" s="124"/>
      <c r="AP1139" s="124"/>
      <c r="AQ1139" s="124"/>
      <c r="AR1139" s="124"/>
      <c r="AS1139" s="124"/>
      <c r="AT1139" s="124"/>
      <c r="AU1139" s="124"/>
      <c r="AV1139" s="124"/>
      <c r="BC1139" s="135"/>
      <c r="BD1139" s="135"/>
      <c r="BE1139" s="135"/>
    </row>
    <row r="1140" spans="1:168" ht="12.75" customHeight="1" x14ac:dyDescent="0.25">
      <c r="A1140" s="132" t="s">
        <v>240</v>
      </c>
      <c r="B1140" s="17" t="s">
        <v>1084</v>
      </c>
      <c r="C1140" s="133"/>
      <c r="D1140" s="133" t="s">
        <v>4151</v>
      </c>
      <c r="E1140" s="133" t="s">
        <v>14101</v>
      </c>
      <c r="F1140" s="12"/>
      <c r="G1140" s="12"/>
      <c r="H1140" s="124">
        <v>2021</v>
      </c>
      <c r="I1140" s="133" t="s">
        <v>1714</v>
      </c>
      <c r="J1140" s="8" t="s">
        <v>179</v>
      </c>
      <c r="K1140" s="124" t="s">
        <v>162</v>
      </c>
      <c r="L1140" s="133" t="s">
        <v>12182</v>
      </c>
      <c r="M1140" s="133" t="s">
        <v>4153</v>
      </c>
      <c r="N1140" s="124" t="s">
        <v>247</v>
      </c>
      <c r="O1140" s="124" t="s">
        <v>694</v>
      </c>
      <c r="P1140" s="124"/>
      <c r="Q1140" s="124"/>
      <c r="R1140" s="133" t="s">
        <v>12176</v>
      </c>
      <c r="S1140" s="133"/>
      <c r="T1140" s="133"/>
      <c r="U1140" s="133" t="s">
        <v>12177</v>
      </c>
      <c r="V1140" s="33" t="s">
        <v>12169</v>
      </c>
      <c r="W1140" s="133" t="s">
        <v>12181</v>
      </c>
      <c r="X1140" s="133" t="s">
        <v>11262</v>
      </c>
      <c r="Y1140" s="133"/>
      <c r="Z1140" s="133"/>
      <c r="AA1140" s="133"/>
      <c r="AB1140" s="133">
        <v>800</v>
      </c>
      <c r="AC1140" s="133" t="s">
        <v>1916</v>
      </c>
      <c r="AD1140" s="133" t="s">
        <v>1152</v>
      </c>
      <c r="AE1140" s="133" t="s">
        <v>13617</v>
      </c>
      <c r="AF1140" s="133" t="s">
        <v>11244</v>
      </c>
      <c r="AG1140" s="71" t="s">
        <v>13616</v>
      </c>
      <c r="AI1140" s="24" t="s">
        <v>12474</v>
      </c>
      <c r="AJ1140" s="133"/>
      <c r="AK1140" s="15"/>
      <c r="AL1140" s="133"/>
      <c r="AM1140" s="133" t="s">
        <v>168</v>
      </c>
      <c r="AN1140" s="133" t="s">
        <v>8121</v>
      </c>
      <c r="AO1140" s="133" t="s">
        <v>1883</v>
      </c>
      <c r="AP1140" s="124" t="s">
        <v>13618</v>
      </c>
      <c r="AQ1140" s="180" t="s">
        <v>1316</v>
      </c>
      <c r="AR1140" s="124"/>
      <c r="AS1140" s="124"/>
      <c r="AT1140" s="124"/>
      <c r="AU1140" s="124"/>
      <c r="AV1140" s="124"/>
      <c r="AW1140" s="133" t="s">
        <v>168</v>
      </c>
      <c r="AX1140" s="133" t="s">
        <v>12173</v>
      </c>
      <c r="AY1140" s="133" t="s">
        <v>728</v>
      </c>
      <c r="AZ1140" s="133" t="s">
        <v>4333</v>
      </c>
      <c r="BA1140" s="3" t="s">
        <v>12174</v>
      </c>
      <c r="BC1140" s="135"/>
      <c r="BD1140" s="135"/>
      <c r="BE1140" s="135"/>
      <c r="BF1140" s="15" t="s">
        <v>12175</v>
      </c>
      <c r="BG1140" s="133" t="s">
        <v>168</v>
      </c>
      <c r="BH1140" s="133" t="s">
        <v>856</v>
      </c>
      <c r="BI1140" s="133" t="s">
        <v>12183</v>
      </c>
      <c r="BJ1140" s="133" t="s">
        <v>12184</v>
      </c>
      <c r="BK1140" s="3" t="s">
        <v>12185</v>
      </c>
      <c r="BP1140" s="15" t="s">
        <v>12186</v>
      </c>
    </row>
    <row r="1141" spans="1:168" ht="12.75" customHeight="1" x14ac:dyDescent="0.2">
      <c r="A1141" s="3" t="s">
        <v>530</v>
      </c>
      <c r="D1141" s="3" t="s">
        <v>1317</v>
      </c>
      <c r="E1141" s="3" t="s">
        <v>1317</v>
      </c>
      <c r="F1141" s="3"/>
      <c r="G1141" s="3"/>
      <c r="I1141" s="3" t="s">
        <v>1110</v>
      </c>
      <c r="J1141" s="133" t="s">
        <v>203</v>
      </c>
      <c r="K1141" s="4" t="s">
        <v>162</v>
      </c>
      <c r="L1141" s="3" t="s">
        <v>163</v>
      </c>
      <c r="M1141" s="3" t="s">
        <v>163</v>
      </c>
      <c r="R1141" s="3" t="s">
        <v>1318</v>
      </c>
      <c r="S1141" s="3" t="s">
        <v>163</v>
      </c>
      <c r="T1141" s="3" t="s">
        <v>1319</v>
      </c>
      <c r="U1141" s="3" t="s">
        <v>1320</v>
      </c>
      <c r="V1141" s="9" t="s">
        <v>1321</v>
      </c>
      <c r="AA1141" s="3" t="s">
        <v>1322</v>
      </c>
      <c r="AC1141" s="3" t="s">
        <v>168</v>
      </c>
      <c r="AD1141" s="3" t="s">
        <v>1323</v>
      </c>
      <c r="AE1141" s="3" t="s">
        <v>1324</v>
      </c>
      <c r="AG1141" s="3" t="s">
        <v>1325</v>
      </c>
      <c r="AW1141" s="3" t="s">
        <v>194</v>
      </c>
      <c r="AX1141" s="3" t="s">
        <v>1323</v>
      </c>
      <c r="AY1141" s="3" t="s">
        <v>1324</v>
      </c>
      <c r="AZ1141" s="3" t="s">
        <v>1325</v>
      </c>
      <c r="BC1141" s="9"/>
      <c r="BD1141" s="9"/>
      <c r="BE1141" s="9"/>
    </row>
    <row r="1142" spans="1:168" ht="12.75" customHeight="1" x14ac:dyDescent="0.2">
      <c r="A1142" s="132" t="s">
        <v>240</v>
      </c>
      <c r="B1142" s="17" t="s">
        <v>886</v>
      </c>
      <c r="C1142" s="8"/>
      <c r="D1142" s="8" t="s">
        <v>5852</v>
      </c>
      <c r="E1142" s="8" t="s">
        <v>5852</v>
      </c>
      <c r="F1142" s="12"/>
      <c r="G1142" s="12"/>
      <c r="H1142" s="14" t="s">
        <v>243</v>
      </c>
      <c r="I1142" s="8" t="s">
        <v>2669</v>
      </c>
      <c r="J1142" s="8" t="s">
        <v>161</v>
      </c>
      <c r="K1142" s="14" t="s">
        <v>162</v>
      </c>
      <c r="L1142" s="8" t="s">
        <v>5869</v>
      </c>
      <c r="M1142" s="136" t="s">
        <v>11281</v>
      </c>
      <c r="N1142" s="14" t="s">
        <v>676</v>
      </c>
      <c r="O1142" s="14" t="s">
        <v>812</v>
      </c>
      <c r="P1142" s="14"/>
      <c r="Q1142" s="14"/>
      <c r="R1142" s="8"/>
      <c r="S1142" s="8"/>
      <c r="T1142" s="8"/>
      <c r="U1142" s="8"/>
      <c r="V1142" s="24"/>
      <c r="W1142" s="8"/>
      <c r="X1142" s="8"/>
      <c r="Y1142" s="8"/>
      <c r="Z1142" s="8"/>
      <c r="AA1142" s="135" t="s">
        <v>163</v>
      </c>
      <c r="AB1142" s="8"/>
      <c r="AC1142" s="3" t="s">
        <v>194</v>
      </c>
      <c r="AD1142" s="135" t="s">
        <v>5857</v>
      </c>
      <c r="AE1142" s="135" t="s">
        <v>5858</v>
      </c>
      <c r="AF1142" s="135" t="s">
        <v>5859</v>
      </c>
      <c r="AG1142" s="135" t="s">
        <v>5860</v>
      </c>
      <c r="AH1142" s="3" t="s">
        <v>5861</v>
      </c>
      <c r="AI1142" s="3" t="s">
        <v>5862</v>
      </c>
      <c r="AJ1142" s="3" t="s">
        <v>5863</v>
      </c>
      <c r="AK1142" s="3" t="s">
        <v>5864</v>
      </c>
      <c r="AL1142" s="133"/>
      <c r="AN1142" s="133" t="s">
        <v>2109</v>
      </c>
      <c r="AO1142" s="133" t="s">
        <v>367</v>
      </c>
      <c r="AP1142" s="133" t="s">
        <v>611</v>
      </c>
      <c r="AQ1142" s="133" t="s">
        <v>5868</v>
      </c>
      <c r="AR1142" s="135"/>
      <c r="AS1142" s="135"/>
      <c r="AT1142" s="135"/>
      <c r="AU1142" s="135"/>
      <c r="AV1142" s="135"/>
      <c r="AW1142" s="3" t="s">
        <v>194</v>
      </c>
      <c r="AX1142" s="3" t="s">
        <v>5857</v>
      </c>
      <c r="AY1142" s="3" t="s">
        <v>5858</v>
      </c>
      <c r="AZ1142" s="3" t="s">
        <v>5859</v>
      </c>
      <c r="BA1142" s="3" t="s">
        <v>5860</v>
      </c>
    </row>
    <row r="1143" spans="1:168" ht="12.75" customHeight="1" x14ac:dyDescent="0.2">
      <c r="A1143" s="3" t="s">
        <v>544</v>
      </c>
      <c r="B1143" s="127" t="s">
        <v>13646</v>
      </c>
      <c r="C1143" s="133" t="s">
        <v>13884</v>
      </c>
      <c r="D1143" s="133" t="s">
        <v>13823</v>
      </c>
      <c r="E1143" s="133" t="s">
        <v>13823</v>
      </c>
      <c r="F1143" s="124"/>
      <c r="G1143" s="124"/>
      <c r="H1143" s="124"/>
      <c r="I1143" s="133" t="s">
        <v>244</v>
      </c>
      <c r="J1143" s="133" t="s">
        <v>245</v>
      </c>
      <c r="K1143" s="124" t="s">
        <v>162</v>
      </c>
      <c r="M1143" s="3" t="s">
        <v>1330</v>
      </c>
      <c r="O1143" s="124"/>
      <c r="P1143" s="124"/>
      <c r="Q1143" s="124"/>
      <c r="R1143" s="3" t="s">
        <v>1331</v>
      </c>
      <c r="S1143" s="3" t="s">
        <v>1332</v>
      </c>
      <c r="T1143" s="3" t="s">
        <v>1333</v>
      </c>
      <c r="U1143" s="3" t="s">
        <v>1334</v>
      </c>
      <c r="V1143" s="9" t="s">
        <v>1335</v>
      </c>
      <c r="AA1143" s="3" t="s">
        <v>163</v>
      </c>
      <c r="AC1143" s="3" t="s">
        <v>168</v>
      </c>
      <c r="AD1143" s="133" t="s">
        <v>1336</v>
      </c>
      <c r="AE1143" s="133" t="s">
        <v>1337</v>
      </c>
      <c r="AF1143" s="133" t="s">
        <v>1338</v>
      </c>
      <c r="AG1143" s="133" t="s">
        <v>1339</v>
      </c>
      <c r="AI1143" s="135"/>
      <c r="AO1143" s="124"/>
      <c r="AP1143" s="124"/>
      <c r="AQ1143" s="124"/>
      <c r="AR1143" s="124"/>
      <c r="AS1143" s="124"/>
      <c r="AT1143" s="124"/>
      <c r="AU1143" s="124"/>
      <c r="AV1143" s="124"/>
      <c r="BC1143" s="135"/>
      <c r="BD1143" s="135"/>
      <c r="BE1143" s="135"/>
    </row>
    <row r="1144" spans="1:168" ht="12.75" customHeight="1" x14ac:dyDescent="0.2">
      <c r="A1144" s="3" t="s">
        <v>275</v>
      </c>
      <c r="D1144" s="3" t="s">
        <v>1340</v>
      </c>
      <c r="E1144" s="3" t="s">
        <v>1340</v>
      </c>
      <c r="F1144" s="3"/>
      <c r="G1144" s="3"/>
      <c r="I1144" s="3" t="s">
        <v>160</v>
      </c>
      <c r="J1144" s="3" t="s">
        <v>161</v>
      </c>
      <c r="K1144" s="127" t="s">
        <v>162</v>
      </c>
      <c r="L1144" s="3" t="s">
        <v>163</v>
      </c>
      <c r="M1144" s="3" t="s">
        <v>1341</v>
      </c>
      <c r="R1144" s="3" t="s">
        <v>1342</v>
      </c>
      <c r="S1144" s="3" t="s">
        <v>163</v>
      </c>
      <c r="T1144" s="3" t="s">
        <v>1343</v>
      </c>
      <c r="U1144" s="3" t="s">
        <v>1344</v>
      </c>
      <c r="V1144" s="141" t="s">
        <v>1345</v>
      </c>
      <c r="AA1144" s="3" t="s">
        <v>163</v>
      </c>
      <c r="AC1144" s="3" t="s">
        <v>194</v>
      </c>
      <c r="AD1144" s="3" t="s">
        <v>1346</v>
      </c>
      <c r="AE1144" s="3" t="s">
        <v>1347</v>
      </c>
      <c r="AF1144" s="3" t="s">
        <v>1348</v>
      </c>
      <c r="AG1144" s="3" t="s">
        <v>1349</v>
      </c>
      <c r="AH1144" s="3" t="s">
        <v>163</v>
      </c>
      <c r="AI1144" s="3" t="s">
        <v>1345</v>
      </c>
      <c r="AJ1144" s="3" t="s">
        <v>163</v>
      </c>
      <c r="AK1144" s="3" t="s">
        <v>1350</v>
      </c>
      <c r="AL1144" s="3" t="s">
        <v>163</v>
      </c>
      <c r="AW1144" s="3" t="s">
        <v>168</v>
      </c>
      <c r="AX1144" s="3" t="s">
        <v>1346</v>
      </c>
      <c r="AY1144" s="3" t="s">
        <v>1347</v>
      </c>
      <c r="AZ1144" s="3" t="s">
        <v>1348</v>
      </c>
      <c r="BA1144" s="3" t="s">
        <v>1349</v>
      </c>
      <c r="BB1144" s="3" t="s">
        <v>163</v>
      </c>
      <c r="BC1144" s="141" t="s">
        <v>1353</v>
      </c>
      <c r="BD1144" s="141" t="s">
        <v>163</v>
      </c>
      <c r="BE1144" s="141" t="s">
        <v>1354</v>
      </c>
      <c r="BF1144" s="3" t="s">
        <v>1355</v>
      </c>
    </row>
    <row r="1145" spans="1:168" ht="12.75" customHeight="1" x14ac:dyDescent="0.2">
      <c r="A1145" s="3" t="s">
        <v>205</v>
      </c>
      <c r="D1145" s="3" t="s">
        <v>13158</v>
      </c>
      <c r="E1145" s="3" t="s">
        <v>13158</v>
      </c>
      <c r="F1145" s="3"/>
      <c r="G1145" s="3"/>
      <c r="I1145" s="3" t="s">
        <v>301</v>
      </c>
      <c r="J1145" s="3" t="s">
        <v>179</v>
      </c>
      <c r="K1145" s="7" t="s">
        <v>162</v>
      </c>
      <c r="M1145" s="3" t="s">
        <v>13159</v>
      </c>
      <c r="R1145" s="3" t="s">
        <v>13160</v>
      </c>
      <c r="S1145" s="3" t="s">
        <v>13161</v>
      </c>
      <c r="T1145" s="3">
        <v>110017</v>
      </c>
      <c r="U1145" s="3" t="s">
        <v>3292</v>
      </c>
      <c r="V1145" s="3" t="s">
        <v>13162</v>
      </c>
      <c r="AC1145" s="3" t="s">
        <v>168</v>
      </c>
      <c r="AD1145" s="3" t="s">
        <v>13163</v>
      </c>
      <c r="AE1145" s="3" t="s">
        <v>6549</v>
      </c>
      <c r="AF1145" s="3" t="s">
        <v>250</v>
      </c>
      <c r="AG1145" s="3" t="s">
        <v>13164</v>
      </c>
      <c r="AI1145" s="3" t="s">
        <v>13162</v>
      </c>
      <c r="AK1145" s="3" t="s">
        <v>13165</v>
      </c>
      <c r="AW1145" s="3" t="s">
        <v>168</v>
      </c>
      <c r="AX1145" s="3" t="s">
        <v>13166</v>
      </c>
      <c r="AY1145" s="3" t="s">
        <v>6549</v>
      </c>
      <c r="BA1145" s="3" t="s">
        <v>13167</v>
      </c>
      <c r="BC1145" s="3" t="s">
        <v>13168</v>
      </c>
    </row>
    <row r="1146" spans="1:168" ht="12.75" customHeight="1" x14ac:dyDescent="0.2">
      <c r="A1146" s="3" t="s">
        <v>205</v>
      </c>
      <c r="C1146" s="128"/>
      <c r="D1146" s="135" t="s">
        <v>13158</v>
      </c>
      <c r="E1146" s="135" t="s">
        <v>13158</v>
      </c>
      <c r="F1146" s="135"/>
      <c r="G1146" s="135"/>
      <c r="H1146" s="127"/>
      <c r="I1146" s="135" t="s">
        <v>301</v>
      </c>
      <c r="J1146" s="135" t="s">
        <v>179</v>
      </c>
      <c r="K1146" s="127" t="s">
        <v>162</v>
      </c>
      <c r="L1146" s="135"/>
      <c r="M1146" s="135" t="s">
        <v>13159</v>
      </c>
      <c r="N1146" s="135"/>
      <c r="O1146" s="135"/>
      <c r="P1146" s="135"/>
      <c r="Q1146" s="135"/>
      <c r="R1146" s="135" t="s">
        <v>13160</v>
      </c>
      <c r="S1146" s="135" t="s">
        <v>13161</v>
      </c>
      <c r="T1146" s="10">
        <v>110017</v>
      </c>
      <c r="U1146" s="135" t="s">
        <v>3292</v>
      </c>
      <c r="V1146" s="35" t="s">
        <v>13162</v>
      </c>
      <c r="W1146" s="135"/>
      <c r="X1146" s="135"/>
      <c r="Y1146" s="135"/>
      <c r="Z1146" s="135"/>
      <c r="AA1146" s="135"/>
      <c r="AB1146" s="135"/>
      <c r="AC1146" s="135" t="s">
        <v>168</v>
      </c>
      <c r="AD1146" s="3" t="s">
        <v>13163</v>
      </c>
      <c r="AE1146" s="3" t="s">
        <v>6549</v>
      </c>
      <c r="AF1146" s="128" t="s">
        <v>250</v>
      </c>
      <c r="AG1146" s="82" t="s">
        <v>13164</v>
      </c>
      <c r="AH1146" s="135"/>
      <c r="AI1146" s="135"/>
      <c r="AJ1146" s="135"/>
      <c r="AK1146" s="141" t="s">
        <v>13165</v>
      </c>
      <c r="AL1146" s="135"/>
      <c r="AM1146" s="135"/>
      <c r="AN1146" s="135"/>
      <c r="AO1146" s="135"/>
      <c r="AP1146" s="135"/>
      <c r="AQ1146" s="135"/>
      <c r="AR1146" s="135"/>
      <c r="AS1146" s="135"/>
      <c r="AT1146" s="135"/>
      <c r="AU1146" s="135"/>
      <c r="AV1146" s="135"/>
      <c r="AW1146" s="3" t="s">
        <v>168</v>
      </c>
      <c r="AX1146" s="135" t="s">
        <v>13166</v>
      </c>
      <c r="AY1146" s="135" t="s">
        <v>6549</v>
      </c>
      <c r="AZ1146" s="135"/>
      <c r="BA1146" s="135" t="s">
        <v>13167</v>
      </c>
      <c r="BC1146" s="35" t="s">
        <v>13168</v>
      </c>
    </row>
    <row r="1147" spans="1:168" ht="12.75" customHeight="1" x14ac:dyDescent="0.2">
      <c r="A1147" s="133" t="s">
        <v>299</v>
      </c>
      <c r="B1147" s="127" t="s">
        <v>11959</v>
      </c>
      <c r="D1147" s="3" t="s">
        <v>12500</v>
      </c>
      <c r="E1147" s="3" t="s">
        <v>12500</v>
      </c>
      <c r="F1147" s="3"/>
      <c r="G1147" s="3"/>
      <c r="H1147" s="134" t="s">
        <v>177</v>
      </c>
      <c r="I1147" s="135"/>
      <c r="K1147" s="4" t="s">
        <v>162</v>
      </c>
      <c r="V1147" s="135"/>
      <c r="W1147" s="135"/>
      <c r="AC1147" s="3" t="s">
        <v>194</v>
      </c>
      <c r="AD1147" s="3" t="s">
        <v>2314</v>
      </c>
      <c r="AE1147" s="3" t="s">
        <v>12501</v>
      </c>
      <c r="AF1147" s="3" t="s">
        <v>5352</v>
      </c>
      <c r="AG1147" s="3" t="s">
        <v>12502</v>
      </c>
      <c r="AI1147" s="135"/>
      <c r="AJ1147" s="135"/>
      <c r="AK1147" s="135"/>
      <c r="DS1147" s="135"/>
    </row>
    <row r="1148" spans="1:168" ht="12.75" customHeight="1" x14ac:dyDescent="0.2">
      <c r="A1148" s="3" t="s">
        <v>275</v>
      </c>
      <c r="B1148" s="127" t="s">
        <v>12688</v>
      </c>
      <c r="D1148" s="3" t="s">
        <v>12798</v>
      </c>
      <c r="E1148" s="3" t="s">
        <v>12798</v>
      </c>
      <c r="F1148" s="3"/>
      <c r="G1148" s="3"/>
      <c r="I1148" s="135" t="s">
        <v>202</v>
      </c>
      <c r="J1148" s="133" t="s">
        <v>203</v>
      </c>
      <c r="K1148" s="124" t="s">
        <v>162</v>
      </c>
      <c r="M1148" s="3" t="s">
        <v>12792</v>
      </c>
      <c r="R1148" s="3" t="s">
        <v>12793</v>
      </c>
      <c r="T1148" s="3">
        <v>92200</v>
      </c>
      <c r="U1148" s="3" t="s">
        <v>12794</v>
      </c>
      <c r="V1148" s="135" t="s">
        <v>12795</v>
      </c>
      <c r="W1148" s="135"/>
      <c r="AA1148" s="3" t="s">
        <v>12796</v>
      </c>
      <c r="AC1148" s="3" t="s">
        <v>168</v>
      </c>
      <c r="AD1148" s="3" t="s">
        <v>12684</v>
      </c>
      <c r="AE1148" s="3" t="s">
        <v>12685</v>
      </c>
      <c r="AF1148" s="3" t="s">
        <v>12797</v>
      </c>
      <c r="AG1148" s="3" t="s">
        <v>12686</v>
      </c>
      <c r="AI1148" s="135"/>
      <c r="AJ1148" s="135"/>
      <c r="AK1148" s="135"/>
      <c r="DO1148" s="135"/>
      <c r="DP1148" s="135"/>
      <c r="DQ1148" s="135"/>
      <c r="DR1148" s="135"/>
      <c r="DS1148" s="135"/>
    </row>
    <row r="1149" spans="1:168" ht="12.75" customHeight="1" x14ac:dyDescent="0.2">
      <c r="A1149" s="3" t="s">
        <v>173</v>
      </c>
      <c r="D1149" s="3" t="s">
        <v>1356</v>
      </c>
      <c r="E1149" s="135" t="s">
        <v>1356</v>
      </c>
      <c r="F1149" s="3"/>
      <c r="G1149" s="3"/>
      <c r="I1149" s="135" t="s">
        <v>809</v>
      </c>
      <c r="J1149" s="3" t="s">
        <v>810</v>
      </c>
      <c r="K1149" s="4" t="s">
        <v>162</v>
      </c>
      <c r="L1149" s="3" t="s">
        <v>163</v>
      </c>
      <c r="M1149" s="3" t="s">
        <v>163</v>
      </c>
      <c r="R1149" s="3" t="s">
        <v>1357</v>
      </c>
      <c r="S1149" s="3" t="s">
        <v>163</v>
      </c>
      <c r="T1149" s="3" t="s">
        <v>1358</v>
      </c>
      <c r="U1149" s="3" t="s">
        <v>1359</v>
      </c>
      <c r="V1149" s="9" t="s">
        <v>163</v>
      </c>
      <c r="W1149" s="135"/>
      <c r="AA1149" s="3" t="s">
        <v>163</v>
      </c>
      <c r="AC1149" s="3" t="s">
        <v>194</v>
      </c>
      <c r="AD1149" s="3" t="s">
        <v>1360</v>
      </c>
      <c r="AE1149" s="3" t="s">
        <v>1361</v>
      </c>
      <c r="AF1149" s="3" t="s">
        <v>1362</v>
      </c>
      <c r="AG1149" s="3" t="s">
        <v>1363</v>
      </c>
      <c r="AI1149" s="135" t="s">
        <v>163</v>
      </c>
      <c r="AJ1149" s="135" t="s">
        <v>1364</v>
      </c>
      <c r="AK1149" s="135" t="s">
        <v>1365</v>
      </c>
      <c r="AL1149" s="3" t="s">
        <v>1366</v>
      </c>
      <c r="AW1149" s="3" t="s">
        <v>168</v>
      </c>
      <c r="AX1149" s="3" t="s">
        <v>1360</v>
      </c>
      <c r="AY1149" s="3" t="s">
        <v>1361</v>
      </c>
      <c r="AZ1149" s="3" t="s">
        <v>1362</v>
      </c>
      <c r="BA1149" s="3" t="s">
        <v>1363</v>
      </c>
      <c r="BC1149" s="141"/>
      <c r="BD1149" s="141"/>
      <c r="BE1149" s="141"/>
      <c r="DO1149" s="135"/>
      <c r="DP1149" s="135"/>
      <c r="DQ1149" s="135"/>
      <c r="DR1149" s="135"/>
      <c r="DS1149" s="135"/>
    </row>
    <row r="1150" spans="1:168" ht="12.75" customHeight="1" x14ac:dyDescent="0.2">
      <c r="A1150" s="132" t="s">
        <v>240</v>
      </c>
      <c r="B1150" s="17" t="s">
        <v>886</v>
      </c>
      <c r="C1150" s="133"/>
      <c r="D1150" s="133" t="s">
        <v>7753</v>
      </c>
      <c r="E1150" s="133" t="s">
        <v>13350</v>
      </c>
      <c r="F1150" s="12"/>
      <c r="G1150" s="12"/>
      <c r="H1150" s="124" t="s">
        <v>243</v>
      </c>
      <c r="I1150" s="8" t="s">
        <v>2669</v>
      </c>
      <c r="J1150" s="133" t="s">
        <v>161</v>
      </c>
      <c r="K1150" s="124" t="s">
        <v>162</v>
      </c>
      <c r="L1150" s="133" t="s">
        <v>7756</v>
      </c>
      <c r="M1150" s="133"/>
      <c r="N1150" s="124" t="s">
        <v>247</v>
      </c>
      <c r="O1150" s="124"/>
      <c r="P1150" s="124"/>
      <c r="Q1150" s="124"/>
      <c r="R1150" s="133"/>
      <c r="S1150" s="133"/>
      <c r="T1150" s="133"/>
      <c r="U1150" s="133"/>
      <c r="V1150" s="24"/>
      <c r="W1150" s="133"/>
      <c r="X1150" s="133"/>
      <c r="Y1150" s="133"/>
      <c r="Z1150" s="133"/>
      <c r="AA1150" s="133"/>
      <c r="AB1150" s="133"/>
      <c r="AC1150" s="133"/>
      <c r="AI1150" s="133"/>
      <c r="AJ1150" s="133"/>
      <c r="AK1150" s="133"/>
      <c r="AL1150" s="133"/>
      <c r="AW1150" s="124"/>
      <c r="AX1150" s="133"/>
      <c r="AY1150" s="133"/>
      <c r="AZ1150" s="137"/>
      <c r="BA1150" s="3" t="s">
        <v>7755</v>
      </c>
      <c r="BC1150" s="135"/>
      <c r="BD1150" s="135"/>
      <c r="BE1150" s="135"/>
    </row>
    <row r="1151" spans="1:168" ht="12.75" customHeight="1" x14ac:dyDescent="0.2">
      <c r="A1151" s="135" t="s">
        <v>263</v>
      </c>
      <c r="C1151" s="128"/>
      <c r="D1151" s="135" t="s">
        <v>1374</v>
      </c>
      <c r="E1151" s="135" t="s">
        <v>1374</v>
      </c>
      <c r="F1151" s="135"/>
      <c r="G1151" s="135"/>
      <c r="H1151" s="127"/>
      <c r="I1151" s="135" t="s">
        <v>430</v>
      </c>
      <c r="J1151" s="135" t="s">
        <v>431</v>
      </c>
      <c r="K1151" s="127" t="s">
        <v>162</v>
      </c>
      <c r="L1151" s="135"/>
      <c r="M1151" s="3" t="s">
        <v>163</v>
      </c>
      <c r="N1151" s="135"/>
      <c r="O1151" s="135"/>
      <c r="P1151" s="135"/>
      <c r="Q1151" s="135"/>
      <c r="R1151" s="3" t="s">
        <v>1375</v>
      </c>
      <c r="S1151" s="3" t="s">
        <v>163</v>
      </c>
      <c r="T1151" s="3" t="s">
        <v>1376</v>
      </c>
      <c r="U1151" s="3" t="s">
        <v>435</v>
      </c>
      <c r="V1151" s="9" t="s">
        <v>1377</v>
      </c>
      <c r="AA1151" s="3" t="s">
        <v>163</v>
      </c>
      <c r="AC1151" s="3" t="s">
        <v>168</v>
      </c>
      <c r="AD1151" s="3" t="s">
        <v>1378</v>
      </c>
      <c r="AE1151" s="3" t="s">
        <v>1379</v>
      </c>
      <c r="AF1151" s="3" t="s">
        <v>368</v>
      </c>
      <c r="AG1151" s="3" t="s">
        <v>1380</v>
      </c>
      <c r="AI1151" s="3" t="s">
        <v>163</v>
      </c>
      <c r="AJ1151" s="3" t="s">
        <v>1377</v>
      </c>
      <c r="AW1151" s="3" t="s">
        <v>168</v>
      </c>
      <c r="AX1151" s="3" t="s">
        <v>1378</v>
      </c>
      <c r="AY1151" s="3" t="s">
        <v>1379</v>
      </c>
      <c r="AZ1151" s="3" t="s">
        <v>368</v>
      </c>
      <c r="BA1151" s="3" t="s">
        <v>1380</v>
      </c>
      <c r="BC1151" s="9"/>
      <c r="BD1151" s="9"/>
      <c r="BE1151" s="9"/>
    </row>
    <row r="1152" spans="1:168" ht="12.75" customHeight="1" x14ac:dyDescent="0.2">
      <c r="A1152" s="132" t="s">
        <v>240</v>
      </c>
      <c r="B1152" s="17" t="s">
        <v>886</v>
      </c>
      <c r="C1152" s="133"/>
      <c r="D1152" s="133" t="s">
        <v>1510</v>
      </c>
      <c r="E1152" s="133" t="s">
        <v>1510</v>
      </c>
      <c r="F1152" s="12"/>
      <c r="G1152" s="12"/>
      <c r="H1152" s="124" t="s">
        <v>243</v>
      </c>
      <c r="I1152" s="133" t="s">
        <v>1511</v>
      </c>
      <c r="J1152" s="133" t="s">
        <v>161</v>
      </c>
      <c r="K1152" s="124" t="s">
        <v>162</v>
      </c>
      <c r="M1152" s="133" t="s">
        <v>1513</v>
      </c>
      <c r="N1152" s="124" t="s">
        <v>247</v>
      </c>
      <c r="O1152" s="124"/>
      <c r="P1152" s="124"/>
      <c r="Q1152" s="124"/>
      <c r="R1152" s="133"/>
      <c r="S1152" s="133"/>
      <c r="T1152" s="133"/>
      <c r="U1152" s="133" t="s">
        <v>1512</v>
      </c>
      <c r="V1152" s="24"/>
      <c r="W1152" s="133"/>
      <c r="X1152" s="133"/>
      <c r="Y1152" s="133"/>
      <c r="Z1152" s="133"/>
      <c r="AA1152" s="133"/>
      <c r="AB1152" s="133"/>
      <c r="AC1152" s="133"/>
      <c r="AI1152" s="133"/>
      <c r="AJ1152" s="133"/>
      <c r="AK1152" s="133"/>
      <c r="AL1152" s="133"/>
      <c r="AM1152" s="124"/>
      <c r="AN1152" s="124"/>
      <c r="AO1152" s="124"/>
      <c r="AP1152" s="124"/>
      <c r="AQ1152" s="124"/>
      <c r="AR1152" s="124"/>
      <c r="AS1152" s="124"/>
      <c r="AT1152" s="124"/>
      <c r="AU1152" s="124"/>
      <c r="AV1152" s="124"/>
      <c r="AW1152" s="3" t="s">
        <v>168</v>
      </c>
      <c r="AX1152" s="133" t="s">
        <v>1097</v>
      </c>
      <c r="AY1152" s="133" t="s">
        <v>1514</v>
      </c>
      <c r="AZ1152" s="133" t="s">
        <v>319</v>
      </c>
      <c r="BA1152" s="3" t="s">
        <v>1515</v>
      </c>
      <c r="BC1152" s="135"/>
      <c r="BD1152" s="135"/>
      <c r="BE1152" s="135"/>
    </row>
    <row r="1153" spans="1:176" ht="12.75" customHeight="1" x14ac:dyDescent="0.2">
      <c r="A1153" s="133" t="s">
        <v>205</v>
      </c>
      <c r="B1153" s="124"/>
      <c r="C1153" s="133"/>
      <c r="D1153" s="133" t="s">
        <v>1409</v>
      </c>
      <c r="E1153" s="133" t="s">
        <v>1409</v>
      </c>
      <c r="F1153" s="124"/>
      <c r="G1153" s="124"/>
      <c r="H1153" s="124"/>
      <c r="I1153" s="133" t="s">
        <v>1410</v>
      </c>
      <c r="J1153" s="133" t="s">
        <v>493</v>
      </c>
      <c r="K1153" s="124" t="s">
        <v>162</v>
      </c>
      <c r="L1153" s="133" t="s">
        <v>13447</v>
      </c>
      <c r="M1153" s="133"/>
      <c r="N1153" s="124"/>
      <c r="O1153" s="124"/>
      <c r="P1153" s="124"/>
      <c r="Q1153" s="124"/>
      <c r="R1153" s="133"/>
      <c r="S1153" s="133"/>
      <c r="T1153" s="133"/>
      <c r="U1153" s="133"/>
      <c r="V1153" s="24"/>
      <c r="W1153" s="133"/>
      <c r="X1153" s="133"/>
      <c r="Y1153" s="133"/>
      <c r="Z1153" s="133"/>
      <c r="AA1153" s="133"/>
      <c r="AB1153" s="133"/>
      <c r="AC1153" s="3" t="s">
        <v>168</v>
      </c>
      <c r="AD1153" s="3" t="s">
        <v>11538</v>
      </c>
      <c r="AE1153" s="3" t="s">
        <v>8175</v>
      </c>
      <c r="AF1153" s="3" t="s">
        <v>163</v>
      </c>
      <c r="AG1153" s="3" t="s">
        <v>11539</v>
      </c>
      <c r="AH1153" s="133"/>
      <c r="AI1153" s="133"/>
      <c r="AJ1153" s="133"/>
      <c r="AK1153" s="133"/>
      <c r="AL1153" s="133"/>
      <c r="AM1153" s="124"/>
      <c r="AN1153" s="124"/>
      <c r="AO1153" s="124"/>
      <c r="AP1153" s="124"/>
      <c r="AQ1153" s="124"/>
      <c r="AR1153" s="124"/>
      <c r="AS1153" s="124"/>
      <c r="AT1153" s="124"/>
      <c r="AU1153" s="124"/>
      <c r="AV1153" s="124"/>
      <c r="AW1153" s="3" t="s">
        <v>168</v>
      </c>
      <c r="AX1153" s="133" t="s">
        <v>1411</v>
      </c>
      <c r="AY1153" s="133" t="s">
        <v>1412</v>
      </c>
      <c r="AZ1153" s="133" t="s">
        <v>1413</v>
      </c>
      <c r="BA1153" s="133" t="s">
        <v>1414</v>
      </c>
    </row>
    <row r="1154" spans="1:176" ht="12.75" customHeight="1" x14ac:dyDescent="0.2">
      <c r="A1154" s="135" t="s">
        <v>544</v>
      </c>
      <c r="D1154" s="3" t="s">
        <v>12752</v>
      </c>
      <c r="E1154" s="3" t="s">
        <v>12752</v>
      </c>
      <c r="F1154" s="3"/>
      <c r="G1154" s="3"/>
      <c r="H1154" s="127"/>
      <c r="I1154" s="3" t="s">
        <v>160</v>
      </c>
      <c r="J1154" s="3" t="s">
        <v>161</v>
      </c>
      <c r="K1154" s="17" t="s">
        <v>162</v>
      </c>
      <c r="M1154" s="3" t="s">
        <v>12753</v>
      </c>
      <c r="R1154" s="3" t="s">
        <v>12754</v>
      </c>
      <c r="S1154" s="3" t="s">
        <v>12755</v>
      </c>
      <c r="U1154" s="3" t="s">
        <v>346</v>
      </c>
      <c r="V1154" s="3" t="s">
        <v>12756</v>
      </c>
      <c r="AC1154" s="133" t="s">
        <v>168</v>
      </c>
      <c r="AD1154" s="3" t="s">
        <v>12757</v>
      </c>
      <c r="AE1154" s="3" t="s">
        <v>12758</v>
      </c>
      <c r="AG1154" s="3" t="s">
        <v>12759</v>
      </c>
      <c r="AI1154" s="3" t="s">
        <v>12756</v>
      </c>
      <c r="AJ1154" s="3" t="s">
        <v>12760</v>
      </c>
      <c r="AK1154" s="3" t="s">
        <v>12761</v>
      </c>
    </row>
    <row r="1155" spans="1:176" ht="12.75" customHeight="1" x14ac:dyDescent="0.2">
      <c r="A1155" s="3" t="s">
        <v>992</v>
      </c>
      <c r="D1155" s="3" t="s">
        <v>1446</v>
      </c>
      <c r="E1155" s="3" t="s">
        <v>1446</v>
      </c>
      <c r="F1155" s="3"/>
      <c r="G1155" s="3"/>
      <c r="I1155" s="133" t="s">
        <v>443</v>
      </c>
      <c r="J1155" s="135" t="s">
        <v>444</v>
      </c>
      <c r="K1155" s="4" t="s">
        <v>162</v>
      </c>
      <c r="L1155" s="3" t="s">
        <v>163</v>
      </c>
      <c r="M1155" s="3" t="s">
        <v>163</v>
      </c>
      <c r="R1155" s="3" t="s">
        <v>1447</v>
      </c>
      <c r="S1155" s="3" t="s">
        <v>163</v>
      </c>
      <c r="T1155" s="3">
        <v>10019</v>
      </c>
      <c r="U1155" s="3" t="s">
        <v>1448</v>
      </c>
      <c r="V1155" s="9" t="s">
        <v>163</v>
      </c>
      <c r="AA1155" s="3" t="s">
        <v>163</v>
      </c>
      <c r="AC1155" s="3" t="s">
        <v>168</v>
      </c>
      <c r="AD1155" s="3" t="s">
        <v>609</v>
      </c>
      <c r="AE1155" s="3" t="s">
        <v>189</v>
      </c>
      <c r="AF1155" s="3" t="s">
        <v>163</v>
      </c>
      <c r="AG1155" s="3" t="s">
        <v>1449</v>
      </c>
      <c r="AI1155" s="3" t="s">
        <v>163</v>
      </c>
      <c r="AJ1155" s="3" t="s">
        <v>1450</v>
      </c>
      <c r="AK1155" s="3" t="s">
        <v>1451</v>
      </c>
      <c r="AL1155" s="3" t="s">
        <v>1452</v>
      </c>
      <c r="AW1155" s="3" t="s">
        <v>168</v>
      </c>
      <c r="AX1155" s="3" t="s">
        <v>609</v>
      </c>
      <c r="AY1155" s="3" t="s">
        <v>189</v>
      </c>
      <c r="AZ1155" s="3" t="s">
        <v>163</v>
      </c>
      <c r="BA1155" s="3" t="s">
        <v>1449</v>
      </c>
      <c r="BC1155" s="9"/>
      <c r="BD1155" s="9"/>
      <c r="BE1155" s="9"/>
    </row>
    <row r="1156" spans="1:176" ht="12.75" customHeight="1" x14ac:dyDescent="0.2">
      <c r="A1156" s="3" t="s">
        <v>1453</v>
      </c>
      <c r="B1156" s="17" t="s">
        <v>11446</v>
      </c>
      <c r="D1156" s="3" t="s">
        <v>1454</v>
      </c>
      <c r="E1156" s="3" t="s">
        <v>1454</v>
      </c>
      <c r="F1156" s="3"/>
      <c r="G1156" s="3"/>
      <c r="I1156" s="3" t="s">
        <v>1455</v>
      </c>
      <c r="J1156" s="3" t="s">
        <v>179</v>
      </c>
      <c r="K1156" s="4" t="s">
        <v>180</v>
      </c>
      <c r="L1156" s="3" t="s">
        <v>163</v>
      </c>
      <c r="M1156" s="3" t="s">
        <v>1456</v>
      </c>
      <c r="R1156" s="3" t="s">
        <v>1457</v>
      </c>
      <c r="S1156" s="3" t="s">
        <v>1458</v>
      </c>
      <c r="T1156" s="3" t="s">
        <v>1459</v>
      </c>
      <c r="U1156" s="3" t="s">
        <v>1460</v>
      </c>
      <c r="V1156" s="9" t="s">
        <v>1461</v>
      </c>
      <c r="AA1156" s="3" t="s">
        <v>163</v>
      </c>
      <c r="AC1156" s="3" t="s">
        <v>168</v>
      </c>
      <c r="AD1156" s="3" t="s">
        <v>1462</v>
      </c>
      <c r="AE1156" s="3" t="s">
        <v>1463</v>
      </c>
      <c r="AF1156" s="3" t="s">
        <v>1464</v>
      </c>
      <c r="AG1156" s="3" t="s">
        <v>1465</v>
      </c>
      <c r="AH1156" s="3" t="s">
        <v>163</v>
      </c>
      <c r="AI1156" s="3" t="s">
        <v>1466</v>
      </c>
      <c r="AJ1156" s="3" t="s">
        <v>163</v>
      </c>
      <c r="AK1156" s="3" t="s">
        <v>1467</v>
      </c>
      <c r="AL1156" s="3" t="s">
        <v>1468</v>
      </c>
      <c r="AM1156" s="3" t="s">
        <v>194</v>
      </c>
      <c r="AN1156" s="3" t="s">
        <v>1469</v>
      </c>
      <c r="AO1156" s="3" t="s">
        <v>1285</v>
      </c>
      <c r="AQ1156" s="3" t="s">
        <v>1470</v>
      </c>
      <c r="AW1156" s="3" t="s">
        <v>168</v>
      </c>
      <c r="AX1156" s="3" t="s">
        <v>14060</v>
      </c>
      <c r="AY1156" s="3" t="s">
        <v>14061</v>
      </c>
      <c r="AZ1156" s="3" t="s">
        <v>14062</v>
      </c>
      <c r="BA1156" s="3" t="s">
        <v>14063</v>
      </c>
      <c r="BB1156" s="3" t="s">
        <v>163</v>
      </c>
      <c r="BC1156" s="9"/>
      <c r="BD1156" s="9" t="s">
        <v>163</v>
      </c>
      <c r="BE1156" s="9"/>
    </row>
    <row r="1157" spans="1:176" ht="12.75" customHeight="1" x14ac:dyDescent="0.2">
      <c r="A1157" s="132" t="s">
        <v>544</v>
      </c>
      <c r="B1157" s="124" t="s">
        <v>1472</v>
      </c>
      <c r="C1157" s="8"/>
      <c r="D1157" s="133" t="s">
        <v>1471</v>
      </c>
      <c r="E1157" s="133" t="s">
        <v>1471</v>
      </c>
      <c r="F1157" s="124"/>
      <c r="G1157" s="124"/>
      <c r="H1157" s="124"/>
      <c r="I1157" s="8" t="s">
        <v>604</v>
      </c>
      <c r="J1157" s="133" t="s">
        <v>444</v>
      </c>
      <c r="K1157" s="124" t="s">
        <v>162</v>
      </c>
      <c r="L1157" s="133" t="s">
        <v>1472</v>
      </c>
      <c r="M1157" s="133"/>
      <c r="N1157" s="124"/>
      <c r="O1157" s="124"/>
      <c r="P1157" s="124"/>
      <c r="Q1157" s="124"/>
      <c r="R1157" s="133"/>
      <c r="S1157" s="133"/>
      <c r="T1157" s="133"/>
      <c r="U1157" s="133"/>
      <c r="V1157" s="24"/>
      <c r="W1157" s="133"/>
      <c r="X1157" s="133"/>
      <c r="Y1157" s="133"/>
      <c r="Z1157" s="133"/>
      <c r="AA1157" s="133"/>
      <c r="AB1157" s="133"/>
      <c r="AC1157" s="3" t="s">
        <v>168</v>
      </c>
      <c r="AD1157" s="133" t="s">
        <v>1473</v>
      </c>
      <c r="AE1157" s="133" t="s">
        <v>1474</v>
      </c>
      <c r="AF1157" s="133" t="s">
        <v>1475</v>
      </c>
      <c r="AG1157" s="133" t="s">
        <v>1476</v>
      </c>
      <c r="AJ1157" s="135"/>
      <c r="AP1157" s="135"/>
      <c r="BA1157" s="135"/>
    </row>
    <row r="1158" spans="1:176" ht="12.75" customHeight="1" x14ac:dyDescent="0.2">
      <c r="A1158" s="135" t="s">
        <v>544</v>
      </c>
      <c r="B1158" s="127" t="s">
        <v>13646</v>
      </c>
      <c r="C1158" s="128" t="s">
        <v>13886</v>
      </c>
      <c r="D1158" s="135" t="s">
        <v>13822</v>
      </c>
      <c r="E1158" s="135" t="s">
        <v>288</v>
      </c>
      <c r="F1158" s="135"/>
      <c r="G1158" s="135"/>
      <c r="H1158" s="127"/>
      <c r="I1158" s="135" t="s">
        <v>289</v>
      </c>
      <c r="J1158" s="135" t="s">
        <v>245</v>
      </c>
      <c r="K1158" s="127" t="s">
        <v>162</v>
      </c>
      <c r="L1158" s="135" t="s">
        <v>163</v>
      </c>
      <c r="M1158" s="135" t="s">
        <v>290</v>
      </c>
      <c r="N1158" s="135"/>
      <c r="O1158" s="135"/>
      <c r="P1158" s="135"/>
      <c r="Q1158" s="135"/>
      <c r="R1158" s="135" t="s">
        <v>291</v>
      </c>
      <c r="S1158" s="135" t="s">
        <v>163</v>
      </c>
      <c r="T1158" s="135" t="s">
        <v>292</v>
      </c>
      <c r="U1158" s="135" t="s">
        <v>293</v>
      </c>
      <c r="V1158" s="141" t="s">
        <v>163</v>
      </c>
      <c r="W1158" s="135"/>
      <c r="X1158" s="135"/>
      <c r="Y1158" s="135"/>
      <c r="Z1158" s="135"/>
      <c r="AA1158" s="135" t="s">
        <v>163</v>
      </c>
      <c r="AB1158" s="135"/>
      <c r="AC1158" s="135" t="s">
        <v>168</v>
      </c>
      <c r="AD1158" s="3" t="s">
        <v>294</v>
      </c>
      <c r="AE1158" s="3" t="s">
        <v>295</v>
      </c>
      <c r="AG1158" s="135" t="s">
        <v>296</v>
      </c>
      <c r="AJ1158" s="135" t="s">
        <v>297</v>
      </c>
      <c r="AK1158" s="135"/>
      <c r="AL1158" s="135" t="s">
        <v>298</v>
      </c>
      <c r="AM1158" s="135"/>
      <c r="AN1158" s="135"/>
      <c r="AO1158" s="135"/>
      <c r="AP1158" s="135"/>
      <c r="AQ1158" s="135"/>
      <c r="AR1158" s="135"/>
      <c r="AS1158" s="135"/>
      <c r="AT1158" s="135"/>
      <c r="AU1158" s="135"/>
      <c r="AV1158" s="135"/>
      <c r="AW1158" s="3" t="s">
        <v>168</v>
      </c>
      <c r="AX1158" s="135" t="s">
        <v>294</v>
      </c>
      <c r="AY1158" s="135" t="s">
        <v>295</v>
      </c>
      <c r="AZ1158" s="135"/>
      <c r="BA1158" s="3" t="s">
        <v>296</v>
      </c>
      <c r="BC1158" s="141"/>
      <c r="BD1158" s="141"/>
      <c r="BE1158" s="141"/>
    </row>
    <row r="1159" spans="1:176" ht="12.75" customHeight="1" x14ac:dyDescent="0.2">
      <c r="A1159" s="3" t="s">
        <v>205</v>
      </c>
      <c r="D1159" s="3" t="s">
        <v>1480</v>
      </c>
      <c r="E1159" s="3" t="s">
        <v>1480</v>
      </c>
      <c r="F1159" s="3"/>
      <c r="G1159" s="3"/>
      <c r="I1159" s="3" t="s">
        <v>523</v>
      </c>
      <c r="J1159" s="133" t="s">
        <v>482</v>
      </c>
      <c r="K1159" s="4" t="s">
        <v>162</v>
      </c>
      <c r="L1159" s="3" t="s">
        <v>163</v>
      </c>
      <c r="M1159" s="3" t="s">
        <v>1481</v>
      </c>
      <c r="R1159" s="3" t="s">
        <v>1482</v>
      </c>
      <c r="S1159" s="3" t="s">
        <v>1483</v>
      </c>
      <c r="T1159" s="3" t="s">
        <v>1484</v>
      </c>
      <c r="U1159" s="3" t="s">
        <v>1485</v>
      </c>
      <c r="V1159" s="141" t="s">
        <v>163</v>
      </c>
      <c r="AA1159" s="3" t="s">
        <v>163</v>
      </c>
      <c r="AC1159" s="3" t="s">
        <v>168</v>
      </c>
      <c r="AD1159" s="3" t="s">
        <v>1486</v>
      </c>
      <c r="AE1159" s="3" t="s">
        <v>1487</v>
      </c>
      <c r="AF1159" s="3" t="s">
        <v>581</v>
      </c>
      <c r="AG1159" s="3" t="s">
        <v>1488</v>
      </c>
      <c r="BC1159" s="141"/>
      <c r="BD1159" s="141"/>
      <c r="BE1159" s="141"/>
    </row>
    <row r="1160" spans="1:176" ht="12.75" customHeight="1" x14ac:dyDescent="0.2">
      <c r="A1160" s="3" t="s">
        <v>205</v>
      </c>
      <c r="D1160" s="3" t="s">
        <v>1480</v>
      </c>
      <c r="E1160" s="3" t="s">
        <v>1480</v>
      </c>
      <c r="F1160" s="3"/>
      <c r="G1160" s="3"/>
      <c r="I1160" s="3" t="s">
        <v>430</v>
      </c>
      <c r="J1160" s="3" t="s">
        <v>431</v>
      </c>
      <c r="K1160" s="4" t="s">
        <v>162</v>
      </c>
      <c r="L1160" s="3" t="s">
        <v>163</v>
      </c>
      <c r="M1160" s="3" t="s">
        <v>1481</v>
      </c>
      <c r="R1160" s="3" t="s">
        <v>1489</v>
      </c>
      <c r="S1160" s="3" t="s">
        <v>163</v>
      </c>
      <c r="T1160" s="3" t="s">
        <v>1490</v>
      </c>
      <c r="U1160" s="3" t="s">
        <v>435</v>
      </c>
      <c r="V1160" s="141" t="s">
        <v>163</v>
      </c>
      <c r="AA1160" s="3" t="s">
        <v>1491</v>
      </c>
      <c r="AC1160" s="3" t="s">
        <v>168</v>
      </c>
      <c r="AD1160" s="3" t="s">
        <v>1492</v>
      </c>
      <c r="AE1160" s="3" t="s">
        <v>1493</v>
      </c>
      <c r="AF1160" s="3" t="s">
        <v>1494</v>
      </c>
      <c r="AG1160" s="3" t="s">
        <v>1495</v>
      </c>
      <c r="AH1160" s="3" t="s">
        <v>163</v>
      </c>
      <c r="AI1160" s="3" t="s">
        <v>1496</v>
      </c>
      <c r="AJ1160" s="3" t="s">
        <v>163</v>
      </c>
      <c r="AK1160" s="3" t="s">
        <v>1497</v>
      </c>
      <c r="AL1160" s="3" t="s">
        <v>163</v>
      </c>
      <c r="AW1160" s="3" t="s">
        <v>168</v>
      </c>
      <c r="AX1160" s="3" t="s">
        <v>1492</v>
      </c>
      <c r="AY1160" s="3" t="s">
        <v>1493</v>
      </c>
      <c r="AZ1160" s="3" t="s">
        <v>1494</v>
      </c>
      <c r="BA1160" s="3" t="s">
        <v>1495</v>
      </c>
      <c r="BC1160" s="141"/>
      <c r="BD1160" s="141"/>
      <c r="BE1160" s="141"/>
    </row>
    <row r="1161" spans="1:176" ht="12.75" customHeight="1" x14ac:dyDescent="0.2">
      <c r="A1161" s="133" t="s">
        <v>263</v>
      </c>
      <c r="B1161" s="124"/>
      <c r="C1161" s="133"/>
      <c r="D1161" s="133" t="s">
        <v>1498</v>
      </c>
      <c r="E1161" s="133" t="s">
        <v>1498</v>
      </c>
      <c r="F1161" s="124"/>
      <c r="G1161" s="124"/>
      <c r="H1161" s="124"/>
      <c r="I1161" s="133" t="s">
        <v>809</v>
      </c>
      <c r="J1161" s="133" t="s">
        <v>810</v>
      </c>
      <c r="K1161" s="124" t="s">
        <v>162</v>
      </c>
      <c r="L1161" s="133"/>
      <c r="M1161" s="133"/>
      <c r="N1161" s="124"/>
      <c r="O1161" s="124"/>
      <c r="P1161" s="124"/>
      <c r="Q1161" s="124"/>
      <c r="R1161" s="133"/>
      <c r="S1161" s="133"/>
      <c r="T1161" s="133"/>
      <c r="U1161" s="133"/>
      <c r="V1161" s="24"/>
      <c r="W1161" s="133"/>
      <c r="X1161" s="133"/>
      <c r="Y1161" s="133"/>
      <c r="Z1161" s="133"/>
      <c r="AA1161" s="133"/>
      <c r="AB1161" s="133"/>
      <c r="AC1161" s="135" t="s">
        <v>168</v>
      </c>
      <c r="AD1161" s="133" t="s">
        <v>895</v>
      </c>
      <c r="AE1161" s="133" t="s">
        <v>1499</v>
      </c>
      <c r="AF1161" s="133" t="s">
        <v>1500</v>
      </c>
      <c r="AG1161" s="133" t="s">
        <v>1501</v>
      </c>
      <c r="AN1161" s="124"/>
      <c r="AO1161" s="124"/>
      <c r="AP1161" s="124"/>
      <c r="AQ1161" s="124"/>
      <c r="AR1161" s="124"/>
      <c r="AS1161" s="124"/>
      <c r="AT1161" s="124"/>
      <c r="AU1161" s="124"/>
      <c r="AV1161" s="124"/>
    </row>
    <row r="1162" spans="1:176" s="1" customFormat="1" ht="12.75" customHeight="1" x14ac:dyDescent="0.2">
      <c r="A1162" s="135" t="s">
        <v>544</v>
      </c>
      <c r="B1162" s="127"/>
      <c r="C1162" s="128"/>
      <c r="D1162" s="135" t="s">
        <v>1502</v>
      </c>
      <c r="E1162" s="135" t="s">
        <v>1502</v>
      </c>
      <c r="F1162" s="135"/>
      <c r="G1162" s="135"/>
      <c r="H1162" s="127"/>
      <c r="I1162" s="135" t="s">
        <v>604</v>
      </c>
      <c r="J1162" s="135" t="s">
        <v>444</v>
      </c>
      <c r="K1162" s="127" t="s">
        <v>162</v>
      </c>
      <c r="L1162" s="135" t="s">
        <v>163</v>
      </c>
      <c r="M1162" s="135" t="s">
        <v>163</v>
      </c>
      <c r="N1162" s="135"/>
      <c r="O1162" s="135"/>
      <c r="P1162" s="135"/>
      <c r="Q1162" s="135"/>
      <c r="R1162" s="135" t="s">
        <v>1503</v>
      </c>
      <c r="S1162" s="135" t="s">
        <v>1504</v>
      </c>
      <c r="T1162" s="135" t="s">
        <v>1505</v>
      </c>
      <c r="U1162" s="135" t="s">
        <v>1506</v>
      </c>
      <c r="V1162" s="141" t="s">
        <v>163</v>
      </c>
      <c r="W1162" s="135"/>
      <c r="X1162" s="135"/>
      <c r="Y1162" s="135"/>
      <c r="Z1162" s="135"/>
      <c r="AA1162" s="135" t="s">
        <v>163</v>
      </c>
      <c r="AB1162" s="135"/>
      <c r="AC1162" s="3" t="s">
        <v>168</v>
      </c>
      <c r="AD1162" s="135" t="s">
        <v>1401</v>
      </c>
      <c r="AE1162" s="135" t="s">
        <v>1402</v>
      </c>
      <c r="AF1162" s="135" t="s">
        <v>745</v>
      </c>
      <c r="AG1162" s="135" t="s">
        <v>1507</v>
      </c>
      <c r="AH1162" s="3"/>
      <c r="AI1162" s="10">
        <v>19024723520</v>
      </c>
      <c r="AJ1162" s="3"/>
      <c r="AK1162" s="135">
        <v>17097250555</v>
      </c>
      <c r="AL1162" s="3"/>
      <c r="AM1162" s="3"/>
      <c r="AN1162" s="3"/>
      <c r="AO1162" s="3"/>
      <c r="AP1162" s="135"/>
      <c r="AQ1162" s="135"/>
      <c r="AR1162" s="135"/>
      <c r="AS1162" s="135"/>
      <c r="AT1162" s="135"/>
      <c r="AU1162" s="135"/>
      <c r="AV1162" s="135"/>
      <c r="AW1162" s="3" t="s">
        <v>168</v>
      </c>
      <c r="AX1162" s="3" t="s">
        <v>1401</v>
      </c>
      <c r="AY1162" s="3" t="s">
        <v>1402</v>
      </c>
      <c r="AZ1162" s="3" t="s">
        <v>745</v>
      </c>
      <c r="BA1162" s="3" t="s">
        <v>1507</v>
      </c>
      <c r="BB1162" s="3"/>
      <c r="BC1162" s="141"/>
      <c r="BD1162" s="141"/>
      <c r="BE1162" s="141"/>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c r="FK1162" s="3"/>
      <c r="FL1162" s="3"/>
      <c r="FM1162" s="135"/>
      <c r="FN1162" s="135"/>
      <c r="FO1162" s="135"/>
      <c r="FP1162" s="135"/>
      <c r="FQ1162" s="135"/>
      <c r="FR1162" s="135"/>
      <c r="FS1162" s="135"/>
      <c r="FT1162" s="135"/>
    </row>
    <row r="1163" spans="1:176" ht="12.75" customHeight="1" x14ac:dyDescent="0.2">
      <c r="A1163" s="3" t="s">
        <v>205</v>
      </c>
      <c r="D1163" s="3" t="s">
        <v>13199</v>
      </c>
      <c r="E1163" s="3" t="s">
        <v>13199</v>
      </c>
      <c r="F1163" s="3"/>
      <c r="G1163" s="3"/>
      <c r="I1163" s="3" t="s">
        <v>858</v>
      </c>
      <c r="J1163" s="3" t="s">
        <v>203</v>
      </c>
      <c r="K1163" s="134" t="s">
        <v>180</v>
      </c>
      <c r="L1163" s="3" t="s">
        <v>13288</v>
      </c>
      <c r="M1163" s="135"/>
      <c r="R1163" s="3" t="s">
        <v>13200</v>
      </c>
      <c r="T1163" s="3">
        <v>42549</v>
      </c>
      <c r="U1163" s="3" t="s">
        <v>5390</v>
      </c>
      <c r="V1163" s="135" t="s">
        <v>13100</v>
      </c>
      <c r="AC1163" s="3" t="s">
        <v>168</v>
      </c>
      <c r="AD1163" s="3" t="s">
        <v>11863</v>
      </c>
      <c r="AE1163" s="3" t="s">
        <v>11864</v>
      </c>
      <c r="AF1163" s="3" t="s">
        <v>866</v>
      </c>
      <c r="AG1163" s="135" t="s">
        <v>11865</v>
      </c>
      <c r="AK1163" s="135" t="s">
        <v>13101</v>
      </c>
      <c r="BE1163" s="135"/>
    </row>
    <row r="1164" spans="1:176" ht="12.75" customHeight="1" x14ac:dyDescent="0.2">
      <c r="A1164" s="135" t="s">
        <v>205</v>
      </c>
      <c r="C1164" s="128"/>
      <c r="D1164" s="135" t="s">
        <v>13182</v>
      </c>
      <c r="E1164" s="135" t="s">
        <v>13182</v>
      </c>
      <c r="F1164" s="135"/>
      <c r="G1164" s="135"/>
      <c r="H1164" s="127"/>
      <c r="I1164" s="135" t="s">
        <v>616</v>
      </c>
      <c r="J1164" s="135" t="s">
        <v>203</v>
      </c>
      <c r="K1164" s="134" t="s">
        <v>162</v>
      </c>
      <c r="L1164" s="135"/>
      <c r="M1164" s="135" t="s">
        <v>13183</v>
      </c>
      <c r="N1164" s="135"/>
      <c r="O1164" s="135"/>
      <c r="P1164" s="135"/>
      <c r="Q1164" s="135"/>
      <c r="R1164" s="135" t="s">
        <v>13184</v>
      </c>
      <c r="S1164" s="135"/>
      <c r="T1164" s="135">
        <v>1040</v>
      </c>
      <c r="U1164" s="135" t="s">
        <v>3913</v>
      </c>
      <c r="V1164" s="135" t="s">
        <v>13185</v>
      </c>
      <c r="W1164" s="135"/>
      <c r="X1164" s="135"/>
      <c r="Y1164" s="135"/>
      <c r="Z1164" s="135"/>
      <c r="AA1164" s="135"/>
      <c r="AB1164" s="135"/>
      <c r="AC1164" s="135" t="s">
        <v>168</v>
      </c>
      <c r="AD1164" s="3" t="s">
        <v>13186</v>
      </c>
      <c r="AE1164" s="3" t="s">
        <v>13187</v>
      </c>
      <c r="AF1164" s="3" t="s">
        <v>13188</v>
      </c>
      <c r="AG1164" s="3" t="s">
        <v>13189</v>
      </c>
      <c r="AH1164" s="135"/>
      <c r="AI1164" s="135"/>
      <c r="AJ1164" s="135"/>
      <c r="AK1164" s="135" t="s">
        <v>13190</v>
      </c>
      <c r="AL1164" s="135"/>
      <c r="AM1164" s="135"/>
      <c r="AN1164" s="135"/>
      <c r="AO1164" s="135"/>
      <c r="AP1164" s="135"/>
      <c r="AQ1164" s="135"/>
      <c r="AR1164" s="135"/>
      <c r="AS1164" s="135"/>
      <c r="AT1164" s="135"/>
      <c r="AU1164" s="135"/>
      <c r="AV1164" s="135"/>
      <c r="AX1164" s="135"/>
      <c r="AY1164" s="135"/>
      <c r="AZ1164" s="135"/>
      <c r="BA1164" s="135"/>
    </row>
    <row r="1165" spans="1:176" ht="12.75" customHeight="1" x14ac:dyDescent="0.2">
      <c r="A1165" s="135" t="s">
        <v>13454</v>
      </c>
      <c r="B1165" s="124"/>
      <c r="C1165" s="8"/>
      <c r="D1165" s="133" t="s">
        <v>1516</v>
      </c>
      <c r="E1165" s="8" t="s">
        <v>1516</v>
      </c>
      <c r="F1165" s="14"/>
      <c r="G1165" s="14"/>
      <c r="H1165" s="14"/>
      <c r="I1165" s="8" t="s">
        <v>244</v>
      </c>
      <c r="J1165" s="8" t="s">
        <v>245</v>
      </c>
      <c r="K1165" s="14" t="s">
        <v>162</v>
      </c>
      <c r="L1165" s="8" t="s">
        <v>1517</v>
      </c>
      <c r="M1165" s="8"/>
      <c r="N1165" s="14"/>
      <c r="O1165" s="14"/>
      <c r="P1165" s="14"/>
      <c r="Q1165" s="14"/>
      <c r="R1165" s="8"/>
      <c r="S1165" s="8"/>
      <c r="T1165" s="8"/>
      <c r="U1165" s="8"/>
      <c r="V1165" s="24"/>
      <c r="W1165" s="8"/>
      <c r="X1165" s="8"/>
      <c r="Y1165" s="8"/>
      <c r="Z1165" s="8"/>
      <c r="AA1165" s="8"/>
      <c r="AB1165" s="8"/>
      <c r="AC1165" s="133"/>
      <c r="AH1165" s="8"/>
      <c r="AI1165" s="133"/>
      <c r="AJ1165" s="8"/>
      <c r="AK1165" s="8"/>
      <c r="AL1165" s="8"/>
      <c r="AM1165" s="14"/>
      <c r="AN1165" s="14"/>
      <c r="AO1165" s="14"/>
      <c r="AP1165" s="14"/>
      <c r="AQ1165" s="14"/>
      <c r="AR1165" s="14"/>
      <c r="AS1165" s="14"/>
      <c r="AT1165" s="14"/>
      <c r="AU1165" s="14"/>
      <c r="AV1165" s="14"/>
      <c r="AW1165" s="3" t="s">
        <v>168</v>
      </c>
      <c r="AX1165" s="8" t="s">
        <v>1518</v>
      </c>
      <c r="AY1165" s="8" t="s">
        <v>1519</v>
      </c>
      <c r="AZ1165" s="8" t="s">
        <v>1520</v>
      </c>
      <c r="BA1165" s="8" t="s">
        <v>1521</v>
      </c>
    </row>
    <row r="1166" spans="1:176" ht="12.75" customHeight="1" x14ac:dyDescent="0.25">
      <c r="A1166" s="135" t="s">
        <v>11623</v>
      </c>
      <c r="C1166" s="128"/>
      <c r="D1166" s="135" t="s">
        <v>1522</v>
      </c>
      <c r="E1166" s="135" t="s">
        <v>1523</v>
      </c>
      <c r="F1166" s="135"/>
      <c r="G1166" s="135"/>
      <c r="H1166" s="127"/>
      <c r="I1166" s="133" t="s">
        <v>443</v>
      </c>
      <c r="J1166" s="135" t="s">
        <v>444</v>
      </c>
      <c r="K1166" s="127" t="s">
        <v>180</v>
      </c>
      <c r="L1166" s="135" t="s">
        <v>163</v>
      </c>
      <c r="M1166" s="135" t="s">
        <v>1524</v>
      </c>
      <c r="N1166" s="135"/>
      <c r="O1166" s="135"/>
      <c r="P1166" s="135"/>
      <c r="Q1166" s="135"/>
      <c r="R1166" s="135" t="s">
        <v>1525</v>
      </c>
      <c r="S1166" s="135" t="s">
        <v>163</v>
      </c>
      <c r="T1166" s="135" t="s">
        <v>1526</v>
      </c>
      <c r="U1166" s="135" t="s">
        <v>1527</v>
      </c>
      <c r="V1166" s="141" t="s">
        <v>163</v>
      </c>
      <c r="W1166" s="127" t="s">
        <v>886</v>
      </c>
      <c r="X1166" s="135"/>
      <c r="Y1166" s="135"/>
      <c r="Z1166" s="135"/>
      <c r="AA1166" s="135" t="s">
        <v>163</v>
      </c>
      <c r="AB1166" s="135"/>
      <c r="AC1166" s="3" t="s">
        <v>194</v>
      </c>
      <c r="AD1166" s="3" t="s">
        <v>1528</v>
      </c>
      <c r="AE1166" s="3" t="s">
        <v>1529</v>
      </c>
      <c r="AF1166" s="3" t="s">
        <v>1530</v>
      </c>
      <c r="AG1166" s="3" t="s">
        <v>1531</v>
      </c>
      <c r="AH1166" s="3" t="s">
        <v>163</v>
      </c>
      <c r="AI1166" s="141" t="s">
        <v>1538</v>
      </c>
      <c r="AJ1166" s="141" t="s">
        <v>163</v>
      </c>
      <c r="AK1166" s="141" t="s">
        <v>1539</v>
      </c>
      <c r="AL1166" s="135"/>
      <c r="AM1166" s="135" t="s">
        <v>163</v>
      </c>
      <c r="AN1166" s="135" t="s">
        <v>1532</v>
      </c>
      <c r="AO1166" s="135" t="s">
        <v>1533</v>
      </c>
      <c r="AP1166" s="135" t="s">
        <v>1534</v>
      </c>
      <c r="AQ1166" s="135"/>
      <c r="AR1166" s="135"/>
      <c r="AS1166" s="135"/>
      <c r="AT1166" s="135"/>
      <c r="AU1166" s="135"/>
      <c r="AV1166" s="135"/>
      <c r="AW1166" s="3" t="s">
        <v>194</v>
      </c>
      <c r="AX1166" s="135" t="s">
        <v>1540</v>
      </c>
      <c r="AY1166" s="135" t="s">
        <v>1541</v>
      </c>
      <c r="AZ1166" s="135" t="s">
        <v>194</v>
      </c>
      <c r="BA1166" s="135" t="s">
        <v>1542</v>
      </c>
      <c r="BB1166" s="3" t="s">
        <v>1543</v>
      </c>
      <c r="BD1166" s="3" t="s">
        <v>1544</v>
      </c>
      <c r="BF1166" s="3" t="s">
        <v>1545</v>
      </c>
      <c r="BG1166" s="3" t="s">
        <v>194</v>
      </c>
      <c r="BH1166" s="135" t="s">
        <v>1546</v>
      </c>
      <c r="BI1166" s="3" t="s">
        <v>1547</v>
      </c>
      <c r="BJ1166" s="3" t="s">
        <v>163</v>
      </c>
      <c r="BK1166" s="3" t="s">
        <v>1548</v>
      </c>
      <c r="BL1166" s="3" t="s">
        <v>163</v>
      </c>
      <c r="BM1166" s="3" t="s">
        <v>1549</v>
      </c>
      <c r="BQ1166" s="3" t="s">
        <v>168</v>
      </c>
      <c r="BR1166" s="3" t="s">
        <v>1550</v>
      </c>
      <c r="BS1166" s="3" t="s">
        <v>1536</v>
      </c>
      <c r="BT1166" s="3" t="s">
        <v>319</v>
      </c>
      <c r="BU1166" s="3" t="s">
        <v>1551</v>
      </c>
      <c r="BV1166" s="3" t="s">
        <v>163</v>
      </c>
      <c r="BW1166" s="3" t="s">
        <v>1552</v>
      </c>
      <c r="BX1166" s="3" t="s">
        <v>163</v>
      </c>
      <c r="BY1166" s="3" t="s">
        <v>1553</v>
      </c>
      <c r="BZ1166" s="3" t="s">
        <v>1554</v>
      </c>
      <c r="CA1166" s="3" t="s">
        <v>168</v>
      </c>
      <c r="CB1166" s="3" t="s">
        <v>1555</v>
      </c>
      <c r="CC1166" s="3" t="s">
        <v>1556</v>
      </c>
      <c r="CD1166" s="3" t="s">
        <v>1557</v>
      </c>
      <c r="CE1166" s="3" t="s">
        <v>1558</v>
      </c>
      <c r="CF1166" s="3" t="s">
        <v>163</v>
      </c>
      <c r="CG1166" s="3" t="s">
        <v>1559</v>
      </c>
      <c r="CH1166" s="3" t="s">
        <v>163</v>
      </c>
      <c r="CI1166" s="3" t="s">
        <v>1560</v>
      </c>
      <c r="CJ1166" s="3" t="s">
        <v>1561</v>
      </c>
      <c r="CK1166" s="3" t="s">
        <v>168</v>
      </c>
      <c r="CL1166" s="3" t="s">
        <v>1562</v>
      </c>
      <c r="CM1166" s="3" t="s">
        <v>1563</v>
      </c>
      <c r="CN1166" s="3" t="s">
        <v>1564</v>
      </c>
      <c r="CO1166" s="3" t="s">
        <v>1565</v>
      </c>
      <c r="CP1166" s="3" t="s">
        <v>163</v>
      </c>
      <c r="CQ1166" s="3" t="s">
        <v>1566</v>
      </c>
      <c r="CR1166" s="3" t="s">
        <v>163</v>
      </c>
      <c r="CS1166" s="3" t="s">
        <v>1567</v>
      </c>
      <c r="CU1166" s="3" t="s">
        <v>194</v>
      </c>
      <c r="CV1166" s="3" t="s">
        <v>1568</v>
      </c>
      <c r="CW1166" s="3" t="s">
        <v>1569</v>
      </c>
      <c r="CX1166" s="3" t="s">
        <v>1570</v>
      </c>
      <c r="CY1166" s="3" t="s">
        <v>1571</v>
      </c>
      <c r="CZ1166" s="3" t="s">
        <v>163</v>
      </c>
      <c r="DA1166" s="3" t="s">
        <v>1572</v>
      </c>
      <c r="DB1166" s="3" t="s">
        <v>163</v>
      </c>
      <c r="DC1166" s="3" t="s">
        <v>163</v>
      </c>
      <c r="DE1166" s="3" t="s">
        <v>168</v>
      </c>
      <c r="DF1166" s="3" t="s">
        <v>1573</v>
      </c>
      <c r="DG1166" s="3" t="s">
        <v>1574</v>
      </c>
      <c r="DH1166" s="3" t="s">
        <v>1575</v>
      </c>
      <c r="DI1166" s="3" t="s">
        <v>1576</v>
      </c>
      <c r="DJ1166" s="3" t="s">
        <v>163</v>
      </c>
      <c r="DK1166" s="3" t="s">
        <v>1577</v>
      </c>
      <c r="DL1166" s="3" t="s">
        <v>163</v>
      </c>
      <c r="DM1166" s="3" t="s">
        <v>1578</v>
      </c>
      <c r="DO1166" s="3" t="s">
        <v>168</v>
      </c>
      <c r="DP1166" s="3" t="s">
        <v>15598</v>
      </c>
      <c r="DQ1166" s="3" t="s">
        <v>15599</v>
      </c>
      <c r="DR1166" s="3" t="s">
        <v>15600</v>
      </c>
      <c r="DS1166" s="180" t="s">
        <v>15601</v>
      </c>
    </row>
    <row r="1167" spans="1:176" ht="12.75" customHeight="1" x14ac:dyDescent="0.25">
      <c r="A1167" s="3" t="s">
        <v>11623</v>
      </c>
      <c r="D1167" s="3" t="s">
        <v>1522</v>
      </c>
      <c r="E1167" s="3" t="s">
        <v>11147</v>
      </c>
      <c r="F1167" s="135"/>
      <c r="G1167" s="135"/>
      <c r="I1167" s="133" t="s">
        <v>443</v>
      </c>
      <c r="J1167" s="3" t="s">
        <v>444</v>
      </c>
      <c r="K1167" s="4" t="s">
        <v>180</v>
      </c>
      <c r="L1167" s="3" t="s">
        <v>163</v>
      </c>
      <c r="M1167" s="3" t="s">
        <v>1524</v>
      </c>
      <c r="R1167" s="3" t="s">
        <v>11148</v>
      </c>
      <c r="S1167" s="3" t="s">
        <v>8354</v>
      </c>
      <c r="T1167" s="3" t="s">
        <v>11149</v>
      </c>
      <c r="U1167" s="3" t="s">
        <v>1159</v>
      </c>
      <c r="V1167" s="9" t="s">
        <v>11150</v>
      </c>
      <c r="W1167" s="127" t="s">
        <v>886</v>
      </c>
      <c r="AA1167" s="3" t="s">
        <v>163</v>
      </c>
      <c r="AC1167" s="3" t="s">
        <v>194</v>
      </c>
      <c r="AD1167" s="3" t="s">
        <v>1528</v>
      </c>
      <c r="AE1167" s="3" t="s">
        <v>1529</v>
      </c>
      <c r="AF1167" s="3" t="s">
        <v>1530</v>
      </c>
      <c r="AG1167" s="3" t="s">
        <v>1531</v>
      </c>
      <c r="AH1167" s="3" t="s">
        <v>163</v>
      </c>
      <c r="AI1167" s="141" t="s">
        <v>1538</v>
      </c>
      <c r="AJ1167" s="141" t="s">
        <v>163</v>
      </c>
      <c r="AK1167" s="141" t="s">
        <v>1539</v>
      </c>
      <c r="AM1167" s="3" t="s">
        <v>163</v>
      </c>
      <c r="AN1167" s="3" t="s">
        <v>1532</v>
      </c>
      <c r="AO1167" s="3" t="s">
        <v>1533</v>
      </c>
      <c r="AP1167" s="3" t="s">
        <v>1534</v>
      </c>
      <c r="AW1167" s="3" t="s">
        <v>194</v>
      </c>
      <c r="AX1167" s="3" t="s">
        <v>1540</v>
      </c>
      <c r="AY1167" s="3" t="s">
        <v>1541</v>
      </c>
      <c r="AZ1167" s="3" t="s">
        <v>194</v>
      </c>
      <c r="BA1167" s="3" t="s">
        <v>1542</v>
      </c>
      <c r="BB1167" s="3" t="s">
        <v>1543</v>
      </c>
      <c r="BC1167" s="135"/>
      <c r="BD1167" s="135" t="s">
        <v>1544</v>
      </c>
      <c r="BE1167" s="135"/>
      <c r="BF1167" s="3" t="s">
        <v>1545</v>
      </c>
      <c r="BG1167" s="3" t="s">
        <v>194</v>
      </c>
      <c r="BH1167" s="3" t="s">
        <v>1546</v>
      </c>
      <c r="BI1167" s="3" t="s">
        <v>1547</v>
      </c>
      <c r="BJ1167" s="3" t="s">
        <v>163</v>
      </c>
      <c r="BK1167" s="3" t="s">
        <v>1548</v>
      </c>
      <c r="BL1167" s="3" t="s">
        <v>163</v>
      </c>
      <c r="BM1167" s="3" t="s">
        <v>1549</v>
      </c>
      <c r="BQ1167" s="3" t="s">
        <v>168</v>
      </c>
      <c r="BR1167" s="3" t="s">
        <v>1550</v>
      </c>
      <c r="BS1167" s="3" t="s">
        <v>1536</v>
      </c>
      <c r="BT1167" s="3" t="s">
        <v>319</v>
      </c>
      <c r="BU1167" s="3" t="s">
        <v>1551</v>
      </c>
      <c r="BV1167" s="3" t="s">
        <v>163</v>
      </c>
      <c r="BW1167" s="3" t="s">
        <v>1552</v>
      </c>
      <c r="BX1167" s="3" t="s">
        <v>163</v>
      </c>
      <c r="BY1167" s="3" t="s">
        <v>1553</v>
      </c>
      <c r="BZ1167" s="3" t="s">
        <v>1554</v>
      </c>
      <c r="CA1167" s="3" t="s">
        <v>168</v>
      </c>
      <c r="CB1167" s="3" t="s">
        <v>1555</v>
      </c>
      <c r="CC1167" s="3" t="s">
        <v>1556</v>
      </c>
      <c r="CD1167" s="3" t="s">
        <v>1557</v>
      </c>
      <c r="CE1167" s="3" t="s">
        <v>1558</v>
      </c>
      <c r="CF1167" s="3" t="s">
        <v>163</v>
      </c>
      <c r="CG1167" s="3" t="s">
        <v>1559</v>
      </c>
      <c r="CH1167" s="3" t="s">
        <v>163</v>
      </c>
      <c r="CI1167" s="3" t="s">
        <v>1560</v>
      </c>
      <c r="CJ1167" s="3" t="s">
        <v>1561</v>
      </c>
      <c r="CK1167" s="3" t="s">
        <v>168</v>
      </c>
      <c r="CL1167" s="3" t="s">
        <v>1562</v>
      </c>
      <c r="CM1167" s="3" t="s">
        <v>1563</v>
      </c>
      <c r="CN1167" s="3" t="s">
        <v>1564</v>
      </c>
      <c r="CO1167" s="3" t="s">
        <v>1565</v>
      </c>
      <c r="CP1167" s="3" t="s">
        <v>163</v>
      </c>
      <c r="CQ1167" s="3" t="s">
        <v>1566</v>
      </c>
      <c r="CR1167" s="3" t="s">
        <v>163</v>
      </c>
      <c r="CS1167" s="3" t="s">
        <v>1567</v>
      </c>
      <c r="CU1167" s="3" t="s">
        <v>194</v>
      </c>
      <c r="CV1167" s="3" t="s">
        <v>1568</v>
      </c>
      <c r="CW1167" s="3" t="s">
        <v>1569</v>
      </c>
      <c r="CX1167" s="3" t="s">
        <v>1570</v>
      </c>
      <c r="CY1167" s="3" t="s">
        <v>1571</v>
      </c>
      <c r="CZ1167" s="3" t="s">
        <v>163</v>
      </c>
      <c r="DA1167" s="3" t="s">
        <v>1572</v>
      </c>
      <c r="DB1167" s="3" t="s">
        <v>163</v>
      </c>
      <c r="DC1167" s="3" t="s">
        <v>163</v>
      </c>
      <c r="DE1167" s="3" t="s">
        <v>168</v>
      </c>
      <c r="DF1167" s="3" t="s">
        <v>1573</v>
      </c>
      <c r="DG1167" s="3" t="s">
        <v>1574</v>
      </c>
      <c r="DH1167" s="3" t="s">
        <v>1575</v>
      </c>
      <c r="DI1167" s="3" t="s">
        <v>1576</v>
      </c>
      <c r="DJ1167" s="3" t="s">
        <v>163</v>
      </c>
      <c r="DK1167" s="3" t="s">
        <v>1577</v>
      </c>
      <c r="DL1167" s="3" t="s">
        <v>163</v>
      </c>
      <c r="DM1167" s="3" t="s">
        <v>1578</v>
      </c>
      <c r="DO1167" s="3" t="s">
        <v>168</v>
      </c>
      <c r="DP1167" s="3" t="s">
        <v>15598</v>
      </c>
      <c r="DQ1167" s="3" t="s">
        <v>15599</v>
      </c>
      <c r="DR1167" s="3" t="s">
        <v>15600</v>
      </c>
      <c r="DS1167" s="180" t="s">
        <v>15601</v>
      </c>
    </row>
    <row r="1168" spans="1:176" ht="12.75" customHeight="1" x14ac:dyDescent="0.25">
      <c r="A1168" s="3" t="s">
        <v>11623</v>
      </c>
      <c r="D1168" s="3" t="s">
        <v>1522</v>
      </c>
      <c r="E1168" s="132" t="s">
        <v>8208</v>
      </c>
      <c r="F1168" s="135"/>
      <c r="G1168" s="135"/>
      <c r="I1168" s="133" t="s">
        <v>443</v>
      </c>
      <c r="J1168" s="3" t="s">
        <v>444</v>
      </c>
      <c r="K1168" s="4" t="s">
        <v>180</v>
      </c>
      <c r="L1168" s="3" t="s">
        <v>163</v>
      </c>
      <c r="M1168" s="3" t="s">
        <v>1524</v>
      </c>
      <c r="R1168" s="3" t="s">
        <v>8353</v>
      </c>
      <c r="S1168" s="3" t="s">
        <v>8354</v>
      </c>
      <c r="T1168" s="3" t="s">
        <v>8355</v>
      </c>
      <c r="U1168" s="3" t="s">
        <v>8356</v>
      </c>
      <c r="V1168" s="9" t="s">
        <v>1566</v>
      </c>
      <c r="W1168" s="127"/>
      <c r="AA1168" s="3" t="s">
        <v>163</v>
      </c>
      <c r="AC1168" s="3" t="s">
        <v>194</v>
      </c>
      <c r="AD1168" s="3" t="s">
        <v>1528</v>
      </c>
      <c r="AE1168" s="3" t="s">
        <v>1529</v>
      </c>
      <c r="AF1168" s="3" t="s">
        <v>1530</v>
      </c>
      <c r="AG1168" s="3" t="s">
        <v>1531</v>
      </c>
      <c r="AH1168" s="3" t="s">
        <v>163</v>
      </c>
      <c r="AI1168" s="141" t="s">
        <v>1538</v>
      </c>
      <c r="AJ1168" s="141" t="s">
        <v>163</v>
      </c>
      <c r="AK1168" s="141" t="s">
        <v>1539</v>
      </c>
      <c r="AM1168" s="3" t="s">
        <v>163</v>
      </c>
      <c r="AN1168" s="3" t="s">
        <v>1532</v>
      </c>
      <c r="AO1168" s="3" t="s">
        <v>1533</v>
      </c>
      <c r="AP1168" s="3" t="s">
        <v>1534</v>
      </c>
      <c r="AW1168" s="3" t="s">
        <v>194</v>
      </c>
      <c r="AX1168" s="3" t="s">
        <v>1540</v>
      </c>
      <c r="AY1168" s="3" t="s">
        <v>1541</v>
      </c>
      <c r="AZ1168" s="3" t="s">
        <v>194</v>
      </c>
      <c r="BA1168" s="3" t="s">
        <v>1542</v>
      </c>
      <c r="BB1168" s="3" t="s">
        <v>1543</v>
      </c>
      <c r="BC1168" s="135"/>
      <c r="BD1168" s="135" t="s">
        <v>1544</v>
      </c>
      <c r="BE1168" s="135"/>
      <c r="BF1168" s="3" t="s">
        <v>1545</v>
      </c>
      <c r="BG1168" s="3" t="s">
        <v>194</v>
      </c>
      <c r="BH1168" s="3" t="s">
        <v>1546</v>
      </c>
      <c r="BI1168" s="3" t="s">
        <v>1547</v>
      </c>
      <c r="BJ1168" s="3" t="s">
        <v>163</v>
      </c>
      <c r="BK1168" s="3" t="s">
        <v>1548</v>
      </c>
      <c r="BL1168" s="3" t="s">
        <v>163</v>
      </c>
      <c r="BM1168" s="3" t="s">
        <v>1549</v>
      </c>
      <c r="BQ1168" s="3" t="s">
        <v>168</v>
      </c>
      <c r="BR1168" s="3" t="s">
        <v>1550</v>
      </c>
      <c r="BS1168" s="3" t="s">
        <v>1536</v>
      </c>
      <c r="BT1168" s="3" t="s">
        <v>319</v>
      </c>
      <c r="BU1168" s="3" t="s">
        <v>1551</v>
      </c>
      <c r="BV1168" s="3" t="s">
        <v>163</v>
      </c>
      <c r="BW1168" s="3" t="s">
        <v>1552</v>
      </c>
      <c r="BX1168" s="3" t="s">
        <v>163</v>
      </c>
      <c r="BY1168" s="3" t="s">
        <v>1553</v>
      </c>
      <c r="BZ1168" s="3" t="s">
        <v>1554</v>
      </c>
      <c r="CA1168" s="3" t="s">
        <v>168</v>
      </c>
      <c r="CB1168" s="3" t="s">
        <v>1555</v>
      </c>
      <c r="CC1168" s="3" t="s">
        <v>1556</v>
      </c>
      <c r="CD1168" s="3" t="s">
        <v>1557</v>
      </c>
      <c r="CE1168" s="3" t="s">
        <v>1558</v>
      </c>
      <c r="CF1168" s="3" t="s">
        <v>163</v>
      </c>
      <c r="CG1168" s="3" t="s">
        <v>1559</v>
      </c>
      <c r="CH1168" s="3" t="s">
        <v>163</v>
      </c>
      <c r="CI1168" s="3" t="s">
        <v>1560</v>
      </c>
      <c r="CJ1168" s="3" t="s">
        <v>1561</v>
      </c>
      <c r="CK1168" s="3" t="s">
        <v>168</v>
      </c>
      <c r="CL1168" s="3" t="s">
        <v>1562</v>
      </c>
      <c r="CM1168" s="3" t="s">
        <v>1563</v>
      </c>
      <c r="CN1168" s="3" t="s">
        <v>1564</v>
      </c>
      <c r="CO1168" s="3" t="s">
        <v>1565</v>
      </c>
      <c r="CP1168" s="3" t="s">
        <v>163</v>
      </c>
      <c r="CQ1168" s="3" t="s">
        <v>1566</v>
      </c>
      <c r="CR1168" s="3" t="s">
        <v>163</v>
      </c>
      <c r="CS1168" s="3" t="s">
        <v>1567</v>
      </c>
      <c r="CU1168" s="3" t="s">
        <v>194</v>
      </c>
      <c r="CV1168" s="3" t="s">
        <v>1568</v>
      </c>
      <c r="CW1168" s="3" t="s">
        <v>1569</v>
      </c>
      <c r="CX1168" s="3" t="s">
        <v>1570</v>
      </c>
      <c r="CY1168" s="3" t="s">
        <v>1571</v>
      </c>
      <c r="CZ1168" s="3" t="s">
        <v>163</v>
      </c>
      <c r="DA1168" s="3" t="s">
        <v>1572</v>
      </c>
      <c r="DB1168" s="3" t="s">
        <v>163</v>
      </c>
      <c r="DC1168" s="3" t="s">
        <v>163</v>
      </c>
      <c r="DE1168" s="3" t="s">
        <v>168</v>
      </c>
      <c r="DF1168" s="3" t="s">
        <v>1573</v>
      </c>
      <c r="DG1168" s="3" t="s">
        <v>1574</v>
      </c>
      <c r="DH1168" s="3" t="s">
        <v>1575</v>
      </c>
      <c r="DI1168" s="3" t="s">
        <v>1576</v>
      </c>
      <c r="DJ1168" s="3" t="s">
        <v>163</v>
      </c>
      <c r="DK1168" s="3" t="s">
        <v>1577</v>
      </c>
      <c r="DL1168" s="3" t="s">
        <v>163</v>
      </c>
      <c r="DM1168" s="3" t="s">
        <v>1578</v>
      </c>
      <c r="DO1168" s="3" t="s">
        <v>168</v>
      </c>
      <c r="DP1168" s="3" t="s">
        <v>15598</v>
      </c>
      <c r="DQ1168" s="3" t="s">
        <v>15599</v>
      </c>
      <c r="DR1168" s="3" t="s">
        <v>15600</v>
      </c>
      <c r="DS1168" s="180" t="s">
        <v>15601</v>
      </c>
    </row>
    <row r="1169" spans="1:176" ht="12.75" customHeight="1" x14ac:dyDescent="0.2">
      <c r="A1169" s="135" t="s">
        <v>544</v>
      </c>
      <c r="C1169" s="128"/>
      <c r="D1169" s="135" t="s">
        <v>1579</v>
      </c>
      <c r="E1169" s="135" t="s">
        <v>1579</v>
      </c>
      <c r="F1169" s="135"/>
      <c r="G1169" s="135"/>
      <c r="H1169" s="127"/>
      <c r="I1169" s="133" t="s">
        <v>443</v>
      </c>
      <c r="J1169" s="135" t="s">
        <v>444</v>
      </c>
      <c r="K1169" s="127" t="s">
        <v>162</v>
      </c>
      <c r="L1169" s="135" t="s">
        <v>163</v>
      </c>
      <c r="M1169" s="135" t="s">
        <v>1580</v>
      </c>
      <c r="N1169" s="135"/>
      <c r="O1169" s="135"/>
      <c r="P1169" s="135"/>
      <c r="Q1169" s="135"/>
      <c r="R1169" s="135" t="s">
        <v>1581</v>
      </c>
      <c r="S1169" s="135" t="s">
        <v>1582</v>
      </c>
      <c r="T1169" s="135" t="s">
        <v>1583</v>
      </c>
      <c r="U1169" s="135" t="s">
        <v>644</v>
      </c>
      <c r="V1169" s="141" t="s">
        <v>1584</v>
      </c>
      <c r="W1169" s="135"/>
      <c r="X1169" s="135"/>
      <c r="Y1169" s="135"/>
      <c r="Z1169" s="135"/>
      <c r="AA1169" s="135" t="s">
        <v>163</v>
      </c>
      <c r="AB1169" s="135"/>
      <c r="AC1169" s="135" t="s">
        <v>168</v>
      </c>
      <c r="AD1169" s="3" t="s">
        <v>1585</v>
      </c>
      <c r="AE1169" s="3" t="s">
        <v>1351</v>
      </c>
      <c r="AF1169" s="3" t="s">
        <v>1586</v>
      </c>
      <c r="AG1169" s="3" t="s">
        <v>1587</v>
      </c>
      <c r="AI1169" s="135" t="s">
        <v>163</v>
      </c>
      <c r="AJ1169" s="135" t="s">
        <v>1588</v>
      </c>
      <c r="AK1169" s="135" t="s">
        <v>163</v>
      </c>
      <c r="AL1169" s="135" t="s">
        <v>1589</v>
      </c>
      <c r="AM1169" s="135"/>
      <c r="AN1169" s="135"/>
      <c r="AO1169" s="135"/>
      <c r="AP1169" s="135"/>
      <c r="AQ1169" s="135"/>
      <c r="AR1169" s="135"/>
      <c r="AS1169" s="135"/>
      <c r="AT1169" s="135"/>
      <c r="AU1169" s="135"/>
      <c r="AV1169" s="135"/>
      <c r="AW1169" s="135" t="s">
        <v>168</v>
      </c>
      <c r="AX1169" s="135" t="s">
        <v>1585</v>
      </c>
      <c r="AY1169" s="135" t="s">
        <v>1351</v>
      </c>
      <c r="AZ1169" s="135" t="s">
        <v>1586</v>
      </c>
      <c r="BA1169" s="3" t="s">
        <v>1587</v>
      </c>
      <c r="BC1169" s="141"/>
      <c r="BD1169" s="141"/>
      <c r="BE1169" s="141"/>
    </row>
    <row r="1170" spans="1:176" ht="12.75" customHeight="1" x14ac:dyDescent="0.2">
      <c r="A1170" s="133" t="s">
        <v>205</v>
      </c>
      <c r="B1170" s="124"/>
      <c r="C1170" s="133"/>
      <c r="D1170" s="133" t="s">
        <v>1597</v>
      </c>
      <c r="E1170" s="133" t="s">
        <v>1597</v>
      </c>
      <c r="F1170" s="124"/>
      <c r="G1170" s="124"/>
      <c r="H1170" s="124"/>
      <c r="I1170" s="133" t="s">
        <v>443</v>
      </c>
      <c r="J1170" s="133" t="s">
        <v>444</v>
      </c>
      <c r="K1170" s="124" t="s">
        <v>162</v>
      </c>
      <c r="L1170" s="133" t="s">
        <v>1598</v>
      </c>
      <c r="M1170" s="3" t="s">
        <v>1599</v>
      </c>
      <c r="N1170" s="124"/>
      <c r="O1170" s="124"/>
      <c r="P1170" s="124"/>
      <c r="Q1170" s="124"/>
      <c r="R1170" s="3" t="s">
        <v>1600</v>
      </c>
      <c r="S1170" s="3" t="s">
        <v>163</v>
      </c>
      <c r="T1170" s="3" t="s">
        <v>1601</v>
      </c>
      <c r="U1170" s="3" t="s">
        <v>1602</v>
      </c>
      <c r="V1170" s="141" t="s">
        <v>163</v>
      </c>
      <c r="AA1170" s="3" t="s">
        <v>163</v>
      </c>
      <c r="AC1170" s="3" t="s">
        <v>168</v>
      </c>
      <c r="AD1170" s="3" t="s">
        <v>1603</v>
      </c>
      <c r="AE1170" s="3" t="s">
        <v>1604</v>
      </c>
      <c r="AF1170" s="3" t="s">
        <v>1605</v>
      </c>
      <c r="AG1170" s="3" t="s">
        <v>1606</v>
      </c>
      <c r="AI1170" s="3" t="s">
        <v>1607</v>
      </c>
      <c r="AJ1170" s="3" t="s">
        <v>1608</v>
      </c>
      <c r="AK1170" s="3" t="s">
        <v>1609</v>
      </c>
      <c r="AL1170" s="3" t="s">
        <v>1610</v>
      </c>
      <c r="AW1170" s="3" t="s">
        <v>168</v>
      </c>
      <c r="AX1170" s="3" t="s">
        <v>1603</v>
      </c>
      <c r="AY1170" s="3" t="s">
        <v>1604</v>
      </c>
      <c r="AZ1170" s="3" t="s">
        <v>1605</v>
      </c>
      <c r="BA1170" s="3" t="s">
        <v>1606</v>
      </c>
      <c r="BB1170" s="3" t="s">
        <v>163</v>
      </c>
      <c r="BC1170" s="141" t="s">
        <v>1612</v>
      </c>
      <c r="BD1170" s="141" t="s">
        <v>163</v>
      </c>
      <c r="BE1170" s="141" t="s">
        <v>1613</v>
      </c>
      <c r="BF1170" s="3" t="s">
        <v>1614</v>
      </c>
      <c r="BG1170" s="3" t="s">
        <v>168</v>
      </c>
      <c r="BH1170" s="3" t="s">
        <v>1615</v>
      </c>
      <c r="BI1170" s="3" t="s">
        <v>1616</v>
      </c>
      <c r="BJ1170" s="3" t="s">
        <v>611</v>
      </c>
      <c r="BK1170" s="3" t="s">
        <v>1617</v>
      </c>
      <c r="BL1170" s="3" t="s">
        <v>163</v>
      </c>
      <c r="BM1170" s="3" t="s">
        <v>1618</v>
      </c>
      <c r="BN1170" s="3" t="s">
        <v>163</v>
      </c>
      <c r="BO1170" s="3" t="s">
        <v>1613</v>
      </c>
      <c r="BP1170" s="3" t="s">
        <v>1619</v>
      </c>
    </row>
    <row r="1171" spans="1:176" ht="12.75" customHeight="1" x14ac:dyDescent="0.2">
      <c r="A1171" s="3" t="s">
        <v>205</v>
      </c>
      <c r="D1171" s="3" t="s">
        <v>1620</v>
      </c>
      <c r="E1171" s="3" t="s">
        <v>1620</v>
      </c>
      <c r="F1171" s="3"/>
      <c r="G1171" s="3"/>
      <c r="I1171" s="3" t="s">
        <v>722</v>
      </c>
      <c r="J1171" s="3" t="s">
        <v>179</v>
      </c>
      <c r="K1171" s="4" t="s">
        <v>162</v>
      </c>
      <c r="L1171" s="3" t="s">
        <v>163</v>
      </c>
      <c r="M1171" s="3" t="s">
        <v>1621</v>
      </c>
      <c r="R1171" s="3" t="s">
        <v>1622</v>
      </c>
      <c r="S1171" s="3" t="s">
        <v>1623</v>
      </c>
      <c r="T1171" s="3" t="s">
        <v>1624</v>
      </c>
      <c r="U1171" s="3" t="s">
        <v>743</v>
      </c>
      <c r="V1171" s="9" t="s">
        <v>163</v>
      </c>
      <c r="AA1171" s="3" t="s">
        <v>163</v>
      </c>
      <c r="BC1171" s="9"/>
      <c r="BD1171" s="9"/>
      <c r="BE1171" s="9"/>
    </row>
    <row r="1172" spans="1:176" ht="12.75" customHeight="1" x14ac:dyDescent="0.2">
      <c r="A1172" s="3" t="s">
        <v>205</v>
      </c>
      <c r="B1172" s="17" t="s">
        <v>472</v>
      </c>
      <c r="D1172" s="3" t="s">
        <v>11469</v>
      </c>
      <c r="E1172" s="3" t="s">
        <v>11469</v>
      </c>
      <c r="F1172" s="3"/>
      <c r="G1172" s="3"/>
      <c r="H1172" s="4" t="s">
        <v>11628</v>
      </c>
      <c r="I1172" s="3" t="s">
        <v>722</v>
      </c>
      <c r="J1172" s="3" t="s">
        <v>179</v>
      </c>
      <c r="K1172" s="4" t="s">
        <v>162</v>
      </c>
      <c r="V1172" s="135"/>
      <c r="AC1172" s="3" t="s">
        <v>168</v>
      </c>
      <c r="AD1172" s="3" t="s">
        <v>11470</v>
      </c>
      <c r="AE1172" s="3" t="s">
        <v>11471</v>
      </c>
      <c r="AF1172" s="3" t="s">
        <v>11472</v>
      </c>
      <c r="AG1172" s="3" t="s">
        <v>11473</v>
      </c>
      <c r="BC1172" s="135"/>
      <c r="BD1172" s="135"/>
      <c r="BE1172" s="135"/>
    </row>
    <row r="1173" spans="1:176" ht="12.75" customHeight="1" x14ac:dyDescent="0.2">
      <c r="A1173" s="133" t="s">
        <v>299</v>
      </c>
      <c r="B1173" s="127" t="s">
        <v>11959</v>
      </c>
      <c r="D1173" s="3" t="s">
        <v>12497</v>
      </c>
      <c r="E1173" s="3" t="s">
        <v>12497</v>
      </c>
      <c r="F1173" s="3"/>
      <c r="G1173" s="3"/>
      <c r="H1173" s="134" t="s">
        <v>177</v>
      </c>
      <c r="K1173" s="4" t="s">
        <v>162</v>
      </c>
      <c r="V1173" s="135"/>
      <c r="AC1173" s="3" t="s">
        <v>168</v>
      </c>
      <c r="AD1173" s="3" t="s">
        <v>1323</v>
      </c>
      <c r="AE1173" s="3" t="s">
        <v>12498</v>
      </c>
      <c r="AF1173" s="3" t="s">
        <v>5352</v>
      </c>
      <c r="AG1173" s="3" t="s">
        <v>12499</v>
      </c>
      <c r="BC1173" s="135"/>
      <c r="BD1173" s="135"/>
      <c r="BE1173" s="135"/>
    </row>
    <row r="1174" spans="1:176" ht="12.75" customHeight="1" x14ac:dyDescent="0.2">
      <c r="A1174" s="3" t="s">
        <v>205</v>
      </c>
      <c r="D1174" s="3" t="s">
        <v>1625</v>
      </c>
      <c r="E1174" s="3" t="s">
        <v>1625</v>
      </c>
      <c r="F1174" s="3"/>
      <c r="G1174" s="3"/>
      <c r="I1174" s="3" t="s">
        <v>1110</v>
      </c>
      <c r="J1174" s="133" t="s">
        <v>203</v>
      </c>
      <c r="K1174" s="4" t="s">
        <v>162</v>
      </c>
      <c r="L1174" s="3" t="s">
        <v>163</v>
      </c>
      <c r="M1174" s="3" t="s">
        <v>163</v>
      </c>
      <c r="R1174" s="3" t="s">
        <v>163</v>
      </c>
      <c r="S1174" s="3" t="s">
        <v>163</v>
      </c>
      <c r="T1174" s="3" t="s">
        <v>163</v>
      </c>
      <c r="U1174" s="3" t="s">
        <v>163</v>
      </c>
      <c r="V1174" s="9" t="s">
        <v>163</v>
      </c>
      <c r="AA1174" s="3" t="s">
        <v>163</v>
      </c>
      <c r="AC1174" s="3" t="s">
        <v>168</v>
      </c>
      <c r="AD1174" s="3" t="s">
        <v>609</v>
      </c>
      <c r="AE1174" s="3" t="s">
        <v>1626</v>
      </c>
      <c r="AF1174" s="3" t="s">
        <v>163</v>
      </c>
      <c r="AG1174" s="3" t="s">
        <v>1627</v>
      </c>
      <c r="AW1174" s="3" t="s">
        <v>168</v>
      </c>
      <c r="AX1174" s="3" t="s">
        <v>609</v>
      </c>
      <c r="AY1174" s="3" t="s">
        <v>1626</v>
      </c>
      <c r="AZ1174" s="3" t="s">
        <v>163</v>
      </c>
      <c r="BA1174" s="3" t="s">
        <v>1627</v>
      </c>
      <c r="BC1174" s="9"/>
      <c r="BD1174" s="9"/>
      <c r="BE1174" s="9"/>
    </row>
    <row r="1175" spans="1:176" ht="12.75" customHeight="1" x14ac:dyDescent="0.2">
      <c r="A1175" s="3" t="s">
        <v>205</v>
      </c>
      <c r="C1175" s="128"/>
      <c r="D1175" s="3" t="s">
        <v>1628</v>
      </c>
      <c r="E1175" s="3" t="s">
        <v>1628</v>
      </c>
      <c r="F1175" s="3"/>
      <c r="G1175" s="3"/>
      <c r="I1175" s="3" t="s">
        <v>244</v>
      </c>
      <c r="J1175" s="3" t="s">
        <v>245</v>
      </c>
      <c r="K1175" s="4" t="s">
        <v>162</v>
      </c>
      <c r="M1175" s="3" t="s">
        <v>1629</v>
      </c>
      <c r="R1175" s="3" t="s">
        <v>1630</v>
      </c>
      <c r="S1175" s="3" t="s">
        <v>1631</v>
      </c>
      <c r="T1175" s="3" t="s">
        <v>1632</v>
      </c>
      <c r="U1175" s="3" t="s">
        <v>1633</v>
      </c>
      <c r="V1175" s="141" t="s">
        <v>1634</v>
      </c>
      <c r="AA1175" s="3" t="s">
        <v>163</v>
      </c>
      <c r="AC1175" s="3" t="s">
        <v>168</v>
      </c>
      <c r="AD1175" s="3" t="s">
        <v>1635</v>
      </c>
      <c r="AE1175" s="3" t="s">
        <v>1636</v>
      </c>
      <c r="AF1175" s="3" t="s">
        <v>1637</v>
      </c>
      <c r="AG1175" s="3" t="s">
        <v>1638</v>
      </c>
      <c r="AI1175" s="3" t="s">
        <v>163</v>
      </c>
      <c r="AJ1175" s="3" t="s">
        <v>1634</v>
      </c>
      <c r="AK1175" s="3" t="s">
        <v>1639</v>
      </c>
      <c r="AL1175" s="3" t="s">
        <v>1640</v>
      </c>
      <c r="AW1175" s="3" t="s">
        <v>168</v>
      </c>
      <c r="AX1175" s="3" t="s">
        <v>1635</v>
      </c>
      <c r="AY1175" s="3" t="s">
        <v>1636</v>
      </c>
      <c r="AZ1175" s="3" t="s">
        <v>1637</v>
      </c>
      <c r="BA1175" s="3" t="s">
        <v>1638</v>
      </c>
      <c r="BC1175" s="141"/>
      <c r="BD1175" s="141"/>
      <c r="BE1175" s="141"/>
    </row>
    <row r="1176" spans="1:176" ht="12.75" customHeight="1" x14ac:dyDescent="0.25">
      <c r="A1176" s="3" t="s">
        <v>544</v>
      </c>
      <c r="B1176" s="127" t="s">
        <v>13646</v>
      </c>
      <c r="C1176" s="133" t="s">
        <v>13884</v>
      </c>
      <c r="D1176" s="3" t="s">
        <v>11151</v>
      </c>
      <c r="E1176" s="3" t="s">
        <v>11151</v>
      </c>
      <c r="F1176" s="3"/>
      <c r="G1176" s="3"/>
      <c r="I1176" s="133" t="s">
        <v>765</v>
      </c>
      <c r="J1176" s="3" t="s">
        <v>203</v>
      </c>
      <c r="K1176" s="4" t="s">
        <v>180</v>
      </c>
      <c r="L1176" s="3" t="s">
        <v>163</v>
      </c>
      <c r="M1176" s="3" t="s">
        <v>11155</v>
      </c>
      <c r="R1176" s="3" t="s">
        <v>11152</v>
      </c>
      <c r="T1176" s="3">
        <v>1000</v>
      </c>
      <c r="U1176" s="3" t="s">
        <v>3185</v>
      </c>
      <c r="V1176" s="135"/>
      <c r="AC1176" s="3" t="s">
        <v>168</v>
      </c>
      <c r="AD1176" s="117" t="s">
        <v>14632</v>
      </c>
      <c r="AE1176" s="117" t="s">
        <v>14633</v>
      </c>
      <c r="AF1176" s="3" t="s">
        <v>600</v>
      </c>
      <c r="AG1176" s="180" t="s">
        <v>14634</v>
      </c>
      <c r="AH1176" s="3" t="s">
        <v>11153</v>
      </c>
      <c r="AJ1176" s="141" t="s">
        <v>11154</v>
      </c>
      <c r="AM1176" s="3" t="s">
        <v>11141</v>
      </c>
      <c r="AN1176" s="3" t="s">
        <v>14635</v>
      </c>
      <c r="AO1176" s="3" t="s">
        <v>14636</v>
      </c>
      <c r="AP1176" s="180" t="s">
        <v>14637</v>
      </c>
      <c r="AW1176" s="3" t="s">
        <v>11141</v>
      </c>
      <c r="AX1176" s="3" t="s">
        <v>2401</v>
      </c>
      <c r="AY1176" s="3" t="s">
        <v>14204</v>
      </c>
      <c r="BA1176" s="180" t="s">
        <v>14205</v>
      </c>
      <c r="BC1176" s="135" t="s">
        <v>14642</v>
      </c>
      <c r="BD1176" s="135"/>
      <c r="BE1176" s="135"/>
    </row>
    <row r="1177" spans="1:176" ht="12.75" customHeight="1" x14ac:dyDescent="0.2">
      <c r="A1177" s="3" t="s">
        <v>173</v>
      </c>
      <c r="B1177" s="127" t="s">
        <v>211</v>
      </c>
      <c r="D1177" s="3" t="s">
        <v>11341</v>
      </c>
      <c r="E1177" s="3" t="s">
        <v>11341</v>
      </c>
      <c r="F1177" s="3"/>
      <c r="G1177" s="3"/>
      <c r="H1177" s="4" t="s">
        <v>11628</v>
      </c>
      <c r="I1177" s="3" t="s">
        <v>722</v>
      </c>
      <c r="J1177" s="3" t="s">
        <v>179</v>
      </c>
      <c r="K1177" s="4" t="s">
        <v>162</v>
      </c>
      <c r="V1177" s="135"/>
      <c r="AW1177" s="3" t="s">
        <v>168</v>
      </c>
      <c r="AX1177" s="3" t="s">
        <v>11342</v>
      </c>
      <c r="AY1177" s="3" t="s">
        <v>6729</v>
      </c>
      <c r="AZ1177" s="3" t="s">
        <v>163</v>
      </c>
      <c r="BA1177" s="3" t="s">
        <v>11343</v>
      </c>
      <c r="BC1177" s="135"/>
      <c r="BD1177" s="135"/>
      <c r="BE1177" s="135"/>
    </row>
    <row r="1178" spans="1:176" ht="12.75" customHeight="1" x14ac:dyDescent="0.2">
      <c r="A1178" s="3" t="s">
        <v>11623</v>
      </c>
      <c r="B1178" s="127" t="s">
        <v>11412</v>
      </c>
      <c r="D1178" s="3" t="s">
        <v>11413</v>
      </c>
      <c r="E1178" s="3" t="s">
        <v>11413</v>
      </c>
      <c r="F1178" s="3"/>
      <c r="G1178" s="3"/>
      <c r="H1178" s="4" t="s">
        <v>11628</v>
      </c>
      <c r="I1178" s="3" t="s">
        <v>722</v>
      </c>
      <c r="J1178" s="3" t="s">
        <v>179</v>
      </c>
      <c r="K1178" s="4" t="s">
        <v>162</v>
      </c>
      <c r="V1178" s="135"/>
      <c r="AW1178" s="3" t="s">
        <v>168</v>
      </c>
      <c r="AX1178" s="3" t="s">
        <v>11414</v>
      </c>
      <c r="AY1178" s="3" t="s">
        <v>2007</v>
      </c>
      <c r="AZ1178" s="3" t="s">
        <v>11319</v>
      </c>
      <c r="BA1178" s="3" t="s">
        <v>11415</v>
      </c>
      <c r="BC1178" s="135"/>
      <c r="BD1178" s="135"/>
      <c r="BE1178" s="135"/>
    </row>
    <row r="1179" spans="1:176" ht="12.75" customHeight="1" x14ac:dyDescent="0.2">
      <c r="A1179" s="3" t="s">
        <v>205</v>
      </c>
      <c r="B1179" s="17" t="s">
        <v>472</v>
      </c>
      <c r="D1179" s="3" t="s">
        <v>11459</v>
      </c>
      <c r="E1179" s="3" t="s">
        <v>11459</v>
      </c>
      <c r="F1179" s="3"/>
      <c r="G1179" s="3"/>
      <c r="H1179" s="4" t="s">
        <v>11628</v>
      </c>
      <c r="I1179" s="3" t="s">
        <v>722</v>
      </c>
      <c r="J1179" s="3" t="s">
        <v>179</v>
      </c>
      <c r="K1179" s="4" t="s">
        <v>162</v>
      </c>
      <c r="V1179" s="135"/>
      <c r="AC1179" s="133" t="s">
        <v>168</v>
      </c>
      <c r="AD1179" s="3" t="s">
        <v>1926</v>
      </c>
      <c r="AE1179" s="3" t="s">
        <v>1755</v>
      </c>
      <c r="AF1179" s="3" t="s">
        <v>11460</v>
      </c>
      <c r="AG1179" s="3" t="s">
        <v>11461</v>
      </c>
      <c r="BC1179" s="135"/>
      <c r="BD1179" s="135"/>
      <c r="BE1179" s="135"/>
    </row>
    <row r="1180" spans="1:176" ht="12.75" customHeight="1" x14ac:dyDescent="0.2">
      <c r="A1180" s="132" t="s">
        <v>240</v>
      </c>
      <c r="B1180" s="17" t="s">
        <v>886</v>
      </c>
      <c r="C1180" s="133"/>
      <c r="D1180" s="133" t="s">
        <v>306</v>
      </c>
      <c r="E1180" s="133" t="s">
        <v>306</v>
      </c>
      <c r="F1180" s="12"/>
      <c r="G1180" s="12"/>
      <c r="H1180" s="124" t="s">
        <v>243</v>
      </c>
      <c r="I1180" s="133" t="s">
        <v>307</v>
      </c>
      <c r="J1180" s="133" t="s">
        <v>161</v>
      </c>
      <c r="K1180" s="124" t="s">
        <v>162</v>
      </c>
      <c r="L1180" s="133" t="s">
        <v>308</v>
      </c>
      <c r="M1180" s="133" t="s">
        <v>309</v>
      </c>
      <c r="N1180" s="124" t="s">
        <v>247</v>
      </c>
      <c r="O1180" s="124"/>
      <c r="P1180" s="124"/>
      <c r="Q1180" s="124"/>
      <c r="R1180" s="133"/>
      <c r="S1180" s="133"/>
      <c r="T1180" s="133"/>
      <c r="U1180" s="133"/>
      <c r="V1180" s="24"/>
      <c r="W1180" s="133"/>
      <c r="X1180" s="133"/>
      <c r="Y1180" s="133"/>
      <c r="Z1180" s="133"/>
      <c r="AA1180" s="133"/>
      <c r="AB1180" s="133"/>
      <c r="AC1180" s="3" t="s">
        <v>168</v>
      </c>
      <c r="AD1180" s="133" t="s">
        <v>310</v>
      </c>
      <c r="AE1180" s="133" t="s">
        <v>311</v>
      </c>
      <c r="AF1180" s="133" t="s">
        <v>312</v>
      </c>
      <c r="AG1180" s="3" t="s">
        <v>313</v>
      </c>
      <c r="AP1180" s="124"/>
      <c r="AQ1180" s="124"/>
      <c r="AR1180" s="124"/>
      <c r="AS1180" s="124"/>
      <c r="AT1180" s="124"/>
      <c r="AU1180" s="124"/>
      <c r="AV1180" s="124"/>
      <c r="BC1180" s="135"/>
      <c r="BD1180" s="135"/>
      <c r="BE1180" s="135"/>
      <c r="FM1180" s="130"/>
      <c r="FN1180" s="130"/>
      <c r="FO1180" s="130"/>
      <c r="FP1180" s="130"/>
      <c r="FQ1180" s="130"/>
      <c r="FR1180" s="130"/>
      <c r="FS1180" s="130"/>
      <c r="FT1180" s="130"/>
    </row>
    <row r="1181" spans="1:176" ht="12.75" customHeight="1" x14ac:dyDescent="0.2">
      <c r="A1181" s="3" t="s">
        <v>205</v>
      </c>
      <c r="B1181" s="127" t="s">
        <v>211</v>
      </c>
      <c r="D1181" s="3" t="s">
        <v>11492</v>
      </c>
      <c r="E1181" s="3" t="s">
        <v>11492</v>
      </c>
      <c r="F1181" s="3"/>
      <c r="G1181" s="3"/>
      <c r="H1181" s="4" t="s">
        <v>11628</v>
      </c>
      <c r="I1181" s="3" t="s">
        <v>184</v>
      </c>
      <c r="J1181" s="3" t="s">
        <v>179</v>
      </c>
      <c r="K1181" s="4" t="s">
        <v>162</v>
      </c>
      <c r="M1181" s="82" t="s">
        <v>13044</v>
      </c>
      <c r="R1181" s="3" t="s">
        <v>13114</v>
      </c>
      <c r="S1181" s="3" t="s">
        <v>1662</v>
      </c>
      <c r="U1181" s="3" t="s">
        <v>184</v>
      </c>
      <c r="V1181" s="9" t="s">
        <v>12834</v>
      </c>
      <c r="AC1181" s="3" t="s">
        <v>168</v>
      </c>
      <c r="AD1181" s="3" t="s">
        <v>2424</v>
      </c>
      <c r="AE1181" s="3" t="s">
        <v>1664</v>
      </c>
      <c r="AF1181" s="3" t="s">
        <v>250</v>
      </c>
      <c r="AG1181" s="82" t="s">
        <v>1665</v>
      </c>
      <c r="AK1181" s="141" t="s">
        <v>13045</v>
      </c>
      <c r="AM1181" s="3" t="s">
        <v>194</v>
      </c>
      <c r="AN1181" s="3" t="s">
        <v>11493</v>
      </c>
      <c r="AO1181" s="3" t="s">
        <v>11494</v>
      </c>
      <c r="AP1181" s="3" t="s">
        <v>1071</v>
      </c>
      <c r="AQ1181" s="3" t="s">
        <v>11495</v>
      </c>
      <c r="AW1181" s="3" t="s">
        <v>168</v>
      </c>
      <c r="AX1181" s="3" t="s">
        <v>1666</v>
      </c>
      <c r="AY1181" s="3" t="s">
        <v>1664</v>
      </c>
      <c r="AZ1181" s="3" t="s">
        <v>250</v>
      </c>
      <c r="BA1181" s="3" t="s">
        <v>1665</v>
      </c>
      <c r="BC1181" s="135"/>
      <c r="BD1181" s="135"/>
      <c r="BE1181" s="9" t="s">
        <v>12835</v>
      </c>
    </row>
    <row r="1182" spans="1:176" ht="12.75" customHeight="1" x14ac:dyDescent="0.2">
      <c r="A1182" s="133" t="s">
        <v>299</v>
      </c>
      <c r="B1182" s="127" t="s">
        <v>11959</v>
      </c>
      <c r="C1182" s="133"/>
      <c r="D1182" s="133" t="s">
        <v>1667</v>
      </c>
      <c r="E1182" s="133" t="s">
        <v>1667</v>
      </c>
      <c r="F1182" s="134"/>
      <c r="G1182" s="134"/>
      <c r="H1182" s="134" t="s">
        <v>177</v>
      </c>
      <c r="I1182" s="133"/>
      <c r="J1182" s="133"/>
      <c r="K1182" s="124" t="s">
        <v>162</v>
      </c>
      <c r="L1182" s="133"/>
      <c r="M1182" s="133"/>
      <c r="N1182" s="124"/>
      <c r="O1182" s="124"/>
      <c r="P1182" s="124"/>
      <c r="Q1182" s="124"/>
      <c r="R1182" s="133"/>
      <c r="S1182" s="133"/>
      <c r="T1182" s="133"/>
      <c r="U1182" s="133"/>
      <c r="V1182" s="24"/>
      <c r="W1182" s="133"/>
      <c r="X1182" s="133"/>
      <c r="Y1182" s="133"/>
      <c r="Z1182" s="133"/>
      <c r="AA1182" s="133"/>
      <c r="AB1182" s="133"/>
      <c r="AC1182" s="133"/>
      <c r="AH1182" s="133"/>
      <c r="AI1182" s="133"/>
      <c r="AJ1182" s="133"/>
      <c r="AK1182" s="133"/>
      <c r="AL1182" s="133"/>
      <c r="AM1182" s="124"/>
      <c r="AN1182" s="124"/>
      <c r="AO1182" s="124"/>
      <c r="AP1182" s="124"/>
      <c r="AQ1182" s="124"/>
      <c r="AR1182" s="124"/>
      <c r="AS1182" s="124"/>
      <c r="AT1182" s="124"/>
      <c r="AU1182" s="124"/>
      <c r="AV1182" s="124"/>
      <c r="AW1182" s="3" t="s">
        <v>168</v>
      </c>
      <c r="AX1182" s="133" t="s">
        <v>1668</v>
      </c>
      <c r="AY1182" s="133" t="s">
        <v>1669</v>
      </c>
      <c r="AZ1182" s="133"/>
      <c r="BA1182" s="133" t="s">
        <v>1670</v>
      </c>
    </row>
    <row r="1183" spans="1:176" ht="12.75" customHeight="1" x14ac:dyDescent="0.2">
      <c r="A1183" s="133" t="s">
        <v>173</v>
      </c>
      <c r="B1183" s="124"/>
      <c r="C1183" s="133"/>
      <c r="D1183" s="132" t="s">
        <v>1679</v>
      </c>
      <c r="E1183" s="133" t="s">
        <v>8033</v>
      </c>
      <c r="F1183" s="124"/>
      <c r="G1183" s="124"/>
      <c r="H1183" s="124"/>
      <c r="I1183" s="133" t="s">
        <v>523</v>
      </c>
      <c r="J1183" s="133" t="s">
        <v>482</v>
      </c>
      <c r="K1183" s="124" t="s">
        <v>162</v>
      </c>
      <c r="L1183" s="133"/>
      <c r="M1183" s="133"/>
      <c r="N1183" s="124"/>
      <c r="O1183" s="124"/>
      <c r="P1183" s="124"/>
      <c r="Q1183" s="124"/>
      <c r="R1183" s="133"/>
      <c r="S1183" s="133"/>
      <c r="T1183" s="133"/>
      <c r="U1183" s="133"/>
      <c r="V1183" s="24"/>
      <c r="W1183" s="133"/>
      <c r="X1183" s="133"/>
      <c r="Y1183" s="133"/>
      <c r="Z1183" s="133"/>
      <c r="AA1183" s="133"/>
      <c r="AB1183" s="133"/>
      <c r="AC1183" s="3" t="s">
        <v>168</v>
      </c>
      <c r="AD1183" s="3" t="s">
        <v>8034</v>
      </c>
      <c r="AE1183" s="3" t="s">
        <v>1682</v>
      </c>
      <c r="AF1183" s="3" t="s">
        <v>8035</v>
      </c>
      <c r="AG1183" s="3" t="s">
        <v>1683</v>
      </c>
      <c r="AH1183" s="133"/>
      <c r="AI1183" s="136" t="s">
        <v>10672</v>
      </c>
      <c r="AJ1183" s="133"/>
      <c r="AK1183" s="133"/>
      <c r="AL1183" s="133"/>
      <c r="AM1183" s="124"/>
      <c r="AN1183" s="124"/>
      <c r="AO1183" s="124"/>
      <c r="AP1183" s="124"/>
      <c r="AQ1183" s="124"/>
      <c r="AR1183" s="124"/>
      <c r="AS1183" s="124"/>
      <c r="AT1183" s="124"/>
      <c r="AU1183" s="124"/>
      <c r="AV1183" s="124"/>
      <c r="AX1183" s="133"/>
      <c r="AY1183" s="133"/>
      <c r="AZ1183" s="133"/>
      <c r="BA1183" s="133"/>
      <c r="BC1183" s="135"/>
      <c r="BD1183" s="135"/>
      <c r="BE1183" s="135"/>
    </row>
    <row r="1184" spans="1:176" ht="12.75" customHeight="1" x14ac:dyDescent="0.2">
      <c r="A1184" s="132" t="s">
        <v>205</v>
      </c>
      <c r="B1184" s="17"/>
      <c r="C1184" s="132"/>
      <c r="D1184" s="132" t="s">
        <v>1679</v>
      </c>
      <c r="E1184" s="132" t="s">
        <v>10670</v>
      </c>
      <c r="F1184" s="134"/>
      <c r="G1184" s="134"/>
      <c r="H1184" s="134"/>
      <c r="I1184" s="132" t="s">
        <v>523</v>
      </c>
      <c r="J1184" s="132" t="s">
        <v>482</v>
      </c>
      <c r="K1184" s="17" t="s">
        <v>162</v>
      </c>
      <c r="L1184" s="133" t="s">
        <v>12832</v>
      </c>
      <c r="M1184" s="133" t="s">
        <v>10671</v>
      </c>
      <c r="N1184" s="17"/>
      <c r="O1184" s="17"/>
      <c r="P1184" s="134"/>
      <c r="Q1184" s="134"/>
      <c r="R1184" s="136"/>
      <c r="S1184" s="136"/>
      <c r="T1184" s="136"/>
      <c r="U1184" s="136"/>
      <c r="V1184" s="138" t="s">
        <v>12833</v>
      </c>
      <c r="W1184" s="136"/>
      <c r="X1184" s="136"/>
      <c r="Y1184" s="136"/>
      <c r="Z1184" s="136"/>
      <c r="AA1184" s="136"/>
      <c r="AB1184" s="136"/>
      <c r="AC1184" s="3" t="s">
        <v>168</v>
      </c>
      <c r="AD1184" s="3" t="s">
        <v>8034</v>
      </c>
      <c r="AE1184" s="3" t="s">
        <v>1682</v>
      </c>
      <c r="AF1184" s="3" t="s">
        <v>8035</v>
      </c>
      <c r="AG1184" s="3" t="s">
        <v>1683</v>
      </c>
      <c r="AI1184" s="136" t="s">
        <v>10672</v>
      </c>
      <c r="AJ1184" s="136"/>
      <c r="AK1184" s="136"/>
      <c r="AL1184" s="136"/>
      <c r="AM1184" s="134"/>
      <c r="AN1184" s="134"/>
      <c r="AO1184" s="134"/>
      <c r="AP1184" s="134"/>
      <c r="AQ1184" s="134"/>
      <c r="AR1184" s="134"/>
      <c r="AS1184" s="134"/>
      <c r="AT1184" s="134"/>
      <c r="AU1184" s="134"/>
      <c r="AV1184" s="134"/>
      <c r="AX1184" s="133"/>
      <c r="AY1184" s="133"/>
      <c r="AZ1184" s="133"/>
      <c r="BA1184" s="133"/>
      <c r="BC1184" s="135"/>
      <c r="BD1184" s="135"/>
      <c r="BE1184" s="135"/>
      <c r="BH1184" s="133"/>
    </row>
    <row r="1185" spans="1:176" ht="12.75" customHeight="1" x14ac:dyDescent="0.2">
      <c r="A1185" s="3" t="s">
        <v>544</v>
      </c>
      <c r="D1185" s="3" t="s">
        <v>1684</v>
      </c>
      <c r="E1185" s="3" t="s">
        <v>1684</v>
      </c>
      <c r="F1185" s="134"/>
      <c r="G1185" s="134"/>
      <c r="I1185" s="3" t="s">
        <v>722</v>
      </c>
      <c r="J1185" s="3" t="s">
        <v>179</v>
      </c>
      <c r="K1185" s="4" t="s">
        <v>162</v>
      </c>
      <c r="L1185" s="3" t="s">
        <v>163</v>
      </c>
      <c r="M1185" s="3" t="s">
        <v>1685</v>
      </c>
      <c r="R1185" s="3" t="s">
        <v>1686</v>
      </c>
      <c r="S1185" s="3" t="s">
        <v>1687</v>
      </c>
      <c r="T1185" s="3" t="s">
        <v>1688</v>
      </c>
      <c r="U1185" s="3" t="s">
        <v>1150</v>
      </c>
      <c r="V1185" s="141" t="s">
        <v>1689</v>
      </c>
      <c r="AA1185" s="3" t="s">
        <v>163</v>
      </c>
      <c r="AC1185" s="135" t="s">
        <v>168</v>
      </c>
      <c r="AD1185" s="3" t="s">
        <v>1690</v>
      </c>
      <c r="AE1185" s="3" t="s">
        <v>856</v>
      </c>
      <c r="AF1185" s="3" t="s">
        <v>1691</v>
      </c>
      <c r="AG1185" s="3" t="s">
        <v>1692</v>
      </c>
      <c r="AH1185" s="3" t="s">
        <v>163</v>
      </c>
      <c r="AI1185" s="3" t="s">
        <v>1689</v>
      </c>
      <c r="AJ1185" s="3" t="s">
        <v>163</v>
      </c>
      <c r="AL1185" s="3" t="s">
        <v>1693</v>
      </c>
      <c r="AW1185" s="3" t="s">
        <v>168</v>
      </c>
      <c r="AX1185" s="3" t="s">
        <v>1690</v>
      </c>
      <c r="AY1185" s="3" t="s">
        <v>856</v>
      </c>
      <c r="AZ1185" s="3" t="s">
        <v>1691</v>
      </c>
      <c r="BA1185" s="3" t="s">
        <v>1692</v>
      </c>
      <c r="BB1185" s="3" t="s">
        <v>163</v>
      </c>
      <c r="BC1185" s="141" t="s">
        <v>1695</v>
      </c>
      <c r="BD1185" s="141" t="s">
        <v>163</v>
      </c>
      <c r="BE1185" s="141" t="s">
        <v>1696</v>
      </c>
    </row>
    <row r="1186" spans="1:176" ht="12.75" customHeight="1" x14ac:dyDescent="0.2">
      <c r="A1186" s="3" t="s">
        <v>544</v>
      </c>
      <c r="D1186" s="3" t="s">
        <v>1697</v>
      </c>
      <c r="E1186" s="3" t="s">
        <v>1697</v>
      </c>
      <c r="F1186" s="134"/>
      <c r="G1186" s="134"/>
      <c r="I1186" s="3" t="s">
        <v>12764</v>
      </c>
      <c r="J1186" s="3" t="s">
        <v>203</v>
      </c>
      <c r="K1186" s="4" t="s">
        <v>162</v>
      </c>
      <c r="M1186" s="3" t="s">
        <v>1698</v>
      </c>
      <c r="R1186" s="3" t="s">
        <v>1699</v>
      </c>
      <c r="S1186" s="3" t="s">
        <v>163</v>
      </c>
      <c r="T1186" s="3" t="s">
        <v>1700</v>
      </c>
      <c r="U1186" s="3" t="s">
        <v>1701</v>
      </c>
      <c r="V1186" s="141" t="s">
        <v>1702</v>
      </c>
      <c r="AA1186" s="3" t="s">
        <v>1703</v>
      </c>
      <c r="AC1186" s="135" t="s">
        <v>194</v>
      </c>
      <c r="AD1186" s="3" t="s">
        <v>1704</v>
      </c>
      <c r="AE1186" s="3" t="s">
        <v>1705</v>
      </c>
      <c r="AF1186" s="3" t="s">
        <v>1706</v>
      </c>
      <c r="AG1186" s="3" t="s">
        <v>1707</v>
      </c>
      <c r="AH1186" s="3" t="s">
        <v>163</v>
      </c>
      <c r="AI1186" s="3" t="s">
        <v>1702</v>
      </c>
      <c r="AJ1186" s="3" t="s">
        <v>163</v>
      </c>
      <c r="AL1186" s="3" t="s">
        <v>1708</v>
      </c>
      <c r="AW1186" s="3" t="s">
        <v>168</v>
      </c>
      <c r="AX1186" s="3" t="s">
        <v>1704</v>
      </c>
      <c r="AY1186" s="3" t="s">
        <v>1705</v>
      </c>
      <c r="AZ1186" s="3" t="s">
        <v>1706</v>
      </c>
      <c r="BA1186" s="3" t="s">
        <v>1707</v>
      </c>
      <c r="BC1186" s="141"/>
      <c r="BD1186" s="141"/>
      <c r="BE1186" s="141"/>
    </row>
    <row r="1187" spans="1:176" ht="12.75" customHeight="1" x14ac:dyDescent="0.2">
      <c r="A1187" s="132" t="s">
        <v>240</v>
      </c>
      <c r="B1187" s="17" t="s">
        <v>886</v>
      </c>
      <c r="C1187" s="133"/>
      <c r="D1187" s="133" t="s">
        <v>7294</v>
      </c>
      <c r="E1187" s="133" t="s">
        <v>7295</v>
      </c>
      <c r="F1187" s="27"/>
      <c r="G1187" s="27"/>
      <c r="H1187" s="124" t="s">
        <v>243</v>
      </c>
      <c r="I1187" s="133" t="s">
        <v>443</v>
      </c>
      <c r="J1187" s="133" t="s">
        <v>444</v>
      </c>
      <c r="K1187" s="124" t="s">
        <v>162</v>
      </c>
      <c r="L1187" s="133" t="s">
        <v>7296</v>
      </c>
      <c r="M1187" s="133"/>
      <c r="N1187" s="124" t="s">
        <v>247</v>
      </c>
      <c r="O1187" s="124" t="s">
        <v>812</v>
      </c>
      <c r="P1187" s="124"/>
      <c r="Q1187" s="124"/>
      <c r="R1187" s="133"/>
      <c r="S1187" s="133"/>
      <c r="T1187" s="133"/>
      <c r="U1187" s="133"/>
      <c r="V1187" s="24"/>
      <c r="W1187" s="133"/>
      <c r="X1187" s="133"/>
      <c r="Y1187" s="133"/>
      <c r="Z1187" s="133"/>
      <c r="AA1187" s="133"/>
      <c r="AB1187" s="133"/>
      <c r="AC1187" s="8"/>
      <c r="AI1187" s="133"/>
      <c r="AJ1187" s="133"/>
      <c r="AK1187" s="133"/>
      <c r="AL1187" s="133"/>
      <c r="AM1187" s="124"/>
      <c r="AN1187" s="124"/>
      <c r="AO1187" s="124"/>
      <c r="AP1187" s="124"/>
      <c r="AQ1187" s="124"/>
      <c r="AR1187" s="124"/>
      <c r="AS1187" s="124"/>
      <c r="AT1187" s="124"/>
      <c r="AU1187" s="124"/>
      <c r="AV1187" s="124"/>
      <c r="AW1187" s="124"/>
      <c r="AX1187" s="133"/>
      <c r="AY1187" s="133"/>
      <c r="AZ1187" s="133"/>
      <c r="BA1187" s="3" t="s">
        <v>7297</v>
      </c>
    </row>
    <row r="1188" spans="1:176" ht="12.75" customHeight="1" x14ac:dyDescent="0.2">
      <c r="A1188" s="3" t="s">
        <v>205</v>
      </c>
      <c r="B1188" s="127" t="s">
        <v>215</v>
      </c>
      <c r="D1188" s="3" t="s">
        <v>11581</v>
      </c>
      <c r="E1188" s="3" t="s">
        <v>11581</v>
      </c>
      <c r="F1188" s="3"/>
      <c r="G1188" s="3"/>
      <c r="H1188" s="127" t="s">
        <v>11628</v>
      </c>
      <c r="I1188" s="3" t="s">
        <v>722</v>
      </c>
      <c r="J1188" s="3" t="s">
        <v>179</v>
      </c>
      <c r="K1188" s="4" t="s">
        <v>162</v>
      </c>
      <c r="V1188" s="135"/>
      <c r="AI1188" s="135"/>
      <c r="AJ1188" s="135"/>
      <c r="AK1188" s="135"/>
      <c r="AW1188" s="3" t="s">
        <v>168</v>
      </c>
      <c r="AX1188" s="3" t="s">
        <v>4076</v>
      </c>
      <c r="AY1188" s="3" t="s">
        <v>1805</v>
      </c>
      <c r="AZ1188" s="3" t="s">
        <v>11319</v>
      </c>
      <c r="BA1188" s="3" t="s">
        <v>11582</v>
      </c>
    </row>
    <row r="1189" spans="1:176" ht="12.75" customHeight="1" x14ac:dyDescent="0.2">
      <c r="A1189" s="3" t="s">
        <v>263</v>
      </c>
      <c r="D1189" s="3" t="s">
        <v>1748</v>
      </c>
      <c r="E1189" s="3" t="s">
        <v>1748</v>
      </c>
      <c r="F1189" s="3"/>
      <c r="G1189" s="3"/>
      <c r="I1189" s="3" t="s">
        <v>722</v>
      </c>
      <c r="J1189" s="3" t="s">
        <v>179</v>
      </c>
      <c r="K1189" s="4" t="s">
        <v>162</v>
      </c>
      <c r="L1189" s="3" t="s">
        <v>1749</v>
      </c>
      <c r="M1189" s="3" t="s">
        <v>1750</v>
      </c>
      <c r="R1189" s="3" t="s">
        <v>1751</v>
      </c>
      <c r="S1189" s="3" t="s">
        <v>1752</v>
      </c>
      <c r="T1189" s="3" t="s">
        <v>1753</v>
      </c>
      <c r="U1189" s="3" t="s">
        <v>1150</v>
      </c>
      <c r="V1189" s="9" t="s">
        <v>1754</v>
      </c>
      <c r="AA1189" s="3" t="s">
        <v>163</v>
      </c>
      <c r="AC1189" s="3" t="s">
        <v>168</v>
      </c>
      <c r="AD1189" s="3" t="s">
        <v>1755</v>
      </c>
      <c r="AE1189" s="3" t="s">
        <v>1025</v>
      </c>
      <c r="AF1189" s="3" t="s">
        <v>319</v>
      </c>
      <c r="AG1189" s="135" t="s">
        <v>1756</v>
      </c>
      <c r="AH1189" s="3" t="s">
        <v>163</v>
      </c>
      <c r="AI1189" s="135" t="s">
        <v>1754</v>
      </c>
      <c r="AJ1189" s="135" t="s">
        <v>163</v>
      </c>
      <c r="AK1189" s="135" t="s">
        <v>1757</v>
      </c>
      <c r="AL1189" s="3" t="s">
        <v>1758</v>
      </c>
      <c r="AM1189" s="3" t="s">
        <v>194</v>
      </c>
      <c r="AN1189" s="3" t="s">
        <v>1759</v>
      </c>
      <c r="AO1189" s="3" t="s">
        <v>1690</v>
      </c>
      <c r="AP1189" s="3" t="s">
        <v>1760</v>
      </c>
      <c r="AQ1189" s="3" t="s">
        <v>1761</v>
      </c>
      <c r="AS1189" s="3" t="s">
        <v>1762</v>
      </c>
      <c r="AT1189" s="3">
        <v>8613552727610</v>
      </c>
      <c r="AU1189" s="3" t="s">
        <v>1763</v>
      </c>
      <c r="AW1189" s="3" t="s">
        <v>168</v>
      </c>
      <c r="AX1189" s="3" t="s">
        <v>1755</v>
      </c>
      <c r="AY1189" s="3" t="s">
        <v>1025</v>
      </c>
      <c r="AZ1189" s="3" t="s">
        <v>319</v>
      </c>
      <c r="BA1189" s="3" t="s">
        <v>1756</v>
      </c>
      <c r="BB1189" s="3" t="s">
        <v>163</v>
      </c>
      <c r="BC1189" s="141" t="s">
        <v>1765</v>
      </c>
      <c r="BD1189" s="141" t="s">
        <v>163</v>
      </c>
      <c r="BE1189" s="141" t="s">
        <v>1766</v>
      </c>
      <c r="BF1189" s="3" t="s">
        <v>1767</v>
      </c>
      <c r="BH1189" s="3" t="s">
        <v>1025</v>
      </c>
      <c r="BI1189" s="3" t="s">
        <v>1755</v>
      </c>
      <c r="BJ1189" s="3" t="s">
        <v>1289</v>
      </c>
      <c r="BK1189" s="3" t="s">
        <v>1764</v>
      </c>
      <c r="BL1189" s="3" t="s">
        <v>163</v>
      </c>
      <c r="BM1189" s="3" t="s">
        <v>1765</v>
      </c>
      <c r="BN1189" s="3" t="s">
        <v>163</v>
      </c>
      <c r="BO1189" s="3" t="s">
        <v>1766</v>
      </c>
      <c r="BP1189" s="3" t="s">
        <v>1757</v>
      </c>
      <c r="BQ1189" s="3" t="s">
        <v>194</v>
      </c>
      <c r="BR1189" s="3" t="s">
        <v>1759</v>
      </c>
      <c r="BS1189" s="3" t="s">
        <v>1690</v>
      </c>
      <c r="BT1189" s="3" t="s">
        <v>1760</v>
      </c>
      <c r="BU1189" s="3" t="s">
        <v>1764</v>
      </c>
      <c r="BV1189" s="3" t="s">
        <v>163</v>
      </c>
      <c r="BW1189" s="3" t="s">
        <v>1768</v>
      </c>
      <c r="BX1189" s="3" t="s">
        <v>163</v>
      </c>
      <c r="BY1189" s="3" t="s">
        <v>1769</v>
      </c>
    </row>
    <row r="1190" spans="1:176" ht="12.75" customHeight="1" x14ac:dyDescent="0.2">
      <c r="A1190" s="3" t="s">
        <v>544</v>
      </c>
      <c r="D1190" s="3" t="s">
        <v>1770</v>
      </c>
      <c r="E1190" s="3" t="s">
        <v>1770</v>
      </c>
      <c r="F1190" s="3"/>
      <c r="G1190" s="3"/>
      <c r="I1190" s="3" t="s">
        <v>722</v>
      </c>
      <c r="J1190" s="3" t="s">
        <v>179</v>
      </c>
      <c r="K1190" s="4" t="s">
        <v>162</v>
      </c>
      <c r="M1190" s="3" t="s">
        <v>1771</v>
      </c>
      <c r="R1190" s="3" t="s">
        <v>1772</v>
      </c>
      <c r="S1190" s="3" t="s">
        <v>1773</v>
      </c>
      <c r="T1190" s="3" t="s">
        <v>163</v>
      </c>
      <c r="U1190" s="3" t="s">
        <v>1150</v>
      </c>
      <c r="V1190" s="141" t="s">
        <v>1774</v>
      </c>
      <c r="AA1190" s="3" t="s">
        <v>163</v>
      </c>
      <c r="AC1190" s="3" t="s">
        <v>168</v>
      </c>
      <c r="AD1190" s="3" t="s">
        <v>1025</v>
      </c>
      <c r="AE1190" s="3" t="s">
        <v>911</v>
      </c>
      <c r="AF1190" s="3" t="s">
        <v>1775</v>
      </c>
      <c r="AG1190" s="3" t="s">
        <v>1776</v>
      </c>
      <c r="AH1190" s="3" t="s">
        <v>163</v>
      </c>
      <c r="AI1190" s="135" t="s">
        <v>1774</v>
      </c>
      <c r="AJ1190" s="135" t="s">
        <v>163</v>
      </c>
      <c r="AK1190" s="135"/>
      <c r="AL1190" s="3" t="s">
        <v>1777</v>
      </c>
      <c r="AW1190" s="3" t="s">
        <v>168</v>
      </c>
      <c r="AX1190" s="3" t="s">
        <v>1025</v>
      </c>
      <c r="AY1190" s="3" t="s">
        <v>911</v>
      </c>
      <c r="AZ1190" s="3" t="s">
        <v>1775</v>
      </c>
      <c r="BA1190" s="3" t="s">
        <v>1776</v>
      </c>
      <c r="BB1190" s="3" t="s">
        <v>163</v>
      </c>
      <c r="BC1190" s="141" t="s">
        <v>1780</v>
      </c>
      <c r="BD1190" s="141" t="s">
        <v>163</v>
      </c>
      <c r="BE1190" s="141" t="s">
        <v>1781</v>
      </c>
      <c r="BG1190" s="3" t="s">
        <v>168</v>
      </c>
      <c r="BH1190" s="3" t="s">
        <v>1782</v>
      </c>
      <c r="BI1190" s="3" t="s">
        <v>1783</v>
      </c>
      <c r="BJ1190" s="3" t="s">
        <v>1784</v>
      </c>
      <c r="BK1190" s="3" t="s">
        <v>1785</v>
      </c>
      <c r="BL1190" s="3" t="s">
        <v>163</v>
      </c>
      <c r="BM1190" s="3" t="s">
        <v>1786</v>
      </c>
      <c r="BN1190" s="3" t="s">
        <v>163</v>
      </c>
      <c r="BO1190" s="3" t="s">
        <v>1787</v>
      </c>
      <c r="BQ1190" s="3" t="s">
        <v>168</v>
      </c>
      <c r="BR1190" s="3" t="s">
        <v>1152</v>
      </c>
      <c r="BS1190" s="3" t="s">
        <v>1788</v>
      </c>
      <c r="BT1190" s="3" t="s">
        <v>1775</v>
      </c>
      <c r="BU1190" s="3" t="s">
        <v>1789</v>
      </c>
      <c r="BV1190" s="3" t="s">
        <v>163</v>
      </c>
      <c r="BW1190" s="3" t="s">
        <v>1790</v>
      </c>
      <c r="BX1190" s="3" t="s">
        <v>163</v>
      </c>
      <c r="BY1190" s="3" t="s">
        <v>1777</v>
      </c>
      <c r="CA1190" s="3" t="s">
        <v>194</v>
      </c>
      <c r="CB1190" s="3" t="s">
        <v>1791</v>
      </c>
      <c r="CC1190" s="3" t="s">
        <v>1025</v>
      </c>
      <c r="CD1190" s="3" t="s">
        <v>1779</v>
      </c>
      <c r="CE1190" s="3" t="s">
        <v>163</v>
      </c>
      <c r="CF1190" s="3" t="s">
        <v>163</v>
      </c>
      <c r="CG1190" s="3" t="s">
        <v>1792</v>
      </c>
      <c r="CH1190" s="3" t="s">
        <v>163</v>
      </c>
      <c r="CI1190" s="3" t="s">
        <v>1781</v>
      </c>
      <c r="CK1190" s="3" t="s">
        <v>168</v>
      </c>
      <c r="CL1190" s="3" t="s">
        <v>1793</v>
      </c>
      <c r="CM1190" s="3" t="s">
        <v>1058</v>
      </c>
      <c r="CN1190" s="3" t="s">
        <v>1794</v>
      </c>
      <c r="CO1190" s="3" t="s">
        <v>1795</v>
      </c>
      <c r="CP1190" s="3" t="s">
        <v>163</v>
      </c>
      <c r="CQ1190" s="3" t="s">
        <v>1796</v>
      </c>
      <c r="CR1190" s="3" t="s">
        <v>163</v>
      </c>
      <c r="CS1190" s="3" t="s">
        <v>1781</v>
      </c>
      <c r="CU1190" s="3" t="s">
        <v>168</v>
      </c>
      <c r="CV1190" s="3" t="s">
        <v>1797</v>
      </c>
      <c r="CW1190" s="3" t="s">
        <v>1755</v>
      </c>
      <c r="CX1190" s="3" t="s">
        <v>1798</v>
      </c>
      <c r="CY1190" s="3" t="s">
        <v>1799</v>
      </c>
      <c r="CZ1190" s="3" t="s">
        <v>163</v>
      </c>
      <c r="DA1190" s="3" t="s">
        <v>1800</v>
      </c>
      <c r="DB1190" s="3" t="s">
        <v>163</v>
      </c>
      <c r="DC1190" s="3" t="s">
        <v>1801</v>
      </c>
      <c r="DD1190" s="3" t="s">
        <v>1802</v>
      </c>
    </row>
    <row r="1191" spans="1:176" ht="12.75" customHeight="1" x14ac:dyDescent="0.2">
      <c r="A1191" s="3" t="s">
        <v>544</v>
      </c>
      <c r="D1191" s="3" t="s">
        <v>1803</v>
      </c>
      <c r="E1191" s="3" t="s">
        <v>1803</v>
      </c>
      <c r="F1191" s="3"/>
      <c r="G1191" s="3"/>
      <c r="I1191" s="3" t="s">
        <v>722</v>
      </c>
      <c r="J1191" s="3" t="s">
        <v>179</v>
      </c>
      <c r="K1191" s="127" t="s">
        <v>162</v>
      </c>
      <c r="L1191" s="3" t="s">
        <v>163</v>
      </c>
      <c r="M1191" s="3" t="s">
        <v>163</v>
      </c>
      <c r="R1191" s="3" t="s">
        <v>163</v>
      </c>
      <c r="S1191" s="3" t="s">
        <v>163</v>
      </c>
      <c r="T1191" s="3" t="s">
        <v>163</v>
      </c>
      <c r="U1191" s="3" t="s">
        <v>743</v>
      </c>
      <c r="V1191" s="141" t="s">
        <v>163</v>
      </c>
      <c r="AA1191" s="3" t="s">
        <v>163</v>
      </c>
      <c r="AC1191" s="3" t="s">
        <v>168</v>
      </c>
      <c r="AD1191" s="3" t="s">
        <v>1804</v>
      </c>
      <c r="AE1191" s="3" t="s">
        <v>1805</v>
      </c>
      <c r="AF1191" s="3" t="s">
        <v>1806</v>
      </c>
      <c r="AW1191" s="3" t="s">
        <v>168</v>
      </c>
      <c r="AX1191" s="3" t="s">
        <v>1804</v>
      </c>
      <c r="AY1191" s="3" t="s">
        <v>1805</v>
      </c>
      <c r="AZ1191" s="3" t="s">
        <v>1806</v>
      </c>
      <c r="BA1191" s="135" t="s">
        <v>163</v>
      </c>
      <c r="BC1191" s="141"/>
      <c r="BD1191" s="141"/>
      <c r="BE1191" s="141"/>
    </row>
    <row r="1192" spans="1:176" s="130" customFormat="1" ht="12.75" customHeight="1" x14ac:dyDescent="0.2">
      <c r="A1192" s="135" t="s">
        <v>544</v>
      </c>
      <c r="B1192" s="127"/>
      <c r="C1192" s="128"/>
      <c r="D1192" s="135" t="s">
        <v>1807</v>
      </c>
      <c r="E1192" s="135" t="s">
        <v>1807</v>
      </c>
      <c r="F1192" s="135"/>
      <c r="G1192" s="135"/>
      <c r="H1192" s="4"/>
      <c r="I1192" s="135" t="s">
        <v>722</v>
      </c>
      <c r="J1192" s="135" t="s">
        <v>179</v>
      </c>
      <c r="K1192" s="127" t="s">
        <v>162</v>
      </c>
      <c r="L1192" s="135" t="s">
        <v>163</v>
      </c>
      <c r="M1192" s="135" t="s">
        <v>1808</v>
      </c>
      <c r="N1192" s="135"/>
      <c r="O1192" s="135"/>
      <c r="P1192" s="135"/>
      <c r="Q1192" s="135"/>
      <c r="R1192" s="135" t="s">
        <v>1809</v>
      </c>
      <c r="S1192" s="135" t="s">
        <v>163</v>
      </c>
      <c r="T1192" s="135" t="s">
        <v>1810</v>
      </c>
      <c r="U1192" s="135" t="s">
        <v>1811</v>
      </c>
      <c r="V1192" s="141" t="s">
        <v>163</v>
      </c>
      <c r="W1192" s="135"/>
      <c r="X1192" s="135"/>
      <c r="Y1192" s="135"/>
      <c r="Z1192" s="135"/>
      <c r="AA1192" s="135" t="s">
        <v>163</v>
      </c>
      <c r="AB1192" s="135"/>
      <c r="AC1192" s="135" t="s">
        <v>168</v>
      </c>
      <c r="AD1192" s="135" t="s">
        <v>1673</v>
      </c>
      <c r="AE1192" s="135" t="s">
        <v>1812</v>
      </c>
      <c r="AF1192" s="135" t="s">
        <v>1813</v>
      </c>
      <c r="AG1192" s="135" t="s">
        <v>1814</v>
      </c>
      <c r="AH1192" s="135" t="s">
        <v>163</v>
      </c>
      <c r="AI1192" s="135" t="s">
        <v>1815</v>
      </c>
      <c r="AJ1192" s="135" t="s">
        <v>163</v>
      </c>
      <c r="AK1192" s="135" t="s">
        <v>1816</v>
      </c>
      <c r="AL1192" s="135" t="s">
        <v>163</v>
      </c>
      <c r="AM1192" s="135"/>
      <c r="AN1192" s="135"/>
      <c r="AO1192" s="135"/>
      <c r="AP1192" s="135"/>
      <c r="AQ1192" s="135"/>
      <c r="AR1192" s="135"/>
      <c r="AS1192" s="135"/>
      <c r="AT1192" s="135"/>
      <c r="AU1192" s="135"/>
      <c r="AV1192" s="135"/>
      <c r="AW1192" s="135" t="s">
        <v>168</v>
      </c>
      <c r="AX1192" s="135" t="s">
        <v>1673</v>
      </c>
      <c r="AY1192" s="135" t="s">
        <v>1812</v>
      </c>
      <c r="AZ1192" s="135" t="s">
        <v>1813</v>
      </c>
      <c r="BA1192" s="135" t="s">
        <v>1814</v>
      </c>
      <c r="BB1192" s="135"/>
      <c r="BC1192" s="141"/>
      <c r="BD1192" s="141"/>
      <c r="BE1192" s="141"/>
      <c r="BF1192" s="135"/>
      <c r="BG1192" s="135"/>
      <c r="BH1192" s="135"/>
      <c r="BI1192" s="135"/>
      <c r="BJ1192" s="135"/>
      <c r="BK1192" s="135"/>
      <c r="BL1192" s="135"/>
      <c r="BM1192" s="135"/>
      <c r="BN1192" s="135"/>
      <c r="BO1192" s="135"/>
      <c r="BP1192" s="135"/>
      <c r="BQ1192" s="135"/>
      <c r="BR1192" s="135"/>
      <c r="BS1192" s="135"/>
      <c r="BT1192" s="135"/>
      <c r="BU1192" s="135"/>
      <c r="BV1192" s="135"/>
      <c r="BW1192" s="135"/>
      <c r="BX1192" s="135"/>
      <c r="BY1192" s="135"/>
      <c r="BZ1192" s="135"/>
      <c r="CA1192" s="135"/>
      <c r="CB1192" s="135"/>
      <c r="CC1192" s="135"/>
      <c r="CD1192" s="135"/>
      <c r="CE1192" s="135"/>
      <c r="CF1192" s="135"/>
      <c r="CG1192" s="135"/>
      <c r="CH1192" s="135"/>
      <c r="CI1192" s="135"/>
      <c r="CJ1192" s="135"/>
      <c r="CK1192" s="135"/>
      <c r="CL1192" s="135"/>
      <c r="CM1192" s="135"/>
      <c r="CN1192" s="135"/>
      <c r="CO1192" s="135"/>
      <c r="CP1192" s="135"/>
      <c r="CQ1192" s="135"/>
      <c r="CR1192" s="135"/>
      <c r="CS1192" s="135"/>
      <c r="CT1192" s="135"/>
      <c r="CU1192" s="135"/>
      <c r="CV1192" s="135"/>
      <c r="CW1192" s="135"/>
      <c r="CX1192" s="135"/>
      <c r="CY1192" s="135"/>
      <c r="CZ1192" s="135"/>
      <c r="DA1192" s="135"/>
      <c r="DB1192" s="135"/>
      <c r="DC1192" s="135"/>
      <c r="DD1192" s="135"/>
      <c r="DE1192" s="135"/>
      <c r="DF1192" s="135"/>
      <c r="DG1192" s="135"/>
      <c r="DH1192" s="135"/>
      <c r="DI1192" s="135"/>
      <c r="DJ1192" s="135"/>
      <c r="DK1192" s="135"/>
      <c r="DL1192" s="135"/>
      <c r="DM1192" s="135"/>
      <c r="DN1192" s="135"/>
      <c r="DO1192" s="135"/>
      <c r="DP1192" s="135"/>
      <c r="DQ1192" s="135"/>
      <c r="DR1192" s="135"/>
      <c r="DS1192" s="135"/>
      <c r="DT1192" s="135"/>
      <c r="DU1192" s="135"/>
      <c r="DV1192" s="135"/>
      <c r="DW1192" s="135"/>
      <c r="DX1192" s="135"/>
      <c r="DY1192" s="135"/>
      <c r="DZ1192" s="135"/>
      <c r="EA1192" s="135"/>
      <c r="EB1192" s="135"/>
      <c r="EC1192" s="135"/>
      <c r="ED1192" s="135"/>
      <c r="EE1192" s="135"/>
      <c r="EF1192" s="135"/>
      <c r="EG1192" s="135"/>
      <c r="EH1192" s="135"/>
      <c r="EI1192" s="135"/>
      <c r="EJ1192" s="135"/>
      <c r="EK1192" s="135"/>
      <c r="EL1192" s="135"/>
      <c r="EM1192" s="135"/>
      <c r="EN1192" s="135"/>
      <c r="EO1192" s="135"/>
      <c r="EP1192" s="135"/>
      <c r="EQ1192" s="135"/>
      <c r="ER1192" s="135"/>
      <c r="ES1192" s="135"/>
      <c r="ET1192" s="135"/>
      <c r="EU1192" s="135"/>
      <c r="EV1192" s="135"/>
      <c r="EW1192" s="135"/>
      <c r="EX1192" s="135"/>
      <c r="EY1192" s="135"/>
      <c r="EZ1192" s="135"/>
      <c r="FA1192" s="135"/>
      <c r="FB1192" s="135"/>
      <c r="FC1192" s="135"/>
      <c r="FD1192" s="135"/>
      <c r="FE1192" s="135"/>
      <c r="FF1192" s="135"/>
      <c r="FG1192" s="135"/>
      <c r="FH1192" s="135"/>
      <c r="FI1192" s="135"/>
      <c r="FJ1192" s="135"/>
      <c r="FK1192" s="135"/>
      <c r="FL1192" s="135"/>
      <c r="FM1192" s="135"/>
      <c r="FN1192" s="135"/>
      <c r="FO1192" s="135"/>
      <c r="FP1192" s="135"/>
      <c r="FQ1192" s="135"/>
      <c r="FR1192" s="135"/>
      <c r="FS1192" s="135"/>
      <c r="FT1192" s="135"/>
    </row>
    <row r="1193" spans="1:176" ht="12.75" customHeight="1" x14ac:dyDescent="0.2">
      <c r="A1193" s="3" t="s">
        <v>544</v>
      </c>
      <c r="B1193" s="127" t="s">
        <v>13646</v>
      </c>
      <c r="C1193" s="8" t="s">
        <v>13884</v>
      </c>
      <c r="D1193" s="135" t="s">
        <v>12551</v>
      </c>
      <c r="E1193" s="135" t="s">
        <v>12551</v>
      </c>
      <c r="F1193" s="135"/>
      <c r="G1193" s="135"/>
      <c r="H1193" s="127"/>
      <c r="I1193" s="3" t="s">
        <v>11026</v>
      </c>
      <c r="J1193" s="135" t="s">
        <v>179</v>
      </c>
      <c r="K1193" s="127" t="s">
        <v>162</v>
      </c>
      <c r="M1193" s="135" t="s">
        <v>12552</v>
      </c>
      <c r="N1193" s="135"/>
      <c r="O1193" s="135"/>
      <c r="P1193" s="135"/>
      <c r="Q1193" s="135"/>
      <c r="R1193" s="3" t="s">
        <v>12553</v>
      </c>
      <c r="T1193" s="3">
        <v>100730</v>
      </c>
      <c r="U1193" s="3" t="s">
        <v>1150</v>
      </c>
      <c r="V1193" s="135" t="s">
        <v>12554</v>
      </c>
      <c r="AC1193" s="3" t="s">
        <v>168</v>
      </c>
      <c r="AD1193" s="3" t="s">
        <v>12565</v>
      </c>
      <c r="AE1193" s="3" t="s">
        <v>4075</v>
      </c>
      <c r="AF1193" s="3" t="s">
        <v>1691</v>
      </c>
      <c r="AG1193" s="3" t="s">
        <v>12566</v>
      </c>
      <c r="AI1193" s="135"/>
      <c r="AJ1193" s="135" t="s">
        <v>12554</v>
      </c>
      <c r="AK1193" s="135" t="s">
        <v>12567</v>
      </c>
      <c r="AL1193" s="135"/>
      <c r="AM1193" s="135"/>
      <c r="AN1193" s="135"/>
      <c r="AO1193" s="135"/>
      <c r="AP1193" s="135"/>
      <c r="AQ1193" s="135"/>
      <c r="AR1193" s="135"/>
      <c r="AS1193" s="135"/>
      <c r="AT1193" s="135"/>
      <c r="AU1193" s="135"/>
      <c r="AV1193" s="135"/>
      <c r="AX1193" s="135"/>
      <c r="AY1193" s="135"/>
      <c r="BA1193" s="135"/>
    </row>
    <row r="1194" spans="1:176" ht="12.75" customHeight="1" x14ac:dyDescent="0.2">
      <c r="A1194" s="3" t="s">
        <v>544</v>
      </c>
      <c r="D1194" s="3" t="s">
        <v>1817</v>
      </c>
      <c r="E1194" s="3" t="s">
        <v>1817</v>
      </c>
      <c r="F1194" s="3"/>
      <c r="G1194" s="3"/>
      <c r="I1194" s="3" t="s">
        <v>722</v>
      </c>
      <c r="J1194" s="3" t="s">
        <v>179</v>
      </c>
      <c r="K1194" s="4" t="s">
        <v>162</v>
      </c>
      <c r="L1194" s="3" t="s">
        <v>163</v>
      </c>
      <c r="M1194" s="3" t="s">
        <v>1818</v>
      </c>
      <c r="R1194" s="3" t="s">
        <v>1819</v>
      </c>
      <c r="S1194" s="3" t="s">
        <v>1820</v>
      </c>
      <c r="T1194" s="3" t="s">
        <v>1688</v>
      </c>
      <c r="U1194" s="3" t="s">
        <v>1150</v>
      </c>
      <c r="V1194" s="9" t="s">
        <v>163</v>
      </c>
      <c r="AA1194" s="3" t="s">
        <v>163</v>
      </c>
      <c r="AC1194" s="3" t="s">
        <v>168</v>
      </c>
      <c r="AD1194" s="3" t="s">
        <v>1778</v>
      </c>
      <c r="AE1194" s="3" t="s">
        <v>1821</v>
      </c>
      <c r="AF1194" s="3" t="s">
        <v>1822</v>
      </c>
      <c r="AG1194" s="3" t="s">
        <v>1823</v>
      </c>
      <c r="AH1194" s="3" t="s">
        <v>163</v>
      </c>
      <c r="AI1194" s="3" t="s">
        <v>1824</v>
      </c>
      <c r="AJ1194" s="3" t="s">
        <v>163</v>
      </c>
      <c r="AK1194" s="3" t="s">
        <v>1825</v>
      </c>
      <c r="AL1194" s="3" t="s">
        <v>1826</v>
      </c>
      <c r="AW1194" s="3" t="s">
        <v>168</v>
      </c>
      <c r="AX1194" s="3" t="s">
        <v>1778</v>
      </c>
      <c r="AY1194" s="3" t="s">
        <v>1821</v>
      </c>
      <c r="AZ1194" s="3" t="s">
        <v>1822</v>
      </c>
      <c r="BA1194" s="3" t="s">
        <v>1823</v>
      </c>
      <c r="BC1194" s="9"/>
      <c r="BD1194" s="9"/>
      <c r="BE1194" s="9"/>
    </row>
    <row r="1195" spans="1:176" ht="12.75" customHeight="1" x14ac:dyDescent="0.2">
      <c r="A1195" s="3" t="s">
        <v>544</v>
      </c>
      <c r="D1195" s="3" t="s">
        <v>1827</v>
      </c>
      <c r="E1195" s="3" t="s">
        <v>1827</v>
      </c>
      <c r="F1195" s="3"/>
      <c r="G1195" s="3"/>
      <c r="I1195" s="3" t="s">
        <v>722</v>
      </c>
      <c r="J1195" s="3" t="s">
        <v>179</v>
      </c>
      <c r="K1195" s="4" t="s">
        <v>162</v>
      </c>
      <c r="L1195" s="3" t="s">
        <v>163</v>
      </c>
      <c r="M1195" s="3" t="s">
        <v>163</v>
      </c>
      <c r="R1195" s="3" t="s">
        <v>1809</v>
      </c>
      <c r="S1195" s="3" t="s">
        <v>1828</v>
      </c>
      <c r="T1195" s="3" t="s">
        <v>163</v>
      </c>
      <c r="U1195" s="3" t="s">
        <v>1829</v>
      </c>
      <c r="V1195" s="9" t="s">
        <v>163</v>
      </c>
      <c r="AA1195" s="3" t="s">
        <v>163</v>
      </c>
      <c r="AC1195" s="3" t="s">
        <v>168</v>
      </c>
      <c r="AD1195" s="3" t="s">
        <v>1830</v>
      </c>
      <c r="AE1195" s="3" t="s">
        <v>1831</v>
      </c>
      <c r="AF1195" s="3" t="s">
        <v>1832</v>
      </c>
      <c r="AG1195" s="3" t="s">
        <v>1833</v>
      </c>
      <c r="AH1195" s="3" t="s">
        <v>163</v>
      </c>
      <c r="AI1195" s="3" t="s">
        <v>1834</v>
      </c>
      <c r="AJ1195" s="3" t="s">
        <v>163</v>
      </c>
      <c r="AK1195" s="3" t="s">
        <v>1835</v>
      </c>
      <c r="AL1195" s="3" t="s">
        <v>1836</v>
      </c>
      <c r="AW1195" s="3" t="s">
        <v>168</v>
      </c>
      <c r="AX1195" s="3" t="s">
        <v>1830</v>
      </c>
      <c r="AY1195" s="3" t="s">
        <v>1831</v>
      </c>
      <c r="AZ1195" s="3" t="s">
        <v>1832</v>
      </c>
      <c r="BA1195" s="3" t="s">
        <v>1833</v>
      </c>
      <c r="BC1195" s="9"/>
      <c r="BD1195" s="9"/>
      <c r="BE1195" s="9"/>
    </row>
    <row r="1196" spans="1:176" ht="12.75" customHeight="1" x14ac:dyDescent="0.2">
      <c r="A1196" s="3" t="s">
        <v>544</v>
      </c>
      <c r="D1196" s="3" t="s">
        <v>1837</v>
      </c>
      <c r="E1196" s="3" t="s">
        <v>1837</v>
      </c>
      <c r="F1196" s="3"/>
      <c r="G1196" s="3"/>
      <c r="I1196" s="135" t="s">
        <v>722</v>
      </c>
      <c r="J1196" s="3" t="s">
        <v>179</v>
      </c>
      <c r="K1196" s="4" t="s">
        <v>162</v>
      </c>
      <c r="L1196" s="3" t="s">
        <v>163</v>
      </c>
      <c r="M1196" s="3" t="s">
        <v>163</v>
      </c>
      <c r="R1196" s="3" t="s">
        <v>1838</v>
      </c>
      <c r="S1196" s="3" t="s">
        <v>163</v>
      </c>
      <c r="T1196" s="3" t="s">
        <v>1839</v>
      </c>
      <c r="U1196" s="3" t="s">
        <v>1150</v>
      </c>
      <c r="V1196" s="9" t="s">
        <v>163</v>
      </c>
      <c r="AA1196" s="3" t="s">
        <v>163</v>
      </c>
      <c r="AC1196" s="3" t="s">
        <v>168</v>
      </c>
      <c r="AD1196" s="3" t="s">
        <v>4329</v>
      </c>
      <c r="AE1196" s="3" t="s">
        <v>1841</v>
      </c>
      <c r="AF1196" s="3" t="s">
        <v>843</v>
      </c>
      <c r="AI1196" s="3" t="s">
        <v>1842</v>
      </c>
      <c r="AJ1196" s="3" t="s">
        <v>163</v>
      </c>
      <c r="AK1196" s="3" t="s">
        <v>1842</v>
      </c>
      <c r="AL1196" s="3" t="s">
        <v>163</v>
      </c>
      <c r="AW1196" s="3" t="s">
        <v>168</v>
      </c>
      <c r="AX1196" s="3" t="s">
        <v>1840</v>
      </c>
      <c r="AY1196" s="3" t="s">
        <v>1841</v>
      </c>
      <c r="AZ1196" s="3" t="s">
        <v>843</v>
      </c>
      <c r="BB1196" s="3" t="s">
        <v>163</v>
      </c>
      <c r="BC1196" s="9" t="s">
        <v>163</v>
      </c>
      <c r="BD1196" s="9" t="s">
        <v>163</v>
      </c>
      <c r="BE1196" s="9"/>
    </row>
    <row r="1197" spans="1:176" ht="12.75" customHeight="1" x14ac:dyDescent="0.2">
      <c r="A1197" s="3" t="s">
        <v>544</v>
      </c>
      <c r="B1197" s="127" t="s">
        <v>13646</v>
      </c>
      <c r="C1197" s="5" t="s">
        <v>13886</v>
      </c>
      <c r="D1197" s="3" t="s">
        <v>1843</v>
      </c>
      <c r="E1197" s="3" t="s">
        <v>1843</v>
      </c>
      <c r="F1197" s="3"/>
      <c r="G1197" s="3"/>
      <c r="I1197" s="3" t="s">
        <v>722</v>
      </c>
      <c r="J1197" s="135" t="s">
        <v>179</v>
      </c>
      <c r="K1197" s="4" t="s">
        <v>162</v>
      </c>
      <c r="L1197" s="3" t="s">
        <v>163</v>
      </c>
      <c r="M1197" s="3" t="s">
        <v>1844</v>
      </c>
      <c r="R1197" s="3" t="s">
        <v>1845</v>
      </c>
      <c r="S1197" s="3" t="s">
        <v>1846</v>
      </c>
      <c r="T1197" s="3" t="s">
        <v>1847</v>
      </c>
      <c r="U1197" s="3" t="s">
        <v>1150</v>
      </c>
      <c r="V1197" s="9" t="s">
        <v>163</v>
      </c>
      <c r="AA1197" s="3" t="s">
        <v>163</v>
      </c>
      <c r="AC1197" s="3" t="s">
        <v>168</v>
      </c>
      <c r="AD1197" s="3" t="s">
        <v>856</v>
      </c>
      <c r="AE1197" s="3" t="s">
        <v>1848</v>
      </c>
      <c r="AF1197" s="3" t="s">
        <v>1849</v>
      </c>
      <c r="AI1197" s="3" t="s">
        <v>1850</v>
      </c>
      <c r="AJ1197" s="3" t="s">
        <v>163</v>
      </c>
      <c r="AK1197" s="3" t="s">
        <v>1851</v>
      </c>
      <c r="AL1197" s="3" t="s">
        <v>1852</v>
      </c>
      <c r="AS1197" s="135"/>
      <c r="AV1197" s="135"/>
      <c r="AW1197" s="3" t="s">
        <v>168</v>
      </c>
      <c r="AX1197" s="3" t="s">
        <v>856</v>
      </c>
      <c r="AY1197" s="3" t="s">
        <v>1848</v>
      </c>
      <c r="AZ1197" s="3" t="s">
        <v>1849</v>
      </c>
      <c r="BA1197" s="3" t="s">
        <v>163</v>
      </c>
      <c r="BC1197" s="141"/>
      <c r="BD1197" s="141"/>
      <c r="BE1197" s="141"/>
    </row>
    <row r="1198" spans="1:176" ht="12.75" customHeight="1" x14ac:dyDescent="0.2">
      <c r="A1198" s="3" t="s">
        <v>544</v>
      </c>
      <c r="D1198" s="3" t="s">
        <v>1853</v>
      </c>
      <c r="E1198" s="3" t="s">
        <v>1853</v>
      </c>
      <c r="F1198" s="3"/>
      <c r="G1198" s="3"/>
      <c r="I1198" s="3" t="s">
        <v>1854</v>
      </c>
      <c r="J1198" s="3" t="s">
        <v>179</v>
      </c>
      <c r="K1198" s="4" t="s">
        <v>162</v>
      </c>
      <c r="L1198" s="3" t="s">
        <v>163</v>
      </c>
      <c r="M1198" s="3" t="s">
        <v>163</v>
      </c>
      <c r="R1198" s="3" t="s">
        <v>1855</v>
      </c>
      <c r="S1198" s="3" t="s">
        <v>1856</v>
      </c>
      <c r="T1198" s="3" t="s">
        <v>1857</v>
      </c>
      <c r="U1198" s="3" t="s">
        <v>1858</v>
      </c>
      <c r="V1198" s="9" t="s">
        <v>163</v>
      </c>
      <c r="AA1198" s="3" t="s">
        <v>163</v>
      </c>
      <c r="AC1198" s="3" t="s">
        <v>168</v>
      </c>
      <c r="AD1198" s="3" t="s">
        <v>1859</v>
      </c>
      <c r="AE1198" s="3" t="s">
        <v>1860</v>
      </c>
      <c r="AF1198" s="3" t="s">
        <v>1861</v>
      </c>
      <c r="AG1198" s="3" t="s">
        <v>1862</v>
      </c>
      <c r="AH1198" s="3" t="s">
        <v>163</v>
      </c>
      <c r="AI1198" s="3" t="s">
        <v>1863</v>
      </c>
      <c r="AJ1198" s="3" t="s">
        <v>163</v>
      </c>
      <c r="AK1198" s="3" t="s">
        <v>1864</v>
      </c>
      <c r="AL1198" s="3" t="s">
        <v>163</v>
      </c>
      <c r="AW1198" s="3" t="s">
        <v>168</v>
      </c>
      <c r="AX1198" s="3" t="s">
        <v>1859</v>
      </c>
      <c r="AY1198" s="3" t="s">
        <v>1860</v>
      </c>
      <c r="AZ1198" s="3" t="s">
        <v>1861</v>
      </c>
      <c r="BA1198" s="3" t="s">
        <v>1862</v>
      </c>
      <c r="BC1198" s="9"/>
      <c r="BD1198" s="9"/>
      <c r="BE1198" s="9"/>
    </row>
    <row r="1199" spans="1:176" ht="12.75" customHeight="1" x14ac:dyDescent="0.2">
      <c r="A1199" s="3" t="s">
        <v>544</v>
      </c>
      <c r="D1199" s="3" t="s">
        <v>1865</v>
      </c>
      <c r="E1199" s="3" t="s">
        <v>1865</v>
      </c>
      <c r="F1199" s="3"/>
      <c r="G1199" s="3"/>
      <c r="I1199" s="3" t="s">
        <v>722</v>
      </c>
      <c r="J1199" s="3" t="s">
        <v>179</v>
      </c>
      <c r="K1199" s="127" t="s">
        <v>162</v>
      </c>
      <c r="L1199" s="3" t="s">
        <v>163</v>
      </c>
      <c r="M1199" s="3" t="s">
        <v>163</v>
      </c>
      <c r="R1199" s="3" t="s">
        <v>1866</v>
      </c>
      <c r="S1199" s="3" t="s">
        <v>163</v>
      </c>
      <c r="T1199" s="3" t="s">
        <v>1839</v>
      </c>
      <c r="U1199" s="3" t="s">
        <v>1150</v>
      </c>
      <c r="V1199" s="141" t="s">
        <v>1867</v>
      </c>
      <c r="AA1199" s="3" t="s">
        <v>163</v>
      </c>
      <c r="AC1199" s="135" t="s">
        <v>168</v>
      </c>
      <c r="AD1199" s="3" t="s">
        <v>1868</v>
      </c>
      <c r="AE1199" s="3" t="s">
        <v>1869</v>
      </c>
      <c r="AF1199" s="3" t="s">
        <v>1870</v>
      </c>
      <c r="AG1199" s="3" t="s">
        <v>1871</v>
      </c>
      <c r="AI1199" s="3" t="s">
        <v>163</v>
      </c>
      <c r="AJ1199" s="3" t="s">
        <v>1872</v>
      </c>
      <c r="AK1199" s="3" t="s">
        <v>1842</v>
      </c>
      <c r="AL1199" s="3" t="s">
        <v>1873</v>
      </c>
      <c r="AW1199" s="3" t="s">
        <v>168</v>
      </c>
      <c r="AX1199" s="3" t="s">
        <v>1868</v>
      </c>
      <c r="AY1199" s="3" t="s">
        <v>1869</v>
      </c>
      <c r="AZ1199" s="3" t="s">
        <v>1870</v>
      </c>
      <c r="BA1199" s="3" t="s">
        <v>1871</v>
      </c>
      <c r="BB1199" s="3" t="s">
        <v>163</v>
      </c>
      <c r="BC1199" s="141" t="s">
        <v>1867</v>
      </c>
      <c r="BD1199" s="141" t="s">
        <v>163</v>
      </c>
      <c r="BE1199" s="141" t="s">
        <v>1875</v>
      </c>
      <c r="BF1199" s="3" t="s">
        <v>1876</v>
      </c>
      <c r="BG1199" s="3" t="s">
        <v>168</v>
      </c>
      <c r="BH1199" s="3" t="s">
        <v>728</v>
      </c>
      <c r="BI1199" s="3" t="s">
        <v>1877</v>
      </c>
      <c r="BJ1199" s="3" t="s">
        <v>1878</v>
      </c>
      <c r="BK1199" s="3" t="s">
        <v>1879</v>
      </c>
      <c r="BL1199" s="3" t="s">
        <v>163</v>
      </c>
      <c r="BM1199" s="3" t="s">
        <v>1880</v>
      </c>
      <c r="BN1199" s="3" t="s">
        <v>163</v>
      </c>
      <c r="BO1199" s="3" t="s">
        <v>1873</v>
      </c>
      <c r="BP1199" s="3" t="s">
        <v>1881</v>
      </c>
      <c r="BQ1199" s="3" t="s">
        <v>194</v>
      </c>
      <c r="BR1199" s="3" t="s">
        <v>1882</v>
      </c>
      <c r="BS1199" s="3" t="s">
        <v>1883</v>
      </c>
      <c r="BT1199" s="3" t="s">
        <v>581</v>
      </c>
      <c r="BU1199" s="3" t="s">
        <v>1884</v>
      </c>
      <c r="BV1199" s="3" t="s">
        <v>163</v>
      </c>
      <c r="BW1199" s="3" t="s">
        <v>1885</v>
      </c>
      <c r="BX1199" s="3" t="s">
        <v>163</v>
      </c>
      <c r="BY1199" s="3" t="s">
        <v>1886</v>
      </c>
      <c r="BZ1199" s="3" t="s">
        <v>1887</v>
      </c>
    </row>
    <row r="1200" spans="1:176" ht="12.75" customHeight="1" x14ac:dyDescent="0.2">
      <c r="A1200" s="3" t="s">
        <v>205</v>
      </c>
      <c r="D1200" s="3" t="s">
        <v>1888</v>
      </c>
      <c r="E1200" s="3" t="s">
        <v>1888</v>
      </c>
      <c r="F1200" s="3"/>
      <c r="G1200" s="3"/>
      <c r="I1200" s="3" t="s">
        <v>722</v>
      </c>
      <c r="J1200" s="3" t="s">
        <v>179</v>
      </c>
      <c r="K1200" s="4" t="s">
        <v>162</v>
      </c>
      <c r="L1200" s="3" t="s">
        <v>163</v>
      </c>
      <c r="M1200" s="3" t="s">
        <v>163</v>
      </c>
      <c r="R1200" s="3" t="s">
        <v>1889</v>
      </c>
      <c r="S1200" s="3" t="s">
        <v>1890</v>
      </c>
      <c r="T1200" s="3" t="s">
        <v>1891</v>
      </c>
      <c r="U1200" s="3" t="s">
        <v>1150</v>
      </c>
      <c r="V1200" s="9" t="s">
        <v>1892</v>
      </c>
      <c r="AA1200" s="3" t="s">
        <v>163</v>
      </c>
      <c r="AC1200" s="3" t="s">
        <v>168</v>
      </c>
      <c r="AD1200" s="3" t="s">
        <v>1830</v>
      </c>
      <c r="AE1200" s="3" t="s">
        <v>1893</v>
      </c>
      <c r="AF1200" s="3" t="s">
        <v>1894</v>
      </c>
      <c r="AG1200" s="3" t="s">
        <v>1895</v>
      </c>
      <c r="AH1200" s="3" t="s">
        <v>5970</v>
      </c>
      <c r="AI1200" s="3" t="s">
        <v>1892</v>
      </c>
      <c r="AJ1200" s="3" t="s">
        <v>163</v>
      </c>
      <c r="AK1200" s="3" t="s">
        <v>1896</v>
      </c>
      <c r="AL1200" s="3" t="s">
        <v>1897</v>
      </c>
      <c r="AW1200" s="3" t="s">
        <v>168</v>
      </c>
      <c r="AX1200" s="3" t="s">
        <v>1899</v>
      </c>
      <c r="AY1200" s="3" t="s">
        <v>1900</v>
      </c>
      <c r="AZ1200" s="3" t="s">
        <v>1901</v>
      </c>
      <c r="BA1200" s="3" t="s">
        <v>1902</v>
      </c>
      <c r="BB1200" s="3" t="s">
        <v>163</v>
      </c>
      <c r="BC1200" s="135" t="s">
        <v>1903</v>
      </c>
      <c r="BD1200" s="135" t="s">
        <v>163</v>
      </c>
      <c r="BE1200" s="135" t="s">
        <v>1904</v>
      </c>
      <c r="BF1200" s="3" t="s">
        <v>1905</v>
      </c>
      <c r="BG1200" s="3" t="s">
        <v>168</v>
      </c>
      <c r="BH1200" s="3" t="s">
        <v>1906</v>
      </c>
      <c r="BI1200" s="3" t="s">
        <v>1907</v>
      </c>
      <c r="BJ1200" s="3" t="s">
        <v>1908</v>
      </c>
      <c r="BK1200" s="3" t="s">
        <v>1909</v>
      </c>
      <c r="BL1200" s="3" t="s">
        <v>1910</v>
      </c>
      <c r="BM1200" s="3" t="s">
        <v>1911</v>
      </c>
      <c r="BN1200" s="3" t="s">
        <v>163</v>
      </c>
      <c r="BO1200" s="3" t="s">
        <v>1912</v>
      </c>
      <c r="BP1200" s="3" t="s">
        <v>1913</v>
      </c>
    </row>
    <row r="1201" spans="1:176" ht="12.75" customHeight="1" x14ac:dyDescent="0.2">
      <c r="A1201" s="135" t="s">
        <v>544</v>
      </c>
      <c r="C1201" s="128"/>
      <c r="D1201" s="135" t="s">
        <v>1914</v>
      </c>
      <c r="E1201" s="135" t="s">
        <v>1914</v>
      </c>
      <c r="F1201" s="135"/>
      <c r="G1201" s="135"/>
      <c r="H1201" s="127"/>
      <c r="I1201" s="135" t="s">
        <v>722</v>
      </c>
      <c r="J1201" s="135" t="s">
        <v>179</v>
      </c>
      <c r="K1201" s="127" t="s">
        <v>162</v>
      </c>
      <c r="L1201" s="135" t="s">
        <v>163</v>
      </c>
      <c r="M1201" s="135" t="s">
        <v>1818</v>
      </c>
      <c r="N1201" s="135"/>
      <c r="O1201" s="135"/>
      <c r="P1201" s="135"/>
      <c r="Q1201" s="135"/>
      <c r="R1201" s="135" t="s">
        <v>1819</v>
      </c>
      <c r="S1201" s="135" t="s">
        <v>163</v>
      </c>
      <c r="T1201" s="135" t="s">
        <v>1688</v>
      </c>
      <c r="U1201" s="135" t="s">
        <v>1150</v>
      </c>
      <c r="V1201" s="141" t="s">
        <v>1915</v>
      </c>
      <c r="W1201" s="135"/>
      <c r="X1201" s="135"/>
      <c r="Y1201" s="135"/>
      <c r="Z1201" s="135"/>
      <c r="AA1201" s="135" t="s">
        <v>163</v>
      </c>
      <c r="AB1201" s="135"/>
      <c r="AC1201" s="135" t="s">
        <v>1916</v>
      </c>
      <c r="AD1201" s="135" t="s">
        <v>1917</v>
      </c>
      <c r="AE1201" s="135" t="s">
        <v>1918</v>
      </c>
      <c r="AF1201" s="135" t="s">
        <v>1919</v>
      </c>
      <c r="AG1201" s="3" t="s">
        <v>1920</v>
      </c>
      <c r="AH1201" s="135" t="s">
        <v>163</v>
      </c>
      <c r="AI1201" s="135" t="s">
        <v>1915</v>
      </c>
      <c r="AJ1201" s="135" t="s">
        <v>163</v>
      </c>
      <c r="AK1201" s="135" t="s">
        <v>1921</v>
      </c>
      <c r="AL1201" s="135" t="s">
        <v>1922</v>
      </c>
      <c r="AM1201" s="135"/>
      <c r="AN1201" s="135"/>
      <c r="AO1201" s="135"/>
      <c r="AP1201" s="135"/>
      <c r="AQ1201" s="135"/>
      <c r="AR1201" s="135"/>
      <c r="AS1201" s="135"/>
      <c r="AT1201" s="135"/>
      <c r="AU1201" s="135"/>
      <c r="AV1201" s="135"/>
      <c r="AW1201" s="135" t="s">
        <v>168</v>
      </c>
      <c r="AX1201" s="3" t="s">
        <v>1917</v>
      </c>
      <c r="AY1201" s="3" t="s">
        <v>1918</v>
      </c>
      <c r="AZ1201" s="135" t="s">
        <v>1919</v>
      </c>
      <c r="BA1201" s="135" t="s">
        <v>1920</v>
      </c>
      <c r="BB1201" s="3" t="s">
        <v>163</v>
      </c>
      <c r="BC1201" s="141" t="s">
        <v>1925</v>
      </c>
      <c r="BD1201" s="141" t="s">
        <v>163</v>
      </c>
      <c r="BE1201" s="141" t="s">
        <v>1922</v>
      </c>
      <c r="BG1201" s="3" t="s">
        <v>1916</v>
      </c>
      <c r="BH1201" s="3" t="s">
        <v>1926</v>
      </c>
      <c r="BI1201" s="3" t="s">
        <v>1927</v>
      </c>
      <c r="BJ1201" s="3" t="s">
        <v>1928</v>
      </c>
      <c r="BK1201" s="3" t="s">
        <v>1929</v>
      </c>
      <c r="BL1201" s="3" t="s">
        <v>163</v>
      </c>
      <c r="BM1201" s="3" t="s">
        <v>1930</v>
      </c>
      <c r="BN1201" s="3" t="s">
        <v>163</v>
      </c>
      <c r="BO1201" s="3" t="s">
        <v>1922</v>
      </c>
      <c r="BQ1201" s="3" t="s">
        <v>168</v>
      </c>
      <c r="BR1201" s="3" t="s">
        <v>1931</v>
      </c>
      <c r="BS1201" s="3" t="s">
        <v>1926</v>
      </c>
      <c r="BT1201" s="3" t="s">
        <v>1932</v>
      </c>
      <c r="BU1201" s="3" t="s">
        <v>1929</v>
      </c>
      <c r="BV1201" s="3" t="s">
        <v>163</v>
      </c>
      <c r="BW1201" s="3" t="s">
        <v>1930</v>
      </c>
      <c r="BX1201" s="3" t="s">
        <v>163</v>
      </c>
      <c r="BY1201" s="3" t="s">
        <v>1922</v>
      </c>
      <c r="CA1201" s="3" t="s">
        <v>168</v>
      </c>
      <c r="CB1201" s="3" t="s">
        <v>1933</v>
      </c>
      <c r="CC1201" s="3" t="s">
        <v>728</v>
      </c>
      <c r="CD1201" s="3" t="s">
        <v>1934</v>
      </c>
      <c r="CE1201" s="3" t="s">
        <v>1935</v>
      </c>
      <c r="CF1201" s="3" t="s">
        <v>163</v>
      </c>
      <c r="CG1201" s="3" t="s">
        <v>1936</v>
      </c>
      <c r="CH1201" s="3" t="s">
        <v>163</v>
      </c>
      <c r="CI1201" s="3" t="s">
        <v>1922</v>
      </c>
      <c r="CJ1201" s="3" t="s">
        <v>1937</v>
      </c>
    </row>
    <row r="1202" spans="1:176" ht="12.75" customHeight="1" x14ac:dyDescent="0.2">
      <c r="A1202" s="3" t="s">
        <v>544</v>
      </c>
      <c r="D1202" s="3" t="s">
        <v>1938</v>
      </c>
      <c r="E1202" s="3" t="s">
        <v>1938</v>
      </c>
      <c r="F1202" s="3"/>
      <c r="G1202" s="3"/>
      <c r="I1202" s="3" t="s">
        <v>722</v>
      </c>
      <c r="J1202" s="135" t="s">
        <v>179</v>
      </c>
      <c r="K1202" s="4" t="s">
        <v>162</v>
      </c>
      <c r="L1202" s="3" t="s">
        <v>1939</v>
      </c>
      <c r="M1202" s="3" t="s">
        <v>13383</v>
      </c>
      <c r="R1202" s="3" t="s">
        <v>1940</v>
      </c>
      <c r="S1202" s="3" t="s">
        <v>1941</v>
      </c>
      <c r="T1202" s="3" t="s">
        <v>1942</v>
      </c>
      <c r="U1202" s="3" t="s">
        <v>1150</v>
      </c>
      <c r="V1202" s="9" t="s">
        <v>163</v>
      </c>
      <c r="AA1202" s="3" t="s">
        <v>163</v>
      </c>
      <c r="AC1202" s="3" t="s">
        <v>168</v>
      </c>
      <c r="AD1202" s="3" t="s">
        <v>1943</v>
      </c>
      <c r="AE1202" s="3" t="s">
        <v>1778</v>
      </c>
      <c r="AF1202" s="3" t="s">
        <v>581</v>
      </c>
      <c r="AG1202" s="3" t="s">
        <v>1944</v>
      </c>
      <c r="AH1202" s="3" t="s">
        <v>1945</v>
      </c>
      <c r="AI1202" s="3" t="s">
        <v>1946</v>
      </c>
      <c r="AJ1202" s="3" t="s">
        <v>163</v>
      </c>
      <c r="AK1202" s="3" t="s">
        <v>1947</v>
      </c>
      <c r="AL1202" s="3" t="s">
        <v>1948</v>
      </c>
      <c r="BC1202" s="9"/>
      <c r="BD1202" s="9"/>
      <c r="BE1202" s="9"/>
    </row>
    <row r="1203" spans="1:176" ht="12.75" customHeight="1" x14ac:dyDescent="0.2">
      <c r="A1203" s="3" t="s">
        <v>205</v>
      </c>
      <c r="B1203" s="17" t="s">
        <v>472</v>
      </c>
      <c r="D1203" s="3" t="s">
        <v>11462</v>
      </c>
      <c r="E1203" s="3" t="s">
        <v>11462</v>
      </c>
      <c r="F1203" s="3"/>
      <c r="G1203" s="3"/>
      <c r="H1203" s="4" t="s">
        <v>11628</v>
      </c>
      <c r="I1203" s="3" t="s">
        <v>722</v>
      </c>
      <c r="J1203" s="3" t="s">
        <v>179</v>
      </c>
      <c r="K1203" s="4" t="s">
        <v>162</v>
      </c>
      <c r="AC1203" s="133" t="s">
        <v>168</v>
      </c>
      <c r="AD1203" s="3" t="s">
        <v>11463</v>
      </c>
      <c r="AE1203" s="3" t="s">
        <v>3830</v>
      </c>
      <c r="AF1203" s="3" t="s">
        <v>11319</v>
      </c>
      <c r="AG1203" s="3" t="s">
        <v>11464</v>
      </c>
    </row>
    <row r="1204" spans="1:176" ht="12.75" customHeight="1" x14ac:dyDescent="0.2">
      <c r="A1204" s="135" t="s">
        <v>205</v>
      </c>
      <c r="B1204" s="127" t="s">
        <v>1084</v>
      </c>
      <c r="C1204" s="128" t="s">
        <v>4090</v>
      </c>
      <c r="D1204" s="135" t="s">
        <v>11462</v>
      </c>
      <c r="E1204" s="135" t="s">
        <v>11462</v>
      </c>
      <c r="F1204" s="135"/>
      <c r="G1204" s="135"/>
      <c r="H1204" s="127"/>
      <c r="I1204" s="135" t="s">
        <v>722</v>
      </c>
      <c r="J1204" s="135" t="s">
        <v>179</v>
      </c>
      <c r="K1204" s="127" t="s">
        <v>162</v>
      </c>
      <c r="L1204" s="135"/>
      <c r="M1204" s="135"/>
      <c r="N1204" s="135"/>
      <c r="O1204" s="135"/>
      <c r="P1204" s="135"/>
      <c r="Q1204" s="135"/>
      <c r="R1204" s="135"/>
      <c r="S1204" s="135"/>
      <c r="T1204" s="135"/>
      <c r="U1204" s="135"/>
      <c r="V1204" s="135"/>
      <c r="W1204" s="135"/>
      <c r="X1204" s="135"/>
      <c r="Y1204" s="135"/>
      <c r="Z1204" s="135"/>
      <c r="AA1204" s="135"/>
      <c r="AB1204" s="135"/>
      <c r="AC1204" s="133" t="s">
        <v>168</v>
      </c>
      <c r="AD1204" s="135" t="s">
        <v>11463</v>
      </c>
      <c r="AE1204" s="135" t="s">
        <v>3830</v>
      </c>
      <c r="AF1204" s="135" t="s">
        <v>11319</v>
      </c>
      <c r="AG1204" s="135" t="s">
        <v>11464</v>
      </c>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35"/>
      <c r="BI1204" s="135"/>
      <c r="BJ1204" s="135"/>
      <c r="BK1204" s="135"/>
      <c r="BL1204" s="135"/>
      <c r="BM1204" s="135"/>
      <c r="BN1204" s="135"/>
      <c r="BO1204" s="135"/>
      <c r="BP1204" s="135"/>
      <c r="BQ1204" s="135"/>
      <c r="BR1204" s="135"/>
      <c r="BS1204" s="135"/>
      <c r="BT1204" s="135"/>
      <c r="BU1204" s="135"/>
      <c r="BV1204" s="135"/>
      <c r="BW1204" s="135"/>
      <c r="BX1204" s="135"/>
      <c r="BY1204" s="135"/>
      <c r="BZ1204" s="135"/>
      <c r="CA1204" s="135"/>
      <c r="CB1204" s="135"/>
      <c r="CC1204" s="135"/>
      <c r="CD1204" s="135"/>
      <c r="CE1204" s="135"/>
      <c r="CF1204" s="135"/>
      <c r="CG1204" s="135"/>
      <c r="CH1204" s="135"/>
      <c r="CI1204" s="135"/>
      <c r="CJ1204" s="135"/>
      <c r="CK1204" s="135"/>
      <c r="CL1204" s="135"/>
      <c r="CM1204" s="135"/>
      <c r="CN1204" s="135"/>
      <c r="CO1204" s="135"/>
      <c r="CP1204" s="135"/>
      <c r="CQ1204" s="135"/>
      <c r="CR1204" s="135"/>
      <c r="CS1204" s="135"/>
      <c r="CT1204" s="135"/>
      <c r="CU1204" s="135"/>
      <c r="CV1204" s="135"/>
      <c r="CW1204" s="135"/>
      <c r="CX1204" s="135"/>
      <c r="CY1204" s="135"/>
      <c r="CZ1204" s="135"/>
      <c r="DA1204" s="135"/>
      <c r="DB1204" s="135"/>
      <c r="DC1204" s="135"/>
      <c r="DD1204" s="135"/>
      <c r="DE1204" s="135"/>
      <c r="DF1204" s="135"/>
      <c r="DG1204" s="135"/>
      <c r="DH1204" s="135"/>
      <c r="DI1204" s="135"/>
      <c r="DJ1204" s="135"/>
      <c r="DK1204" s="135"/>
      <c r="DL1204" s="135"/>
      <c r="DM1204" s="135"/>
      <c r="DN1204" s="135"/>
      <c r="DO1204" s="135"/>
      <c r="DP1204" s="135"/>
      <c r="DQ1204" s="135"/>
      <c r="DR1204" s="135"/>
      <c r="DS1204" s="135"/>
      <c r="DT1204" s="135"/>
      <c r="DU1204" s="135"/>
      <c r="DV1204" s="135"/>
      <c r="DW1204" s="135"/>
      <c r="DX1204" s="135"/>
      <c r="DY1204" s="135"/>
      <c r="DZ1204" s="135"/>
      <c r="EA1204" s="135"/>
      <c r="EB1204" s="135"/>
      <c r="EC1204" s="135"/>
      <c r="ED1204" s="135"/>
      <c r="EE1204" s="135"/>
      <c r="EF1204" s="135"/>
      <c r="EG1204" s="135"/>
      <c r="EH1204" s="135"/>
      <c r="EI1204" s="135"/>
      <c r="EJ1204" s="135"/>
      <c r="EK1204" s="135"/>
      <c r="EL1204" s="135"/>
      <c r="EM1204" s="135"/>
      <c r="EN1204" s="135"/>
      <c r="EO1204" s="135"/>
      <c r="EP1204" s="135"/>
      <c r="EQ1204" s="135"/>
      <c r="ER1204" s="135"/>
      <c r="ES1204" s="135"/>
      <c r="ET1204" s="135"/>
      <c r="EU1204" s="135"/>
      <c r="EV1204" s="135"/>
      <c r="EW1204" s="135"/>
      <c r="EX1204" s="135"/>
      <c r="EY1204" s="135"/>
      <c r="EZ1204" s="135"/>
      <c r="FA1204" s="135"/>
      <c r="FB1204" s="135"/>
      <c r="FC1204" s="135"/>
      <c r="FD1204" s="135"/>
      <c r="FE1204" s="135"/>
      <c r="FF1204" s="135"/>
      <c r="FG1204" s="135"/>
      <c r="FH1204" s="135"/>
      <c r="FI1204" s="135"/>
      <c r="FJ1204" s="135"/>
      <c r="FK1204" s="135"/>
      <c r="FL1204" s="135"/>
    </row>
    <row r="1205" spans="1:176" ht="12.75" customHeight="1" x14ac:dyDescent="0.2">
      <c r="A1205" s="135" t="s">
        <v>205</v>
      </c>
      <c r="B1205" s="17" t="s">
        <v>472</v>
      </c>
      <c r="D1205" s="135" t="s">
        <v>11616</v>
      </c>
      <c r="E1205" s="135" t="s">
        <v>11616</v>
      </c>
      <c r="F1205" s="3"/>
      <c r="G1205" s="3"/>
      <c r="H1205" s="4" t="s">
        <v>11628</v>
      </c>
      <c r="I1205" s="3" t="s">
        <v>722</v>
      </c>
      <c r="J1205" s="3" t="s">
        <v>179</v>
      </c>
      <c r="K1205" s="4" t="s">
        <v>162</v>
      </c>
      <c r="AC1205" s="133" t="s">
        <v>168</v>
      </c>
      <c r="AD1205" s="3" t="s">
        <v>11617</v>
      </c>
      <c r="AE1205" s="3" t="s">
        <v>1782</v>
      </c>
      <c r="AF1205" s="3" t="s">
        <v>11319</v>
      </c>
      <c r="AG1205" s="3" t="s">
        <v>11618</v>
      </c>
      <c r="AJ1205" s="135"/>
      <c r="AK1205" s="135"/>
      <c r="AX1205" s="135"/>
      <c r="AY1205" s="135"/>
      <c r="AZ1205" s="135"/>
      <c r="BA1205" s="135"/>
    </row>
    <row r="1206" spans="1:176" ht="12.75" customHeight="1" x14ac:dyDescent="0.2">
      <c r="A1206" s="3" t="s">
        <v>173</v>
      </c>
      <c r="D1206" s="3" t="s">
        <v>2031</v>
      </c>
      <c r="E1206" s="3" t="s">
        <v>2031</v>
      </c>
      <c r="F1206" s="3"/>
      <c r="G1206" s="3"/>
      <c r="H1206" s="134" t="s">
        <v>260</v>
      </c>
      <c r="I1206" s="3" t="s">
        <v>2032</v>
      </c>
      <c r="J1206" s="3" t="s">
        <v>179</v>
      </c>
      <c r="K1206" s="4" t="s">
        <v>162</v>
      </c>
      <c r="L1206" s="3" t="s">
        <v>12701</v>
      </c>
      <c r="M1206" s="3" t="s">
        <v>163</v>
      </c>
      <c r="R1206" s="3" t="s">
        <v>2033</v>
      </c>
      <c r="S1206" s="3" t="s">
        <v>2034</v>
      </c>
      <c r="T1206" s="3" t="s">
        <v>2035</v>
      </c>
      <c r="U1206" s="3" t="s">
        <v>2036</v>
      </c>
      <c r="V1206" s="9" t="s">
        <v>2037</v>
      </c>
      <c r="AA1206" s="3" t="s">
        <v>163</v>
      </c>
      <c r="AC1206" s="3" t="s">
        <v>168</v>
      </c>
      <c r="AD1206" s="3" t="s">
        <v>2038</v>
      </c>
      <c r="AE1206" s="3" t="s">
        <v>2039</v>
      </c>
      <c r="AF1206" s="3" t="s">
        <v>611</v>
      </c>
      <c r="AG1206" s="3" t="s">
        <v>2040</v>
      </c>
      <c r="AH1206" s="3" t="s">
        <v>163</v>
      </c>
      <c r="AI1206" s="141" t="s">
        <v>2041</v>
      </c>
      <c r="AJ1206" s="141" t="s">
        <v>163</v>
      </c>
      <c r="AK1206" s="141" t="s">
        <v>2042</v>
      </c>
      <c r="AM1206" s="3" t="s">
        <v>168</v>
      </c>
      <c r="AN1206" s="3" t="s">
        <v>2043</v>
      </c>
      <c r="AO1206" s="3" t="s">
        <v>2044</v>
      </c>
      <c r="AP1206" s="3" t="s">
        <v>2045</v>
      </c>
      <c r="AQ1206" s="3" t="s">
        <v>2046</v>
      </c>
      <c r="AR1206" s="3" t="s">
        <v>163</v>
      </c>
      <c r="AS1206" s="3" t="s">
        <v>2047</v>
      </c>
      <c r="AT1206" s="3" t="s">
        <v>163</v>
      </c>
      <c r="AU1206" s="3" t="s">
        <v>2048</v>
      </c>
      <c r="AW1206" s="3" t="s">
        <v>168</v>
      </c>
      <c r="AX1206" s="3" t="s">
        <v>2049</v>
      </c>
      <c r="AY1206" s="3" t="s">
        <v>2050</v>
      </c>
      <c r="AZ1206" s="3" t="s">
        <v>2051</v>
      </c>
      <c r="BA1206" s="3" t="s">
        <v>2052</v>
      </c>
      <c r="BC1206" s="135"/>
      <c r="BD1206" s="135"/>
      <c r="BE1206" s="135"/>
      <c r="BG1206" s="3" t="s">
        <v>168</v>
      </c>
      <c r="BH1206" s="3" t="s">
        <v>2053</v>
      </c>
      <c r="BI1206" s="3" t="s">
        <v>2054</v>
      </c>
      <c r="BJ1206" s="3" t="s">
        <v>2055</v>
      </c>
      <c r="BK1206" s="3" t="s">
        <v>2056</v>
      </c>
      <c r="BL1206" s="3" t="s">
        <v>163</v>
      </c>
      <c r="BM1206" s="3" t="s">
        <v>163</v>
      </c>
      <c r="BQ1206" s="3" t="s">
        <v>168</v>
      </c>
      <c r="BR1206" s="3" t="s">
        <v>2038</v>
      </c>
      <c r="BS1206" s="3" t="s">
        <v>2057</v>
      </c>
      <c r="BT1206" s="3" t="s">
        <v>1071</v>
      </c>
      <c r="BU1206" s="3" t="s">
        <v>2058</v>
      </c>
      <c r="BV1206" s="3" t="s">
        <v>163</v>
      </c>
      <c r="BW1206" s="3" t="s">
        <v>2059</v>
      </c>
      <c r="BX1206" s="3" t="s">
        <v>163</v>
      </c>
      <c r="BY1206" s="3" t="s">
        <v>163</v>
      </c>
      <c r="BZ1206" s="3" t="s">
        <v>2060</v>
      </c>
    </row>
    <row r="1207" spans="1:176" ht="12.75" customHeight="1" x14ac:dyDescent="0.2">
      <c r="A1207" s="3" t="s">
        <v>263</v>
      </c>
      <c r="D1207" s="3" t="s">
        <v>2067</v>
      </c>
      <c r="E1207" s="3" t="s">
        <v>11165</v>
      </c>
      <c r="F1207" s="3"/>
      <c r="G1207" s="3"/>
      <c r="I1207" s="3" t="s">
        <v>301</v>
      </c>
      <c r="J1207" s="3" t="s">
        <v>179</v>
      </c>
      <c r="K1207" s="4" t="s">
        <v>180</v>
      </c>
      <c r="M1207" s="3" t="s">
        <v>2068</v>
      </c>
      <c r="R1207" s="3" t="s">
        <v>2069</v>
      </c>
      <c r="S1207" s="3" t="s">
        <v>2070</v>
      </c>
      <c r="U1207" s="3" t="s">
        <v>1176</v>
      </c>
      <c r="V1207" s="9"/>
      <c r="AC1207" s="3" t="s">
        <v>168</v>
      </c>
      <c r="AD1207" s="3" t="s">
        <v>2071</v>
      </c>
      <c r="AE1207" s="3" t="s">
        <v>2072</v>
      </c>
      <c r="AG1207" s="82" t="s">
        <v>2073</v>
      </c>
      <c r="AI1207" s="141"/>
      <c r="AJ1207" s="141"/>
      <c r="AK1207" s="141"/>
      <c r="BC1207" s="135"/>
      <c r="BD1207" s="135"/>
      <c r="BE1207" s="135"/>
    </row>
    <row r="1208" spans="1:176" ht="12.75" customHeight="1" x14ac:dyDescent="0.2">
      <c r="A1208" s="3" t="s">
        <v>263</v>
      </c>
      <c r="D1208" s="3" t="s">
        <v>2067</v>
      </c>
      <c r="E1208" s="3" t="s">
        <v>11165</v>
      </c>
      <c r="F1208" s="3"/>
      <c r="G1208" s="3"/>
      <c r="I1208" s="3" t="s">
        <v>809</v>
      </c>
      <c r="J1208" s="135" t="s">
        <v>810</v>
      </c>
      <c r="K1208" s="4" t="s">
        <v>180</v>
      </c>
      <c r="M1208" s="3" t="s">
        <v>2068</v>
      </c>
      <c r="R1208" s="3" t="s">
        <v>2074</v>
      </c>
      <c r="S1208" s="3" t="s">
        <v>163</v>
      </c>
      <c r="T1208" s="3" t="s">
        <v>2075</v>
      </c>
      <c r="U1208" s="3" t="s">
        <v>2076</v>
      </c>
      <c r="V1208" s="135" t="s">
        <v>2081</v>
      </c>
      <c r="AA1208" s="3" t="s">
        <v>163</v>
      </c>
      <c r="AC1208" s="3" t="s">
        <v>168</v>
      </c>
      <c r="AD1208" s="3" t="s">
        <v>2077</v>
      </c>
      <c r="AE1208" s="3" t="s">
        <v>2078</v>
      </c>
      <c r="AF1208" s="3" t="s">
        <v>2079</v>
      </c>
      <c r="AG1208" s="3" t="s">
        <v>2080</v>
      </c>
      <c r="AH1208" s="3" t="s">
        <v>163</v>
      </c>
      <c r="AI1208" s="141" t="s">
        <v>2082</v>
      </c>
      <c r="AJ1208" s="141"/>
      <c r="AK1208" s="141"/>
      <c r="AM1208" s="3" t="s">
        <v>168</v>
      </c>
      <c r="AN1208" s="3" t="s">
        <v>2083</v>
      </c>
      <c r="AO1208" s="3" t="s">
        <v>2084</v>
      </c>
      <c r="AP1208" s="3" t="s">
        <v>2085</v>
      </c>
      <c r="AQ1208" s="3" t="s">
        <v>2086</v>
      </c>
      <c r="AR1208" s="3" t="s">
        <v>163</v>
      </c>
      <c r="AS1208" s="3" t="s">
        <v>2087</v>
      </c>
      <c r="AT1208" s="3" t="s">
        <v>163</v>
      </c>
      <c r="AU1208" s="3" t="s">
        <v>163</v>
      </c>
      <c r="AV1208" s="3" t="s">
        <v>2088</v>
      </c>
      <c r="BC1208" s="135"/>
      <c r="BD1208" s="135"/>
      <c r="BE1208" s="135"/>
    </row>
    <row r="1209" spans="1:176" ht="12.75" customHeight="1" x14ac:dyDescent="0.2">
      <c r="A1209" s="135" t="s">
        <v>205</v>
      </c>
      <c r="C1209" s="128"/>
      <c r="D1209" s="135" t="s">
        <v>12669</v>
      </c>
      <c r="E1209" s="135" t="s">
        <v>12669</v>
      </c>
      <c r="F1209" s="135"/>
      <c r="G1209" s="135"/>
      <c r="H1209" s="127"/>
      <c r="I1209" s="135" t="s">
        <v>227</v>
      </c>
      <c r="J1209" s="135" t="s">
        <v>179</v>
      </c>
      <c r="K1209" s="14" t="s">
        <v>162</v>
      </c>
      <c r="L1209" s="135"/>
      <c r="M1209" s="135"/>
      <c r="N1209" s="135"/>
      <c r="O1209" s="135"/>
      <c r="P1209" s="135"/>
      <c r="Q1209" s="135"/>
      <c r="R1209" s="135" t="s">
        <v>12670</v>
      </c>
      <c r="S1209" s="135"/>
      <c r="T1209" s="135">
        <v>79914</v>
      </c>
      <c r="U1209" s="135" t="s">
        <v>227</v>
      </c>
      <c r="V1209" s="135"/>
      <c r="W1209" s="135"/>
      <c r="X1209" s="135"/>
      <c r="Y1209" s="135"/>
      <c r="Z1209" s="135"/>
      <c r="AA1209" s="135"/>
      <c r="AB1209" s="135"/>
      <c r="AC1209" s="135" t="s">
        <v>168</v>
      </c>
      <c r="AD1209" s="3" t="s">
        <v>12671</v>
      </c>
      <c r="AE1209" s="3" t="s">
        <v>1025</v>
      </c>
      <c r="AF1209" s="3" t="s">
        <v>439</v>
      </c>
      <c r="AG1209" s="3" t="s">
        <v>12672</v>
      </c>
      <c r="AI1209" s="135"/>
      <c r="AJ1209" s="135"/>
      <c r="AK1209" s="135"/>
      <c r="AL1209" s="135"/>
      <c r="AM1209" s="135"/>
      <c r="AN1209" s="135"/>
      <c r="AO1209" s="135"/>
      <c r="AP1209" s="135"/>
      <c r="AQ1209" s="135"/>
      <c r="AR1209" s="135"/>
      <c r="AS1209" s="135"/>
      <c r="AT1209" s="135"/>
      <c r="AU1209" s="135"/>
      <c r="AV1209" s="135"/>
      <c r="AW1209" s="135" t="s">
        <v>168</v>
      </c>
      <c r="AX1209" s="135" t="s">
        <v>12870</v>
      </c>
      <c r="AY1209" s="135" t="s">
        <v>728</v>
      </c>
      <c r="AZ1209" s="135"/>
      <c r="BA1209" s="82" t="s">
        <v>12871</v>
      </c>
    </row>
    <row r="1210" spans="1:176" ht="12.75" customHeight="1" x14ac:dyDescent="0.2">
      <c r="A1210" s="130" t="s">
        <v>173</v>
      </c>
      <c r="B1210" s="79"/>
      <c r="C1210" s="78"/>
      <c r="D1210" s="130" t="s">
        <v>8357</v>
      </c>
      <c r="E1210" s="81" t="s">
        <v>11166</v>
      </c>
      <c r="F1210" s="85"/>
      <c r="G1210" s="134"/>
      <c r="H1210" s="127"/>
      <c r="I1210" s="81" t="s">
        <v>979</v>
      </c>
      <c r="J1210" s="130" t="s">
        <v>179</v>
      </c>
      <c r="K1210" s="79" t="s">
        <v>180</v>
      </c>
      <c r="L1210" s="130" t="s">
        <v>163</v>
      </c>
      <c r="M1210" s="87" t="s">
        <v>11167</v>
      </c>
      <c r="N1210" s="130"/>
      <c r="O1210" s="130"/>
      <c r="P1210" s="130"/>
      <c r="Q1210" s="130"/>
      <c r="R1210" s="130" t="s">
        <v>8358</v>
      </c>
      <c r="S1210" s="130" t="s">
        <v>8359</v>
      </c>
      <c r="T1210" s="130" t="s">
        <v>3976</v>
      </c>
      <c r="U1210" s="130" t="s">
        <v>3964</v>
      </c>
      <c r="V1210" s="131"/>
      <c r="W1210" s="90" t="s">
        <v>11168</v>
      </c>
      <c r="X1210" s="90" t="s">
        <v>11169</v>
      </c>
      <c r="Y1210" s="90" t="s">
        <v>11170</v>
      </c>
      <c r="Z1210" s="90" t="s">
        <v>11171</v>
      </c>
      <c r="AA1210" s="130" t="s">
        <v>163</v>
      </c>
      <c r="AB1210" s="90">
        <v>8000</v>
      </c>
      <c r="AC1210" s="130" t="s">
        <v>168</v>
      </c>
      <c r="AD1210" s="130" t="s">
        <v>856</v>
      </c>
      <c r="AE1210" s="130" t="s">
        <v>1952</v>
      </c>
      <c r="AF1210" s="130" t="s">
        <v>1953</v>
      </c>
      <c r="AG1210" s="130" t="s">
        <v>1954</v>
      </c>
      <c r="AH1210" s="130" t="s">
        <v>163</v>
      </c>
      <c r="AI1210" s="130" t="s">
        <v>1955</v>
      </c>
      <c r="AJ1210" s="130" t="s">
        <v>163</v>
      </c>
      <c r="AK1210" s="130" t="s">
        <v>1956</v>
      </c>
      <c r="AL1210" s="130" t="s">
        <v>1957</v>
      </c>
      <c r="AM1210" s="130" t="s">
        <v>194</v>
      </c>
      <c r="AN1210" s="130" t="s">
        <v>1958</v>
      </c>
      <c r="AO1210" s="130" t="s">
        <v>1959</v>
      </c>
      <c r="AP1210" s="130" t="s">
        <v>1240</v>
      </c>
      <c r="AQ1210" s="149" t="s">
        <v>1987</v>
      </c>
      <c r="AR1210" s="130"/>
      <c r="AS1210" s="130"/>
      <c r="AT1210" s="130"/>
      <c r="AU1210" s="130"/>
      <c r="AV1210" s="130"/>
      <c r="AW1210" s="130" t="s">
        <v>168</v>
      </c>
      <c r="AX1210" s="130" t="s">
        <v>856</v>
      </c>
      <c r="AY1210" s="130" t="s">
        <v>1960</v>
      </c>
      <c r="AZ1210" s="130" t="s">
        <v>1961</v>
      </c>
      <c r="BA1210" s="130" t="s">
        <v>1962</v>
      </c>
      <c r="BB1210" s="130" t="s">
        <v>163</v>
      </c>
      <c r="BC1210" s="131" t="s">
        <v>1963</v>
      </c>
      <c r="BD1210" s="131" t="s">
        <v>163</v>
      </c>
      <c r="BE1210" s="131" t="s">
        <v>1964</v>
      </c>
      <c r="BF1210" s="130" t="s">
        <v>1965</v>
      </c>
      <c r="BG1210" s="130" t="s">
        <v>168</v>
      </c>
      <c r="BH1210" s="130" t="s">
        <v>1966</v>
      </c>
      <c r="BI1210" s="130" t="s">
        <v>1967</v>
      </c>
      <c r="BJ1210" s="130" t="s">
        <v>1045</v>
      </c>
      <c r="BK1210" s="130" t="s">
        <v>1968</v>
      </c>
      <c r="BL1210" s="130" t="s">
        <v>1969</v>
      </c>
      <c r="BM1210" s="130" t="s">
        <v>1970</v>
      </c>
      <c r="BN1210" s="130" t="s">
        <v>1971</v>
      </c>
      <c r="BO1210" s="130" t="s">
        <v>1972</v>
      </c>
      <c r="BP1210" s="130"/>
      <c r="BQ1210" s="130" t="s">
        <v>1916</v>
      </c>
      <c r="BR1210" s="130" t="s">
        <v>1973</v>
      </c>
      <c r="BS1210" s="130" t="s">
        <v>1974</v>
      </c>
      <c r="BT1210" s="130" t="s">
        <v>1975</v>
      </c>
      <c r="BU1210" s="130" t="s">
        <v>1976</v>
      </c>
      <c r="BV1210" s="130" t="s">
        <v>1977</v>
      </c>
      <c r="BW1210" s="130" t="s">
        <v>1978</v>
      </c>
      <c r="BX1210" s="130" t="s">
        <v>163</v>
      </c>
      <c r="BY1210" s="130" t="s">
        <v>1979</v>
      </c>
      <c r="BZ1210" s="130" t="s">
        <v>1956</v>
      </c>
      <c r="CA1210" s="130" t="s">
        <v>168</v>
      </c>
      <c r="CB1210" s="130" t="s">
        <v>1980</v>
      </c>
      <c r="CC1210" s="130" t="s">
        <v>1981</v>
      </c>
      <c r="CD1210" s="130" t="s">
        <v>843</v>
      </c>
      <c r="CE1210" s="130" t="s">
        <v>1982</v>
      </c>
      <c r="CF1210" s="130" t="s">
        <v>163</v>
      </c>
      <c r="CG1210" s="130" t="s">
        <v>1963</v>
      </c>
      <c r="CH1210" s="130" t="s">
        <v>163</v>
      </c>
      <c r="CI1210" s="130" t="s">
        <v>1964</v>
      </c>
      <c r="CJ1210" s="130" t="s">
        <v>1983</v>
      </c>
      <c r="CK1210" s="130" t="s">
        <v>168</v>
      </c>
      <c r="CL1210" s="130" t="s">
        <v>1984</v>
      </c>
      <c r="CM1210" s="130" t="s">
        <v>1985</v>
      </c>
      <c r="CN1210" s="130" t="s">
        <v>1986</v>
      </c>
      <c r="CO1210" s="130" t="s">
        <v>1987</v>
      </c>
      <c r="CP1210" s="130" t="s">
        <v>163</v>
      </c>
      <c r="CQ1210" s="130" t="s">
        <v>1988</v>
      </c>
      <c r="CR1210" s="130" t="s">
        <v>163</v>
      </c>
      <c r="CS1210" s="130" t="s">
        <v>1989</v>
      </c>
      <c r="CT1210" s="130" t="s">
        <v>1990</v>
      </c>
      <c r="CU1210" s="130" t="s">
        <v>168</v>
      </c>
      <c r="CV1210" s="130" t="s">
        <v>1778</v>
      </c>
      <c r="CW1210" s="130" t="s">
        <v>1991</v>
      </c>
      <c r="CX1210" s="130" t="s">
        <v>1992</v>
      </c>
      <c r="CY1210" s="130" t="s">
        <v>1993</v>
      </c>
      <c r="CZ1210" s="130" t="s">
        <v>163</v>
      </c>
      <c r="DA1210" s="130" t="s">
        <v>1994</v>
      </c>
      <c r="DB1210" s="130" t="s">
        <v>163</v>
      </c>
      <c r="DC1210" s="130" t="s">
        <v>1971</v>
      </c>
      <c r="DD1210" s="130" t="s">
        <v>1995</v>
      </c>
      <c r="DE1210" s="130" t="s">
        <v>168</v>
      </c>
      <c r="DF1210" s="130" t="s">
        <v>1996</v>
      </c>
      <c r="DG1210" s="130" t="s">
        <v>1997</v>
      </c>
      <c r="DH1210" s="130" t="s">
        <v>1998</v>
      </c>
      <c r="DI1210" s="130" t="s">
        <v>1999</v>
      </c>
      <c r="DJ1210" s="130" t="s">
        <v>163</v>
      </c>
      <c r="DK1210" s="130" t="s">
        <v>2000</v>
      </c>
      <c r="DL1210" s="130" t="s">
        <v>163</v>
      </c>
      <c r="DM1210" s="130" t="s">
        <v>1979</v>
      </c>
      <c r="DN1210" s="130" t="s">
        <v>2001</v>
      </c>
      <c r="DO1210" s="130" t="s">
        <v>168</v>
      </c>
      <c r="DP1210" s="130" t="s">
        <v>2002</v>
      </c>
      <c r="DQ1210" s="130" t="s">
        <v>2003</v>
      </c>
      <c r="DR1210" s="130" t="s">
        <v>2004</v>
      </c>
      <c r="DS1210" s="130" t="s">
        <v>1982</v>
      </c>
      <c r="DT1210" s="130" t="s">
        <v>163</v>
      </c>
      <c r="DU1210" s="130" t="s">
        <v>1988</v>
      </c>
      <c r="DV1210" s="130" t="s">
        <v>163</v>
      </c>
      <c r="DW1210" s="130" t="s">
        <v>2005</v>
      </c>
      <c r="DX1210" s="130" t="s">
        <v>2006</v>
      </c>
      <c r="DY1210" s="130" t="s">
        <v>168</v>
      </c>
      <c r="DZ1210" s="130" t="s">
        <v>2007</v>
      </c>
      <c r="EA1210" s="130" t="s">
        <v>2008</v>
      </c>
      <c r="EB1210" s="130" t="s">
        <v>2009</v>
      </c>
      <c r="EC1210" s="130" t="s">
        <v>2010</v>
      </c>
      <c r="ED1210" s="130" t="s">
        <v>163</v>
      </c>
      <c r="EE1210" s="130" t="s">
        <v>2011</v>
      </c>
      <c r="EF1210" s="130" t="s">
        <v>163</v>
      </c>
      <c r="EG1210" s="130" t="s">
        <v>163</v>
      </c>
      <c r="EH1210" s="130" t="s">
        <v>2012</v>
      </c>
      <c r="EI1210" s="130"/>
      <c r="EJ1210" s="130"/>
      <c r="EK1210" s="130"/>
      <c r="EL1210" s="130"/>
      <c r="EM1210" s="130" t="s">
        <v>2013</v>
      </c>
      <c r="EN1210" s="130"/>
      <c r="EO1210" s="130"/>
      <c r="EP1210" s="130"/>
      <c r="EQ1210" s="130"/>
      <c r="ER1210" s="130"/>
      <c r="ES1210" s="130"/>
      <c r="ET1210" s="130"/>
      <c r="EU1210" s="130"/>
      <c r="EV1210" s="130"/>
      <c r="EW1210" s="130"/>
      <c r="EX1210" s="130"/>
      <c r="EY1210" s="130"/>
      <c r="EZ1210" s="130"/>
      <c r="FA1210" s="130"/>
      <c r="FB1210" s="130"/>
      <c r="FC1210" s="130"/>
      <c r="FD1210" s="130"/>
      <c r="FE1210" s="130"/>
      <c r="FF1210" s="130"/>
      <c r="FG1210" s="130"/>
      <c r="FH1210" s="130"/>
      <c r="FI1210" s="130"/>
      <c r="FJ1210" s="130"/>
      <c r="FK1210" s="130"/>
      <c r="FL1210" s="130"/>
      <c r="FM1210" s="130"/>
      <c r="FN1210" s="130"/>
      <c r="FO1210" s="130"/>
      <c r="FP1210" s="130"/>
      <c r="FQ1210" s="130"/>
      <c r="FR1210" s="130"/>
      <c r="FS1210" s="130"/>
      <c r="FT1210" s="130"/>
    </row>
    <row r="1211" spans="1:176" ht="12.75" customHeight="1" x14ac:dyDescent="0.2">
      <c r="A1211" s="135" t="s">
        <v>275</v>
      </c>
      <c r="B1211" s="127" t="s">
        <v>12688</v>
      </c>
      <c r="C1211" s="8"/>
      <c r="D1211" s="8" t="s">
        <v>2095</v>
      </c>
      <c r="E1211" s="8" t="s">
        <v>2095</v>
      </c>
      <c r="F1211" s="14"/>
      <c r="G1211" s="14"/>
      <c r="H1211" s="14"/>
      <c r="I1211" s="3" t="s">
        <v>12764</v>
      </c>
      <c r="J1211" s="8" t="s">
        <v>203</v>
      </c>
      <c r="K1211" s="14" t="s">
        <v>162</v>
      </c>
      <c r="L1211" s="135"/>
      <c r="M1211" s="82" t="s">
        <v>2096</v>
      </c>
      <c r="N1211" s="124"/>
      <c r="O1211" s="124"/>
      <c r="P1211" s="124"/>
      <c r="Q1211" s="124"/>
      <c r="R1211" s="3" t="s">
        <v>2097</v>
      </c>
      <c r="S1211" s="3" t="s">
        <v>2098</v>
      </c>
      <c r="T1211" s="3" t="s">
        <v>2099</v>
      </c>
      <c r="U1211" s="3" t="s">
        <v>829</v>
      </c>
      <c r="V1211" s="9"/>
      <c r="AC1211" s="3" t="s">
        <v>168</v>
      </c>
      <c r="AD1211" s="3" t="s">
        <v>2100</v>
      </c>
      <c r="AE1211" s="3" t="s">
        <v>2101</v>
      </c>
      <c r="AF1211" s="3" t="s">
        <v>2102</v>
      </c>
      <c r="AG1211" s="3" t="s">
        <v>2103</v>
      </c>
      <c r="AI1211" s="133"/>
      <c r="AJ1211" s="9" t="s">
        <v>2104</v>
      </c>
      <c r="AK1211" s="9" t="s">
        <v>2105</v>
      </c>
      <c r="AL1211" s="133"/>
      <c r="AM1211" s="14"/>
      <c r="AN1211" s="14"/>
      <c r="AO1211" s="14"/>
      <c r="AP1211" s="14"/>
      <c r="AQ1211" s="14"/>
      <c r="AR1211" s="14"/>
      <c r="AS1211" s="14"/>
      <c r="AT1211" s="14"/>
      <c r="AU1211" s="14"/>
      <c r="AV1211" s="14"/>
      <c r="AW1211" s="3" t="s">
        <v>168</v>
      </c>
      <c r="AX1211" s="133" t="s">
        <v>2100</v>
      </c>
      <c r="AY1211" s="133" t="s">
        <v>2101</v>
      </c>
      <c r="AZ1211" s="3" t="s">
        <v>2102</v>
      </c>
      <c r="BA1211" s="133" t="s">
        <v>2103</v>
      </c>
      <c r="CY1211" s="135"/>
      <c r="DA1211" s="135"/>
      <c r="DD1211" s="135"/>
    </row>
    <row r="1212" spans="1:176" ht="12.75" customHeight="1" x14ac:dyDescent="0.2">
      <c r="A1212" s="135" t="s">
        <v>544</v>
      </c>
      <c r="C1212" s="128"/>
      <c r="D1212" s="135" t="s">
        <v>2106</v>
      </c>
      <c r="E1212" s="135" t="s">
        <v>2106</v>
      </c>
      <c r="F1212" s="135"/>
      <c r="G1212" s="135"/>
      <c r="H1212" s="127"/>
      <c r="I1212" s="135" t="s">
        <v>184</v>
      </c>
      <c r="J1212" s="135" t="s">
        <v>179</v>
      </c>
      <c r="K1212" s="127" t="s">
        <v>162</v>
      </c>
      <c r="L1212" s="135" t="s">
        <v>163</v>
      </c>
      <c r="M1212" s="3" t="s">
        <v>2107</v>
      </c>
      <c r="N1212" s="135"/>
      <c r="O1212" s="135"/>
      <c r="P1212" s="135"/>
      <c r="Q1212" s="135"/>
      <c r="R1212" s="135" t="s">
        <v>2108</v>
      </c>
      <c r="S1212" s="135" t="s">
        <v>163</v>
      </c>
      <c r="T1212" s="135" t="s">
        <v>163</v>
      </c>
      <c r="U1212" s="135" t="s">
        <v>184</v>
      </c>
      <c r="V1212" s="141" t="s">
        <v>163</v>
      </c>
      <c r="W1212" s="135"/>
      <c r="X1212" s="135"/>
      <c r="Y1212" s="135"/>
      <c r="Z1212" s="135"/>
      <c r="AA1212" s="135" t="s">
        <v>163</v>
      </c>
      <c r="AB1212" s="135"/>
      <c r="AC1212" s="3" t="s">
        <v>168</v>
      </c>
      <c r="AD1212" s="3" t="s">
        <v>2109</v>
      </c>
      <c r="AE1212" s="3" t="s">
        <v>856</v>
      </c>
      <c r="AF1212" s="3" t="s">
        <v>163</v>
      </c>
      <c r="AG1212" s="3" t="s">
        <v>2110</v>
      </c>
      <c r="AH1212" s="3" t="s">
        <v>163</v>
      </c>
      <c r="AI1212" s="3" t="s">
        <v>2111</v>
      </c>
      <c r="AJ1212" s="135" t="s">
        <v>163</v>
      </c>
      <c r="AK1212" s="135" t="s">
        <v>2112</v>
      </c>
      <c r="AL1212" s="3" t="s">
        <v>2113</v>
      </c>
      <c r="AM1212" s="135"/>
      <c r="AN1212" s="135"/>
      <c r="AO1212" s="135"/>
      <c r="AP1212" s="135"/>
      <c r="AQ1212" s="135"/>
      <c r="AR1212" s="135"/>
      <c r="AS1212" s="135"/>
      <c r="AT1212" s="135"/>
      <c r="AU1212" s="135"/>
      <c r="AV1212" s="135"/>
      <c r="AW1212" s="3" t="s">
        <v>168</v>
      </c>
      <c r="AX1212" s="3" t="s">
        <v>2109</v>
      </c>
      <c r="AY1212" s="3" t="s">
        <v>856</v>
      </c>
      <c r="AZ1212" s="3" t="s">
        <v>163</v>
      </c>
      <c r="BA1212" s="3" t="s">
        <v>2110</v>
      </c>
      <c r="BC1212" s="141"/>
      <c r="BD1212" s="141"/>
      <c r="BE1212" s="141"/>
      <c r="CY1212" s="135"/>
      <c r="DA1212" s="135"/>
      <c r="DD1212" s="135"/>
    </row>
    <row r="1213" spans="1:176" ht="12.75" customHeight="1" x14ac:dyDescent="0.2">
      <c r="A1213" s="3" t="s">
        <v>544</v>
      </c>
      <c r="D1213" s="3" t="s">
        <v>2114</v>
      </c>
      <c r="E1213" s="3" t="s">
        <v>2114</v>
      </c>
      <c r="F1213" s="3"/>
      <c r="G1213" s="3"/>
      <c r="I1213" s="3" t="s">
        <v>809</v>
      </c>
      <c r="J1213" s="3" t="s">
        <v>810</v>
      </c>
      <c r="K1213" s="4" t="s">
        <v>162</v>
      </c>
      <c r="L1213" s="3" t="s">
        <v>163</v>
      </c>
      <c r="M1213" s="3" t="s">
        <v>2115</v>
      </c>
      <c r="R1213" s="3" t="s">
        <v>2116</v>
      </c>
      <c r="S1213" s="3" t="s">
        <v>2117</v>
      </c>
      <c r="T1213" s="3" t="s">
        <v>2118</v>
      </c>
      <c r="U1213" s="3" t="s">
        <v>1359</v>
      </c>
      <c r="V1213" s="9" t="s">
        <v>2119</v>
      </c>
      <c r="AA1213" s="3" t="s">
        <v>163</v>
      </c>
      <c r="AC1213" s="3" t="s">
        <v>168</v>
      </c>
      <c r="AD1213" s="3" t="s">
        <v>2120</v>
      </c>
      <c r="AE1213" s="3" t="s">
        <v>2121</v>
      </c>
      <c r="AF1213" s="3" t="s">
        <v>2122</v>
      </c>
      <c r="AG1213" s="3" t="s">
        <v>2123</v>
      </c>
      <c r="AH1213" s="3" t="s">
        <v>163</v>
      </c>
      <c r="AI1213" s="3" t="s">
        <v>2119</v>
      </c>
      <c r="AJ1213" s="135" t="s">
        <v>163</v>
      </c>
      <c r="AK1213" s="135" t="s">
        <v>163</v>
      </c>
      <c r="AL1213" s="3" t="s">
        <v>163</v>
      </c>
      <c r="AM1213" s="3" t="s">
        <v>194</v>
      </c>
      <c r="AN1213" s="3" t="s">
        <v>2124</v>
      </c>
      <c r="AO1213" s="3" t="s">
        <v>2125</v>
      </c>
      <c r="AP1213" s="3" t="s">
        <v>2126</v>
      </c>
      <c r="AQ1213" s="3" t="s">
        <v>2127</v>
      </c>
      <c r="AS1213" s="3" t="s">
        <v>2128</v>
      </c>
      <c r="AU1213" s="3" t="s">
        <v>2129</v>
      </c>
      <c r="AW1213" s="3" t="s">
        <v>168</v>
      </c>
      <c r="AX1213" s="3" t="s">
        <v>2120</v>
      </c>
      <c r="AY1213" s="3" t="s">
        <v>2121</v>
      </c>
      <c r="AZ1213" s="3" t="s">
        <v>2122</v>
      </c>
      <c r="BA1213" s="3" t="s">
        <v>2123</v>
      </c>
      <c r="BC1213" s="9"/>
      <c r="BD1213" s="9"/>
      <c r="BE1213" s="9"/>
      <c r="CY1213" s="135"/>
      <c r="DA1213" s="135"/>
      <c r="DD1213" s="135"/>
    </row>
    <row r="1214" spans="1:176" ht="12.75" customHeight="1" x14ac:dyDescent="0.2">
      <c r="A1214" s="3" t="s">
        <v>205</v>
      </c>
      <c r="D1214" s="3" t="s">
        <v>2130</v>
      </c>
      <c r="E1214" s="3" t="s">
        <v>2130</v>
      </c>
      <c r="F1214" s="3"/>
      <c r="G1214" s="3"/>
      <c r="I1214" s="133" t="s">
        <v>443</v>
      </c>
      <c r="J1214" s="3" t="s">
        <v>444</v>
      </c>
      <c r="K1214" s="4" t="s">
        <v>162</v>
      </c>
      <c r="L1214" s="3" t="s">
        <v>163</v>
      </c>
      <c r="M1214" s="3" t="s">
        <v>163</v>
      </c>
      <c r="R1214" s="3" t="s">
        <v>2131</v>
      </c>
      <c r="S1214" s="3" t="s">
        <v>163</v>
      </c>
      <c r="T1214" s="3" t="s">
        <v>2132</v>
      </c>
      <c r="U1214" s="3" t="s">
        <v>2133</v>
      </c>
      <c r="V1214" s="9" t="s">
        <v>2134</v>
      </c>
      <c r="AA1214" s="3" t="s">
        <v>163</v>
      </c>
      <c r="AC1214" s="3" t="s">
        <v>168</v>
      </c>
      <c r="AD1214" s="3" t="s">
        <v>2135</v>
      </c>
      <c r="AE1214" s="3" t="s">
        <v>2136</v>
      </c>
      <c r="AF1214" s="3" t="s">
        <v>843</v>
      </c>
      <c r="AG1214" s="3" t="s">
        <v>13816</v>
      </c>
      <c r="AH1214" s="3" t="s">
        <v>163</v>
      </c>
      <c r="AI1214" s="135" t="s">
        <v>2134</v>
      </c>
      <c r="AJ1214" s="135" t="s">
        <v>163</v>
      </c>
      <c r="AK1214" s="135" t="s">
        <v>2137</v>
      </c>
      <c r="AL1214" s="3" t="s">
        <v>2138</v>
      </c>
      <c r="AW1214" s="3" t="s">
        <v>168</v>
      </c>
      <c r="AX1214" s="3" t="s">
        <v>2135</v>
      </c>
      <c r="AY1214" s="3" t="s">
        <v>2136</v>
      </c>
      <c r="AZ1214" s="3" t="s">
        <v>843</v>
      </c>
      <c r="BA1214" s="3" t="s">
        <v>12888</v>
      </c>
      <c r="BC1214" s="141"/>
      <c r="BD1214" s="141"/>
      <c r="BE1214" s="141"/>
    </row>
    <row r="1215" spans="1:176" ht="12.75" customHeight="1" x14ac:dyDescent="0.2">
      <c r="A1215" s="3" t="s">
        <v>544</v>
      </c>
      <c r="B1215" s="127" t="s">
        <v>13646</v>
      </c>
      <c r="C1215" s="5" t="s">
        <v>13884</v>
      </c>
      <c r="D1215" s="3" t="s">
        <v>13836</v>
      </c>
      <c r="E1215" s="3" t="s">
        <v>13836</v>
      </c>
      <c r="F1215" s="3"/>
      <c r="G1215" s="3"/>
      <c r="I1215" s="3" t="s">
        <v>12764</v>
      </c>
      <c r="J1215" s="132" t="s">
        <v>203</v>
      </c>
      <c r="K1215" s="4" t="s">
        <v>162</v>
      </c>
      <c r="L1215" s="3" t="s">
        <v>163</v>
      </c>
      <c r="M1215" s="3" t="s">
        <v>13841</v>
      </c>
      <c r="R1215" s="3" t="s">
        <v>15008</v>
      </c>
      <c r="T1215" s="3" t="s">
        <v>15009</v>
      </c>
      <c r="U1215" s="3" t="s">
        <v>15010</v>
      </c>
      <c r="V1215" s="9" t="s">
        <v>15011</v>
      </c>
      <c r="AC1215" s="3" t="s">
        <v>168</v>
      </c>
      <c r="AD1215" s="3" t="s">
        <v>8428</v>
      </c>
      <c r="AE1215" s="3" t="s">
        <v>13837</v>
      </c>
      <c r="AG1215" s="3" t="s">
        <v>13861</v>
      </c>
      <c r="AM1215" s="3" t="s">
        <v>168</v>
      </c>
      <c r="AN1215" s="3" t="s">
        <v>13839</v>
      </c>
      <c r="AO1215" s="3" t="s">
        <v>13840</v>
      </c>
      <c r="AP1215" s="3" t="s">
        <v>15012</v>
      </c>
      <c r="AQ1215" s="3" t="s">
        <v>13838</v>
      </c>
      <c r="AS1215" s="10">
        <v>441483578877</v>
      </c>
      <c r="AT1215" s="3" t="s">
        <v>15013</v>
      </c>
      <c r="AV1215" s="10">
        <v>447780992405</v>
      </c>
      <c r="BC1215" s="135"/>
      <c r="BD1215" s="135"/>
      <c r="BE1215" s="135"/>
    </row>
    <row r="1216" spans="1:176" ht="12.75" customHeight="1" x14ac:dyDescent="0.2">
      <c r="A1216" s="3" t="s">
        <v>544</v>
      </c>
      <c r="D1216" s="3" t="s">
        <v>10780</v>
      </c>
      <c r="E1216" s="135" t="s">
        <v>11630</v>
      </c>
      <c r="F1216" s="3"/>
      <c r="G1216" s="3"/>
      <c r="I1216" s="3" t="s">
        <v>244</v>
      </c>
      <c r="J1216" s="3" t="s">
        <v>245</v>
      </c>
      <c r="K1216" s="127" t="s">
        <v>162</v>
      </c>
      <c r="L1216" s="3" t="s">
        <v>10781</v>
      </c>
      <c r="M1216" s="3" t="s">
        <v>10782</v>
      </c>
      <c r="S1216" s="3" t="s">
        <v>163</v>
      </c>
      <c r="V1216" s="9" t="s">
        <v>163</v>
      </c>
      <c r="AC1216" s="135" t="s">
        <v>168</v>
      </c>
      <c r="AD1216" s="135" t="s">
        <v>10783</v>
      </c>
      <c r="AE1216" s="135" t="s">
        <v>10784</v>
      </c>
      <c r="AF1216" s="135" t="s">
        <v>158</v>
      </c>
      <c r="AG1216" s="135" t="s">
        <v>10785</v>
      </c>
      <c r="AH1216" s="135"/>
      <c r="AI1216" s="135" t="s">
        <v>163</v>
      </c>
      <c r="AJ1216" s="135"/>
      <c r="AK1216" s="135" t="s">
        <v>10786</v>
      </c>
      <c r="AW1216" s="3" t="s">
        <v>168</v>
      </c>
      <c r="AX1216" s="3" t="s">
        <v>10783</v>
      </c>
      <c r="AY1216" s="3" t="s">
        <v>10784</v>
      </c>
      <c r="AZ1216" s="3" t="s">
        <v>158</v>
      </c>
      <c r="BA1216" s="3" t="s">
        <v>10785</v>
      </c>
      <c r="BC1216" s="141"/>
      <c r="BD1216" s="141"/>
      <c r="BE1216" s="141"/>
      <c r="DY1216" s="135"/>
      <c r="DZ1216" s="135"/>
      <c r="EA1216" s="135"/>
      <c r="EB1216" s="135"/>
      <c r="EC1216" s="135"/>
      <c r="ED1216" s="135"/>
      <c r="EE1216" s="135"/>
      <c r="EF1216" s="135"/>
      <c r="EG1216" s="135"/>
      <c r="EH1216" s="135"/>
    </row>
    <row r="1217" spans="1:176" s="130" customFormat="1" ht="12.75" customHeight="1" x14ac:dyDescent="0.2">
      <c r="A1217" s="135" t="s">
        <v>173</v>
      </c>
      <c r="B1217" s="127"/>
      <c r="C1217" s="128"/>
      <c r="D1217" s="135" t="s">
        <v>12917</v>
      </c>
      <c r="E1217" s="135" t="s">
        <v>12917</v>
      </c>
      <c r="F1217" s="135"/>
      <c r="G1217" s="3"/>
      <c r="H1217" s="4"/>
      <c r="I1217" s="135" t="s">
        <v>1159</v>
      </c>
      <c r="J1217" s="135" t="s">
        <v>245</v>
      </c>
      <c r="K1217" s="134" t="s">
        <v>162</v>
      </c>
      <c r="L1217" s="135"/>
      <c r="M1217" s="135" t="s">
        <v>12988</v>
      </c>
      <c r="N1217" s="135"/>
      <c r="O1217" s="135"/>
      <c r="P1217" s="135"/>
      <c r="Q1217" s="135"/>
      <c r="R1217" s="135" t="s">
        <v>12940</v>
      </c>
      <c r="S1217" s="135"/>
      <c r="T1217" s="135" t="s">
        <v>7488</v>
      </c>
      <c r="U1217" s="135"/>
      <c r="V1217" s="135" t="s">
        <v>12941</v>
      </c>
      <c r="W1217" s="135"/>
      <c r="X1217" s="135"/>
      <c r="Y1217" s="135"/>
      <c r="Z1217" s="135"/>
      <c r="AA1217" s="135"/>
      <c r="AB1217" s="135"/>
      <c r="AC1217" s="133" t="s">
        <v>168</v>
      </c>
      <c r="AD1217" s="135" t="s">
        <v>12965</v>
      </c>
      <c r="AE1217" s="135" t="s">
        <v>12966</v>
      </c>
      <c r="AF1217" s="3" t="s">
        <v>12967</v>
      </c>
      <c r="AG1217" s="135" t="s">
        <v>12968</v>
      </c>
      <c r="AH1217" s="135"/>
      <c r="AI1217" s="135"/>
      <c r="AJ1217" s="135"/>
      <c r="AK1217" s="135"/>
      <c r="AL1217" s="135"/>
      <c r="AM1217" s="135" t="s">
        <v>194</v>
      </c>
      <c r="AN1217" s="135" t="s">
        <v>12969</v>
      </c>
      <c r="AO1217" s="135" t="s">
        <v>295</v>
      </c>
      <c r="AP1217" s="135"/>
      <c r="AQ1217" s="135" t="s">
        <v>12970</v>
      </c>
      <c r="AR1217" s="135"/>
      <c r="AS1217" s="135"/>
      <c r="AT1217" s="135"/>
      <c r="AU1217" s="135"/>
      <c r="AV1217" s="135"/>
      <c r="AW1217" s="135" t="s">
        <v>168</v>
      </c>
      <c r="AX1217" s="135" t="s">
        <v>8608</v>
      </c>
      <c r="AY1217" s="135" t="s">
        <v>12971</v>
      </c>
      <c r="AZ1217" s="135"/>
      <c r="BA1217" s="135" t="s">
        <v>12972</v>
      </c>
      <c r="BB1217" s="135"/>
      <c r="BC1217" s="135"/>
      <c r="BD1217" s="135"/>
      <c r="BE1217" s="135"/>
      <c r="BF1217" s="135"/>
      <c r="BG1217" s="135"/>
      <c r="BH1217" s="135"/>
      <c r="BI1217" s="135"/>
      <c r="BJ1217" s="135"/>
      <c r="BK1217" s="135"/>
      <c r="BL1217" s="135"/>
      <c r="BM1217" s="135"/>
      <c r="BN1217" s="135"/>
      <c r="BO1217" s="135"/>
      <c r="BP1217" s="135"/>
      <c r="BQ1217" s="135"/>
      <c r="BR1217" s="135"/>
      <c r="BS1217" s="135"/>
      <c r="BT1217" s="135"/>
      <c r="BU1217" s="135"/>
      <c r="BV1217" s="135"/>
      <c r="BW1217" s="135"/>
      <c r="BX1217" s="135"/>
      <c r="BY1217" s="135"/>
      <c r="BZ1217" s="135"/>
      <c r="CA1217" s="135"/>
      <c r="CB1217" s="135"/>
      <c r="CC1217" s="135"/>
      <c r="CD1217" s="135"/>
      <c r="CE1217" s="135"/>
      <c r="CF1217" s="135"/>
      <c r="CG1217" s="135"/>
      <c r="CH1217" s="135"/>
      <c r="CI1217" s="135"/>
      <c r="CJ1217" s="135"/>
      <c r="CK1217" s="135"/>
      <c r="CL1217" s="135"/>
      <c r="CM1217" s="135"/>
      <c r="CN1217" s="135"/>
      <c r="CO1217" s="135"/>
      <c r="CP1217" s="135"/>
      <c r="CQ1217" s="135"/>
      <c r="CR1217" s="135"/>
      <c r="CS1217" s="135"/>
      <c r="CT1217" s="135"/>
      <c r="CU1217" s="135"/>
      <c r="CV1217" s="135"/>
      <c r="CW1217" s="135"/>
      <c r="CX1217" s="135"/>
      <c r="CY1217" s="135"/>
      <c r="CZ1217" s="135"/>
      <c r="DA1217" s="135"/>
      <c r="DB1217" s="135"/>
      <c r="DC1217" s="135"/>
      <c r="DD1217" s="135"/>
      <c r="DE1217" s="135"/>
      <c r="DF1217" s="135"/>
      <c r="DG1217" s="135"/>
      <c r="DH1217" s="135"/>
      <c r="DI1217" s="135"/>
      <c r="DJ1217" s="135"/>
      <c r="DK1217" s="135"/>
      <c r="DL1217" s="135"/>
      <c r="DM1217" s="135"/>
      <c r="DN1217" s="135"/>
      <c r="DO1217" s="135"/>
      <c r="DP1217" s="135"/>
      <c r="DQ1217" s="135"/>
      <c r="DR1217" s="135"/>
      <c r="DS1217" s="135"/>
      <c r="DT1217" s="135"/>
      <c r="DU1217" s="135"/>
      <c r="DV1217" s="135"/>
      <c r="DW1217" s="135"/>
      <c r="DX1217" s="135"/>
      <c r="DY1217" s="135"/>
      <c r="DZ1217" s="135"/>
      <c r="EA1217" s="135"/>
      <c r="EB1217" s="135"/>
      <c r="EC1217" s="135"/>
      <c r="ED1217" s="135"/>
      <c r="EE1217" s="135"/>
      <c r="EF1217" s="135"/>
      <c r="EG1217" s="135"/>
      <c r="EH1217" s="135"/>
      <c r="EI1217" s="135"/>
      <c r="EJ1217" s="135"/>
      <c r="EK1217" s="135"/>
      <c r="EL1217" s="135"/>
      <c r="EM1217" s="135"/>
      <c r="EN1217" s="135"/>
      <c r="EO1217" s="135"/>
      <c r="EP1217" s="135"/>
      <c r="EQ1217" s="135"/>
      <c r="ER1217" s="135"/>
      <c r="ES1217" s="135"/>
      <c r="ET1217" s="135"/>
      <c r="EU1217" s="135"/>
      <c r="EV1217" s="135"/>
      <c r="EW1217" s="135"/>
      <c r="EX1217" s="135"/>
      <c r="EY1217" s="135"/>
      <c r="EZ1217" s="135"/>
      <c r="FA1217" s="135"/>
      <c r="FB1217" s="135"/>
      <c r="FC1217" s="135"/>
      <c r="FD1217" s="135"/>
      <c r="FE1217" s="135"/>
      <c r="FF1217" s="135"/>
      <c r="FG1217" s="135"/>
      <c r="FH1217" s="135"/>
      <c r="FI1217" s="135"/>
      <c r="FJ1217" s="135"/>
      <c r="FK1217" s="135"/>
      <c r="FL1217" s="135"/>
      <c r="FM1217" s="135"/>
      <c r="FN1217" s="135"/>
      <c r="FO1217" s="135"/>
      <c r="FP1217" s="135"/>
      <c r="FQ1217" s="135"/>
      <c r="FR1217" s="135"/>
      <c r="FS1217" s="135"/>
      <c r="FT1217" s="135"/>
    </row>
    <row r="1218" spans="1:176" ht="12.75" customHeight="1" x14ac:dyDescent="0.2">
      <c r="A1218" s="3" t="s">
        <v>544</v>
      </c>
      <c r="D1218" s="3" t="s">
        <v>2226</v>
      </c>
      <c r="E1218" s="3" t="s">
        <v>2226</v>
      </c>
      <c r="F1218" s="3"/>
      <c r="G1218" s="3"/>
      <c r="I1218" s="3" t="s">
        <v>301</v>
      </c>
      <c r="J1218" s="3" t="s">
        <v>179</v>
      </c>
      <c r="K1218" s="4" t="s">
        <v>162</v>
      </c>
      <c r="L1218" s="3" t="s">
        <v>163</v>
      </c>
      <c r="M1218" s="3" t="s">
        <v>2227</v>
      </c>
      <c r="R1218" s="3" t="s">
        <v>2228</v>
      </c>
      <c r="S1218" s="3" t="s">
        <v>163</v>
      </c>
      <c r="T1218" s="3" t="s">
        <v>2229</v>
      </c>
      <c r="U1218" s="3" t="s">
        <v>559</v>
      </c>
      <c r="V1218" s="9" t="s">
        <v>2230</v>
      </c>
      <c r="AA1218" s="3" t="s">
        <v>163</v>
      </c>
      <c r="AC1218" s="3" t="s">
        <v>168</v>
      </c>
      <c r="AD1218" s="3" t="s">
        <v>2231</v>
      </c>
      <c r="AE1218" s="3" t="s">
        <v>2232</v>
      </c>
      <c r="AF1218" s="3" t="s">
        <v>2233</v>
      </c>
      <c r="AG1218" s="3" t="s">
        <v>2234</v>
      </c>
      <c r="AH1218" s="3" t="s">
        <v>163</v>
      </c>
      <c r="AI1218" s="3" t="s">
        <v>2230</v>
      </c>
      <c r="AJ1218" s="3" t="s">
        <v>163</v>
      </c>
      <c r="AL1218" s="3" t="s">
        <v>2230</v>
      </c>
      <c r="AW1218" s="3" t="s">
        <v>168</v>
      </c>
      <c r="AX1218" s="3" t="s">
        <v>2231</v>
      </c>
      <c r="AY1218" s="3" t="s">
        <v>2232</v>
      </c>
      <c r="AZ1218" s="3" t="s">
        <v>2233</v>
      </c>
      <c r="BA1218" s="3" t="s">
        <v>2234</v>
      </c>
      <c r="BC1218" s="9"/>
      <c r="BD1218" s="9"/>
      <c r="BE1218" s="9"/>
      <c r="BH1218" s="3" t="s">
        <v>11750</v>
      </c>
    </row>
    <row r="1219" spans="1:176" ht="12.75" customHeight="1" x14ac:dyDescent="0.2">
      <c r="A1219" s="132" t="s">
        <v>240</v>
      </c>
      <c r="B1219" s="17" t="s">
        <v>886</v>
      </c>
      <c r="C1219" s="133"/>
      <c r="D1219" s="133" t="s">
        <v>892</v>
      </c>
      <c r="E1219" s="133" t="s">
        <v>7045</v>
      </c>
      <c r="F1219" s="12"/>
      <c r="G1219" s="12"/>
      <c r="H1219" s="124" t="s">
        <v>1227</v>
      </c>
      <c r="I1219" s="8" t="s">
        <v>604</v>
      </c>
      <c r="J1219" s="133" t="s">
        <v>444</v>
      </c>
      <c r="K1219" s="124" t="s">
        <v>162</v>
      </c>
      <c r="L1219" s="133" t="s">
        <v>7046</v>
      </c>
      <c r="M1219" s="133"/>
      <c r="N1219" s="124" t="s">
        <v>247</v>
      </c>
      <c r="O1219" s="124"/>
      <c r="P1219" s="124"/>
      <c r="Q1219" s="124"/>
      <c r="R1219" s="133"/>
      <c r="S1219" s="133"/>
      <c r="T1219" s="133"/>
      <c r="U1219" s="133"/>
      <c r="V1219" s="24"/>
      <c r="W1219" s="133"/>
      <c r="X1219" s="133"/>
      <c r="Y1219" s="133"/>
      <c r="Z1219" s="133"/>
      <c r="AA1219" s="133"/>
      <c r="AB1219" s="133"/>
      <c r="AC1219" s="133" t="s">
        <v>168</v>
      </c>
      <c r="AD1219" s="133" t="s">
        <v>895</v>
      </c>
      <c r="AE1219" s="133" t="s">
        <v>896</v>
      </c>
      <c r="AF1219" s="133" t="s">
        <v>897</v>
      </c>
      <c r="AG1219" s="3" t="s">
        <v>898</v>
      </c>
      <c r="AI1219" s="133"/>
      <c r="AJ1219" s="133"/>
      <c r="AK1219" s="133"/>
      <c r="AL1219" s="133"/>
      <c r="AM1219" s="124"/>
      <c r="AN1219" s="124"/>
      <c r="AO1219" s="124"/>
      <c r="AP1219" s="124"/>
      <c r="AQ1219" s="124"/>
      <c r="AR1219" s="124"/>
      <c r="AS1219" s="124"/>
      <c r="AT1219" s="124"/>
      <c r="AU1219" s="124"/>
      <c r="AV1219" s="124"/>
      <c r="AW1219" s="124"/>
      <c r="BC1219" s="135"/>
      <c r="BD1219" s="135"/>
      <c r="BE1219" s="135"/>
    </row>
    <row r="1220" spans="1:176" ht="12.75" customHeight="1" x14ac:dyDescent="0.2">
      <c r="A1220" s="3" t="s">
        <v>544</v>
      </c>
      <c r="B1220" s="127" t="s">
        <v>13646</v>
      </c>
      <c r="C1220" s="5" t="s">
        <v>13884</v>
      </c>
      <c r="D1220" s="3" t="s">
        <v>13853</v>
      </c>
      <c r="E1220" s="3" t="s">
        <v>13853</v>
      </c>
      <c r="F1220" s="3"/>
      <c r="G1220" s="3"/>
      <c r="I1220" s="3" t="s">
        <v>443</v>
      </c>
      <c r="J1220" s="132" t="s">
        <v>444</v>
      </c>
      <c r="K1220" s="4" t="s">
        <v>162</v>
      </c>
      <c r="L1220" s="3" t="s">
        <v>163</v>
      </c>
      <c r="M1220" s="3" t="s">
        <v>13826</v>
      </c>
      <c r="V1220" s="9"/>
      <c r="AC1220" s="3" t="s">
        <v>194</v>
      </c>
      <c r="AD1220" s="3" t="s">
        <v>13828</v>
      </c>
      <c r="AE1220" s="3" t="s">
        <v>13829</v>
      </c>
      <c r="AG1220" s="3" t="s">
        <v>13827</v>
      </c>
      <c r="AM1220" s="3" t="s">
        <v>194</v>
      </c>
      <c r="AN1220" s="3" t="s">
        <v>13834</v>
      </c>
      <c r="AO1220" s="3" t="s">
        <v>13835</v>
      </c>
      <c r="AQ1220" s="3" t="s">
        <v>13833</v>
      </c>
      <c r="AW1220" s="3" t="s">
        <v>168</v>
      </c>
      <c r="AX1220" s="3" t="s">
        <v>4719</v>
      </c>
      <c r="AY1220" s="3" t="s">
        <v>13852</v>
      </c>
      <c r="AZ1220" s="3" t="s">
        <v>10813</v>
      </c>
      <c r="BA1220" s="3" t="s">
        <v>13850</v>
      </c>
      <c r="BB1220" s="3" t="s">
        <v>13851</v>
      </c>
      <c r="BC1220" s="9"/>
      <c r="BD1220" s="9"/>
      <c r="BE1220" s="9"/>
    </row>
    <row r="1221" spans="1:176" ht="12.75" customHeight="1" x14ac:dyDescent="0.2">
      <c r="A1221" s="3" t="s">
        <v>544</v>
      </c>
      <c r="D1221" s="3" t="s">
        <v>11313</v>
      </c>
      <c r="E1221" s="3" t="s">
        <v>11313</v>
      </c>
      <c r="F1221" s="3"/>
      <c r="G1221" s="3"/>
      <c r="H1221" s="4" t="s">
        <v>11628</v>
      </c>
      <c r="I1221" s="3" t="s">
        <v>722</v>
      </c>
      <c r="J1221" s="135" t="s">
        <v>179</v>
      </c>
      <c r="K1221" s="4" t="s">
        <v>162</v>
      </c>
      <c r="V1221" s="135"/>
      <c r="AC1221" s="3" t="s">
        <v>168</v>
      </c>
      <c r="AD1221" s="3" t="s">
        <v>1285</v>
      </c>
      <c r="AE1221" s="3" t="s">
        <v>11314</v>
      </c>
      <c r="AF1221" s="3" t="s">
        <v>6275</v>
      </c>
      <c r="AG1221" s="3" t="s">
        <v>11315</v>
      </c>
      <c r="AW1221" s="3" t="s">
        <v>168</v>
      </c>
      <c r="AX1221" s="3" t="s">
        <v>1285</v>
      </c>
      <c r="AY1221" s="3" t="s">
        <v>11314</v>
      </c>
      <c r="AZ1221" s="3" t="s">
        <v>6275</v>
      </c>
      <c r="BA1221" s="3" t="s">
        <v>11315</v>
      </c>
      <c r="BC1221" s="135"/>
      <c r="BD1221" s="135"/>
      <c r="BE1221" s="135"/>
    </row>
    <row r="1222" spans="1:176" ht="12.75" customHeight="1" x14ac:dyDescent="0.2">
      <c r="A1222" s="130" t="s">
        <v>544</v>
      </c>
      <c r="B1222" s="79" t="s">
        <v>1472</v>
      </c>
      <c r="C1222" s="78"/>
      <c r="D1222" s="130" t="s">
        <v>2366</v>
      </c>
      <c r="E1222" s="130" t="s">
        <v>2366</v>
      </c>
      <c r="F1222" s="130"/>
      <c r="G1222" s="130"/>
      <c r="H1222" s="79"/>
      <c r="I1222" s="130" t="s">
        <v>443</v>
      </c>
      <c r="J1222" s="130" t="s">
        <v>444</v>
      </c>
      <c r="K1222" s="85" t="s">
        <v>162</v>
      </c>
      <c r="L1222" s="130" t="s">
        <v>12451</v>
      </c>
      <c r="M1222" s="130" t="s">
        <v>2367</v>
      </c>
      <c r="N1222" s="130"/>
      <c r="O1222" s="130"/>
      <c r="P1222" s="130"/>
      <c r="Q1222" s="130"/>
      <c r="R1222" s="130" t="s">
        <v>2368</v>
      </c>
      <c r="S1222" s="130"/>
      <c r="T1222" s="130" t="s">
        <v>2369</v>
      </c>
      <c r="U1222" s="130" t="s">
        <v>12455</v>
      </c>
      <c r="V1222" s="99" t="s">
        <v>12454</v>
      </c>
      <c r="W1222" s="130"/>
      <c r="X1222" s="130"/>
      <c r="Y1222" s="130"/>
      <c r="Z1222" s="130"/>
      <c r="AA1222" s="130"/>
      <c r="AB1222" s="130"/>
      <c r="AC1222" s="130" t="s">
        <v>168</v>
      </c>
      <c r="AD1222" s="130" t="s">
        <v>1285</v>
      </c>
      <c r="AE1222" s="130" t="s">
        <v>12450</v>
      </c>
      <c r="AF1222" s="130" t="s">
        <v>12452</v>
      </c>
      <c r="AG1222" s="130" t="s">
        <v>12453</v>
      </c>
      <c r="AH1222" s="130"/>
      <c r="AI1222" s="130"/>
      <c r="AJ1222" s="130"/>
      <c r="AK1222" s="130"/>
      <c r="AL1222" s="130"/>
      <c r="AM1222" s="130" t="s">
        <v>168</v>
      </c>
      <c r="AN1222" s="130" t="s">
        <v>7022</v>
      </c>
      <c r="AO1222" s="130" t="s">
        <v>3756</v>
      </c>
      <c r="AP1222" s="130" t="s">
        <v>368</v>
      </c>
      <c r="AQ1222" s="176" t="s">
        <v>14353</v>
      </c>
      <c r="AR1222" s="130"/>
      <c r="AS1222" s="131" t="s">
        <v>14354</v>
      </c>
      <c r="AT1222" s="130"/>
      <c r="AU1222" s="130"/>
      <c r="AV1222" s="130"/>
      <c r="AW1222" s="130"/>
      <c r="AX1222" s="130"/>
      <c r="AY1222" s="130"/>
      <c r="AZ1222" s="130"/>
      <c r="BA1222" s="122" t="s">
        <v>12453</v>
      </c>
      <c r="BB1222" s="130"/>
      <c r="BC1222" s="130"/>
      <c r="BD1222" s="130"/>
      <c r="BE1222" s="130"/>
      <c r="BF1222" s="130"/>
      <c r="BG1222" s="130"/>
      <c r="BH1222" s="130"/>
      <c r="BI1222" s="130"/>
      <c r="BJ1222" s="130"/>
      <c r="BK1222" s="130"/>
      <c r="BL1222" s="130"/>
      <c r="BM1222" s="130"/>
      <c r="BN1222" s="130"/>
      <c r="BO1222" s="130"/>
      <c r="BP1222" s="130"/>
      <c r="BQ1222" s="130"/>
      <c r="BR1222" s="130"/>
      <c r="BS1222" s="130"/>
      <c r="BT1222" s="130"/>
      <c r="BU1222" s="130"/>
      <c r="BV1222" s="130"/>
      <c r="BW1222" s="130"/>
      <c r="BX1222" s="130"/>
      <c r="BY1222" s="130"/>
      <c r="BZ1222" s="130"/>
      <c r="CA1222" s="130"/>
      <c r="CB1222" s="130"/>
      <c r="CC1222" s="130"/>
      <c r="CD1222" s="130"/>
      <c r="CE1222" s="130"/>
      <c r="CF1222" s="130"/>
      <c r="CG1222" s="130"/>
      <c r="CH1222" s="130"/>
      <c r="CI1222" s="130"/>
      <c r="CJ1222" s="130"/>
      <c r="CK1222" s="130"/>
      <c r="CL1222" s="130"/>
      <c r="CM1222" s="130"/>
      <c r="CN1222" s="130"/>
      <c r="CO1222" s="130"/>
      <c r="CP1222" s="130"/>
      <c r="CQ1222" s="130"/>
      <c r="CR1222" s="130"/>
      <c r="CS1222" s="130"/>
      <c r="CT1222" s="130"/>
      <c r="CU1222" s="130"/>
      <c r="CV1222" s="130"/>
      <c r="CW1222" s="130"/>
      <c r="CX1222" s="130"/>
      <c r="CY1222" s="130"/>
      <c r="CZ1222" s="130"/>
      <c r="DA1222" s="130"/>
      <c r="DB1222" s="130"/>
      <c r="DC1222" s="130"/>
      <c r="DD1222" s="130"/>
      <c r="DE1222" s="130"/>
      <c r="DF1222" s="130"/>
      <c r="DG1222" s="130"/>
      <c r="DH1222" s="130"/>
      <c r="DI1222" s="130"/>
      <c r="DJ1222" s="130"/>
      <c r="DK1222" s="130"/>
      <c r="DL1222" s="130"/>
      <c r="DM1222" s="130"/>
      <c r="DN1222" s="130"/>
      <c r="DO1222" s="130"/>
      <c r="DP1222" s="130"/>
      <c r="DQ1222" s="130"/>
      <c r="DR1222" s="130"/>
      <c r="DS1222" s="130"/>
      <c r="DT1222" s="130"/>
      <c r="DU1222" s="130"/>
      <c r="DV1222" s="130"/>
      <c r="DW1222" s="130"/>
      <c r="DX1222" s="130"/>
      <c r="DY1222" s="130"/>
      <c r="DZ1222" s="130"/>
      <c r="EA1222" s="130"/>
      <c r="EB1222" s="130"/>
      <c r="EC1222" s="130"/>
      <c r="ED1222" s="130"/>
      <c r="EE1222" s="130"/>
      <c r="EF1222" s="130"/>
      <c r="EG1222" s="130"/>
      <c r="EH1222" s="130"/>
      <c r="EI1222" s="130"/>
      <c r="EJ1222" s="130"/>
      <c r="EK1222" s="130"/>
      <c r="EL1222" s="130"/>
      <c r="EM1222" s="130"/>
      <c r="EN1222" s="130"/>
      <c r="EO1222" s="130"/>
      <c r="EP1222" s="130"/>
      <c r="EQ1222" s="130"/>
      <c r="ER1222" s="130"/>
      <c r="ES1222" s="130"/>
      <c r="ET1222" s="130"/>
      <c r="EU1222" s="130"/>
      <c r="EV1222" s="130"/>
      <c r="EW1222" s="130"/>
      <c r="EX1222" s="130"/>
      <c r="EY1222" s="130"/>
      <c r="EZ1222" s="130"/>
      <c r="FA1222" s="130"/>
      <c r="FB1222" s="130"/>
      <c r="FC1222" s="130"/>
      <c r="FD1222" s="130"/>
      <c r="FE1222" s="130"/>
      <c r="FF1222" s="130"/>
      <c r="FG1222" s="130"/>
      <c r="FH1222" s="130"/>
      <c r="FI1222" s="130"/>
      <c r="FJ1222" s="130"/>
      <c r="FK1222" s="130"/>
      <c r="FL1222" s="130"/>
    </row>
    <row r="1223" spans="1:176" ht="12.75" customHeight="1" x14ac:dyDescent="0.2">
      <c r="A1223" s="47" t="s">
        <v>544</v>
      </c>
      <c r="B1223" s="124"/>
      <c r="C1223" s="128"/>
      <c r="D1223" s="47" t="s">
        <v>11892</v>
      </c>
      <c r="E1223" s="47" t="s">
        <v>11892</v>
      </c>
      <c r="F1223" s="135"/>
      <c r="G1223" s="135"/>
      <c r="H1223" s="127"/>
      <c r="I1223" s="135" t="s">
        <v>12764</v>
      </c>
      <c r="J1223" s="135" t="s">
        <v>203</v>
      </c>
      <c r="K1223" s="127" t="s">
        <v>162</v>
      </c>
      <c r="L1223" s="135"/>
      <c r="N1223" s="135"/>
      <c r="O1223" s="135"/>
      <c r="P1223" s="135"/>
      <c r="Q1223" s="135"/>
      <c r="R1223" s="135" t="s">
        <v>11898</v>
      </c>
      <c r="S1223" s="135"/>
      <c r="T1223" s="135" t="s">
        <v>11897</v>
      </c>
      <c r="U1223" s="135" t="s">
        <v>829</v>
      </c>
      <c r="V1223" s="135"/>
      <c r="W1223" s="135"/>
      <c r="X1223" s="135"/>
      <c r="Y1223" s="135"/>
      <c r="Z1223" s="135"/>
      <c r="AA1223" s="135"/>
      <c r="AB1223" s="135"/>
      <c r="AC1223" s="3" t="s">
        <v>168</v>
      </c>
      <c r="AD1223" s="3" t="s">
        <v>3756</v>
      </c>
      <c r="AE1223" s="3" t="s">
        <v>11916</v>
      </c>
      <c r="AF1223" s="135" t="s">
        <v>5885</v>
      </c>
      <c r="AG1223" s="3" t="s">
        <v>11915</v>
      </c>
      <c r="AJ1223" s="61" t="s">
        <v>11914</v>
      </c>
      <c r="AK1223" s="141" t="s">
        <v>11913</v>
      </c>
      <c r="AS1223" s="135"/>
      <c r="AT1223" s="135"/>
      <c r="AU1223" s="135"/>
      <c r="AV1223" s="135"/>
      <c r="AW1223" s="3" t="s">
        <v>168</v>
      </c>
      <c r="AX1223" s="47" t="s">
        <v>3756</v>
      </c>
      <c r="AY1223" s="47" t="s">
        <v>11916</v>
      </c>
      <c r="AZ1223" s="133" t="s">
        <v>5885</v>
      </c>
      <c r="BA1223" s="11" t="s">
        <v>11915</v>
      </c>
    </row>
    <row r="1224" spans="1:176" ht="12.75" customHeight="1" x14ac:dyDescent="0.2">
      <c r="A1224" s="3" t="s">
        <v>544</v>
      </c>
      <c r="D1224" s="3" t="s">
        <v>2371</v>
      </c>
      <c r="E1224" s="3" t="s">
        <v>2371</v>
      </c>
      <c r="F1224" s="3"/>
      <c r="G1224" s="3"/>
      <c r="I1224" s="3" t="s">
        <v>12764</v>
      </c>
      <c r="J1224" s="135" t="s">
        <v>203</v>
      </c>
      <c r="K1224" s="127" t="s">
        <v>162</v>
      </c>
      <c r="L1224" s="3" t="s">
        <v>163</v>
      </c>
      <c r="M1224" s="3" t="s">
        <v>163</v>
      </c>
      <c r="R1224" s="3" t="s">
        <v>2372</v>
      </c>
      <c r="S1224" s="3" t="s">
        <v>2373</v>
      </c>
      <c r="T1224" s="3" t="s">
        <v>2374</v>
      </c>
      <c r="U1224" s="3" t="s">
        <v>2375</v>
      </c>
      <c r="V1224" s="141" t="s">
        <v>163</v>
      </c>
      <c r="AA1224" s="3" t="s">
        <v>163</v>
      </c>
      <c r="AC1224" s="3" t="s">
        <v>168</v>
      </c>
      <c r="AD1224" s="3" t="s">
        <v>2376</v>
      </c>
      <c r="AE1224" s="3" t="s">
        <v>1351</v>
      </c>
      <c r="AF1224" s="3" t="s">
        <v>2377</v>
      </c>
      <c r="AG1224" s="3" t="s">
        <v>2378</v>
      </c>
      <c r="AH1224" s="3" t="s">
        <v>163</v>
      </c>
      <c r="AI1224" s="3" t="s">
        <v>2379</v>
      </c>
      <c r="AJ1224" s="3" t="s">
        <v>163</v>
      </c>
      <c r="AL1224" s="3" t="s">
        <v>2380</v>
      </c>
      <c r="AW1224" s="3" t="s">
        <v>168</v>
      </c>
      <c r="AX1224" s="3" t="s">
        <v>2376</v>
      </c>
      <c r="AY1224" s="3" t="s">
        <v>1351</v>
      </c>
      <c r="AZ1224" s="3" t="s">
        <v>2377</v>
      </c>
      <c r="BA1224" s="3" t="s">
        <v>2378</v>
      </c>
      <c r="BC1224" s="141"/>
      <c r="BD1224" s="141"/>
      <c r="BE1224" s="141"/>
    </row>
    <row r="1225" spans="1:176" ht="12.75" customHeight="1" x14ac:dyDescent="0.2">
      <c r="A1225" s="3" t="s">
        <v>544</v>
      </c>
      <c r="D1225" s="3" t="s">
        <v>2381</v>
      </c>
      <c r="E1225" s="3" t="s">
        <v>2381</v>
      </c>
      <c r="F1225" s="3"/>
      <c r="G1225" s="3"/>
      <c r="I1225" s="3" t="s">
        <v>722</v>
      </c>
      <c r="J1225" s="3" t="s">
        <v>179</v>
      </c>
      <c r="K1225" s="4" t="s">
        <v>162</v>
      </c>
      <c r="L1225" s="3" t="s">
        <v>472</v>
      </c>
      <c r="M1225" s="3" t="s">
        <v>2382</v>
      </c>
      <c r="R1225" s="3" t="s">
        <v>2383</v>
      </c>
      <c r="S1225" s="3" t="s">
        <v>2384</v>
      </c>
      <c r="T1225" s="3" t="s">
        <v>2385</v>
      </c>
      <c r="U1225" s="3" t="s">
        <v>1150</v>
      </c>
      <c r="V1225" s="9" t="s">
        <v>2386</v>
      </c>
      <c r="AA1225" s="3" t="s">
        <v>163</v>
      </c>
      <c r="AC1225" s="3" t="s">
        <v>168</v>
      </c>
      <c r="AD1225" s="3" t="s">
        <v>1690</v>
      </c>
      <c r="AE1225" s="3" t="s">
        <v>2387</v>
      </c>
      <c r="AF1225" s="3" t="s">
        <v>611</v>
      </c>
      <c r="AG1225" s="3" t="s">
        <v>2388</v>
      </c>
      <c r="AH1225" s="3" t="s">
        <v>163</v>
      </c>
      <c r="AI1225" s="3" t="s">
        <v>2386</v>
      </c>
      <c r="AJ1225" s="3" t="s">
        <v>163</v>
      </c>
      <c r="AK1225" s="3" t="s">
        <v>2389</v>
      </c>
      <c r="AL1225" s="3" t="s">
        <v>2390</v>
      </c>
      <c r="AM1225" s="3" t="s">
        <v>194</v>
      </c>
      <c r="AN1225" s="3" t="s">
        <v>2391</v>
      </c>
      <c r="AO1225" s="3" t="s">
        <v>2392</v>
      </c>
      <c r="AQ1225" s="3" t="s">
        <v>2393</v>
      </c>
      <c r="AW1225" s="3" t="s">
        <v>168</v>
      </c>
      <c r="AX1225" s="3" t="s">
        <v>1690</v>
      </c>
      <c r="AY1225" s="3" t="s">
        <v>2387</v>
      </c>
      <c r="AZ1225" s="3" t="s">
        <v>611</v>
      </c>
      <c r="BA1225" s="3" t="s">
        <v>2388</v>
      </c>
      <c r="BB1225" s="3" t="s">
        <v>163</v>
      </c>
      <c r="BC1225" s="9" t="s">
        <v>2395</v>
      </c>
      <c r="BD1225" s="9" t="s">
        <v>163</v>
      </c>
      <c r="BE1225" s="9" t="s">
        <v>2395</v>
      </c>
      <c r="BF1225" s="3" t="s">
        <v>2396</v>
      </c>
      <c r="BG1225" s="3" t="s">
        <v>168</v>
      </c>
      <c r="BH1225" s="3" t="s">
        <v>1673</v>
      </c>
      <c r="BI1225" s="3" t="s">
        <v>2397</v>
      </c>
      <c r="BJ1225" s="3" t="s">
        <v>163</v>
      </c>
      <c r="BK1225" s="3" t="s">
        <v>2398</v>
      </c>
      <c r="BL1225" s="3" t="s">
        <v>163</v>
      </c>
      <c r="BM1225" s="3" t="s">
        <v>2399</v>
      </c>
      <c r="BN1225" s="3" t="s">
        <v>163</v>
      </c>
      <c r="BO1225" s="3" t="s">
        <v>2400</v>
      </c>
    </row>
    <row r="1226" spans="1:176" ht="12.75" customHeight="1" x14ac:dyDescent="0.2">
      <c r="A1226" s="3" t="s">
        <v>544</v>
      </c>
      <c r="D1226" s="3" t="s">
        <v>2402</v>
      </c>
      <c r="E1226" s="3" t="s">
        <v>2402</v>
      </c>
      <c r="F1226" s="3"/>
      <c r="G1226" s="3"/>
      <c r="I1226" s="3" t="s">
        <v>858</v>
      </c>
      <c r="J1226" s="133" t="s">
        <v>203</v>
      </c>
      <c r="K1226" s="4" t="s">
        <v>162</v>
      </c>
      <c r="L1226" s="3" t="s">
        <v>163</v>
      </c>
      <c r="M1226" s="3" t="s">
        <v>2403</v>
      </c>
      <c r="R1226" s="3" t="s">
        <v>2404</v>
      </c>
      <c r="S1226" s="3" t="s">
        <v>163</v>
      </c>
      <c r="T1226" s="3" t="s">
        <v>2405</v>
      </c>
      <c r="U1226" s="3" t="s">
        <v>2406</v>
      </c>
      <c r="V1226" s="9" t="s">
        <v>2407</v>
      </c>
      <c r="AA1226" s="3" t="s">
        <v>2408</v>
      </c>
      <c r="AC1226" s="3" t="s">
        <v>194</v>
      </c>
      <c r="AD1226" s="3" t="s">
        <v>2409</v>
      </c>
      <c r="AE1226" s="3" t="s">
        <v>2410</v>
      </c>
      <c r="AF1226" s="3" t="s">
        <v>2411</v>
      </c>
      <c r="AG1226" s="3" t="s">
        <v>2412</v>
      </c>
      <c r="AI1226" s="3" t="s">
        <v>163</v>
      </c>
      <c r="AJ1226" s="3" t="s">
        <v>2413</v>
      </c>
      <c r="AK1226" s="3" t="s">
        <v>2414</v>
      </c>
      <c r="AL1226" s="3" t="s">
        <v>2415</v>
      </c>
      <c r="AW1226" s="3" t="s">
        <v>194</v>
      </c>
      <c r="AX1226" s="3" t="s">
        <v>2409</v>
      </c>
      <c r="AY1226" s="3" t="s">
        <v>2410</v>
      </c>
      <c r="AZ1226" s="3" t="s">
        <v>2411</v>
      </c>
      <c r="BA1226" s="3" t="s">
        <v>2412</v>
      </c>
      <c r="BB1226" s="3" t="s">
        <v>163</v>
      </c>
      <c r="BC1226" s="9" t="s">
        <v>2417</v>
      </c>
      <c r="BD1226" s="9" t="s">
        <v>163</v>
      </c>
      <c r="BE1226" s="9" t="s">
        <v>2418</v>
      </c>
      <c r="BF1226" s="3" t="s">
        <v>2419</v>
      </c>
    </row>
    <row r="1227" spans="1:176" ht="12.75" customHeight="1" x14ac:dyDescent="0.2">
      <c r="A1227" s="132" t="s">
        <v>240</v>
      </c>
      <c r="B1227" s="124" t="s">
        <v>11732</v>
      </c>
      <c r="C1227" s="133" t="s">
        <v>11734</v>
      </c>
      <c r="D1227" s="133" t="s">
        <v>808</v>
      </c>
      <c r="E1227" s="133" t="s">
        <v>808</v>
      </c>
      <c r="F1227" s="27"/>
      <c r="G1227" s="27"/>
      <c r="H1227" s="124" t="s">
        <v>243</v>
      </c>
      <c r="I1227" s="133" t="s">
        <v>809</v>
      </c>
      <c r="J1227" s="133" t="s">
        <v>810</v>
      </c>
      <c r="K1227" s="124" t="s">
        <v>162</v>
      </c>
      <c r="L1227" s="133" t="s">
        <v>811</v>
      </c>
      <c r="M1227" s="133"/>
      <c r="N1227" s="124" t="s">
        <v>247</v>
      </c>
      <c r="O1227" s="124" t="s">
        <v>812</v>
      </c>
      <c r="P1227" s="124"/>
      <c r="Q1227" s="124"/>
      <c r="R1227" s="133"/>
      <c r="S1227" s="133"/>
      <c r="T1227" s="133"/>
      <c r="U1227" s="133"/>
      <c r="V1227" s="24"/>
      <c r="W1227" s="133"/>
      <c r="X1227" s="133"/>
      <c r="Y1227" s="133"/>
      <c r="Z1227" s="133"/>
      <c r="AA1227" s="133"/>
      <c r="AB1227" s="133"/>
      <c r="AC1227" s="133"/>
      <c r="AI1227" s="133"/>
      <c r="AJ1227" s="133"/>
      <c r="AK1227" s="133"/>
      <c r="AL1227" s="133"/>
      <c r="AM1227" s="124"/>
      <c r="AN1227" s="124"/>
      <c r="AO1227" s="124"/>
      <c r="AP1227" s="124"/>
      <c r="AQ1227" s="124"/>
      <c r="AR1227" s="124"/>
      <c r="AS1227" s="124"/>
      <c r="AT1227" s="124"/>
      <c r="AU1227" s="124"/>
      <c r="AV1227" s="124"/>
      <c r="AW1227" s="3" t="s">
        <v>168</v>
      </c>
      <c r="AX1227" s="133" t="s">
        <v>813</v>
      </c>
      <c r="AY1227" s="133" t="s">
        <v>814</v>
      </c>
      <c r="AZ1227" s="133"/>
      <c r="BA1227" s="3" t="s">
        <v>815</v>
      </c>
      <c r="BC1227" s="135"/>
      <c r="BD1227" s="135"/>
      <c r="BE1227" s="135"/>
    </row>
    <row r="1228" spans="1:176" ht="12.75" customHeight="1" x14ac:dyDescent="0.2">
      <c r="A1228" s="16" t="s">
        <v>240</v>
      </c>
      <c r="B1228" s="17" t="s">
        <v>886</v>
      </c>
      <c r="C1228" s="8"/>
      <c r="D1228" s="8" t="s">
        <v>3356</v>
      </c>
      <c r="E1228" s="8" t="s">
        <v>3357</v>
      </c>
      <c r="F1228" s="14"/>
      <c r="G1228" s="14"/>
      <c r="H1228" s="14" t="s">
        <v>243</v>
      </c>
      <c r="I1228" s="8" t="s">
        <v>809</v>
      </c>
      <c r="J1228" s="8" t="s">
        <v>810</v>
      </c>
      <c r="K1228" s="14" t="s">
        <v>162</v>
      </c>
      <c r="L1228" s="8" t="s">
        <v>3358</v>
      </c>
      <c r="M1228" s="8" t="s">
        <v>3359</v>
      </c>
      <c r="N1228" s="14" t="s">
        <v>247</v>
      </c>
      <c r="O1228" s="14"/>
      <c r="P1228" s="14"/>
      <c r="Q1228" s="14"/>
      <c r="R1228" s="8"/>
      <c r="S1228" s="8"/>
      <c r="T1228" s="8"/>
      <c r="U1228" s="8"/>
      <c r="V1228" s="24"/>
      <c r="W1228" s="8"/>
      <c r="X1228" s="8"/>
      <c r="Y1228" s="8"/>
      <c r="Z1228" s="8"/>
      <c r="AA1228" s="8"/>
      <c r="AB1228" s="8"/>
      <c r="AC1228" s="8"/>
      <c r="AH1228" s="135"/>
      <c r="AI1228" s="8"/>
      <c r="AJ1228" s="8"/>
      <c r="AK1228" s="8"/>
      <c r="AL1228" s="8"/>
      <c r="AM1228" s="14"/>
      <c r="AN1228" s="14"/>
      <c r="AO1228" s="14"/>
      <c r="AP1228" s="14"/>
      <c r="AQ1228" s="14"/>
      <c r="AR1228" s="14"/>
      <c r="AS1228" s="14"/>
      <c r="AT1228" s="14"/>
      <c r="AU1228" s="14"/>
      <c r="AV1228" s="14"/>
      <c r="AW1228" s="3" t="s">
        <v>168</v>
      </c>
      <c r="AX1228" s="8" t="s">
        <v>3360</v>
      </c>
      <c r="AY1228" s="8" t="s">
        <v>3361</v>
      </c>
      <c r="AZ1228" s="8" t="s">
        <v>368</v>
      </c>
      <c r="BA1228" s="135" t="s">
        <v>3362</v>
      </c>
    </row>
    <row r="1229" spans="1:176" ht="12.75" customHeight="1" x14ac:dyDescent="0.2">
      <c r="A1229" s="132" t="s">
        <v>544</v>
      </c>
      <c r="B1229" s="124"/>
      <c r="C1229" s="133"/>
      <c r="D1229" s="133" t="s">
        <v>2420</v>
      </c>
      <c r="E1229" s="133" t="s">
        <v>2420</v>
      </c>
      <c r="F1229" s="124"/>
      <c r="G1229" s="124"/>
      <c r="H1229" s="124"/>
      <c r="I1229" s="3" t="s">
        <v>12764</v>
      </c>
      <c r="J1229" s="133" t="s">
        <v>203</v>
      </c>
      <c r="K1229" s="124" t="s">
        <v>162</v>
      </c>
      <c r="L1229" s="133"/>
      <c r="M1229" s="3" t="s">
        <v>2421</v>
      </c>
      <c r="R1229" s="3" t="s">
        <v>12661</v>
      </c>
      <c r="S1229" s="3" t="s">
        <v>163</v>
      </c>
      <c r="T1229" s="3" t="s">
        <v>13006</v>
      </c>
      <c r="U1229" s="3" t="s">
        <v>829</v>
      </c>
      <c r="V1229" s="9"/>
      <c r="AA1229" s="3" t="s">
        <v>2423</v>
      </c>
      <c r="AC1229" s="3" t="s">
        <v>194</v>
      </c>
      <c r="AD1229" s="3" t="s">
        <v>14749</v>
      </c>
      <c r="AE1229" s="3" t="s">
        <v>14750</v>
      </c>
      <c r="AF1229" s="3" t="s">
        <v>1415</v>
      </c>
      <c r="AG1229" s="3" t="s">
        <v>14751</v>
      </c>
      <c r="AI1229" s="3" t="s">
        <v>163</v>
      </c>
      <c r="AJ1229" s="141" t="s">
        <v>2422</v>
      </c>
      <c r="AK1229" s="141" t="s">
        <v>2453</v>
      </c>
      <c r="AL1229" s="3" t="s">
        <v>2454</v>
      </c>
      <c r="AM1229" s="124"/>
      <c r="AN1229" s="124"/>
      <c r="AO1229" s="124"/>
      <c r="AP1229" s="124"/>
      <c r="AQ1229" s="124"/>
      <c r="AR1229" s="124"/>
      <c r="AS1229" s="124"/>
      <c r="AT1229" s="124"/>
      <c r="AU1229" s="124"/>
      <c r="AV1229" s="124"/>
      <c r="AW1229" s="3" t="s">
        <v>168</v>
      </c>
      <c r="AX1229" s="3" t="s">
        <v>2449</v>
      </c>
      <c r="AY1229" s="3" t="s">
        <v>2450</v>
      </c>
      <c r="AZ1229" s="3" t="s">
        <v>2451</v>
      </c>
      <c r="BA1229" s="3" t="s">
        <v>2452</v>
      </c>
      <c r="BB1229" s="3" t="s">
        <v>163</v>
      </c>
      <c r="BC1229" s="135" t="s">
        <v>2456</v>
      </c>
      <c r="BD1229" s="135" t="s">
        <v>163</v>
      </c>
      <c r="BE1229" s="135" t="s">
        <v>2457</v>
      </c>
      <c r="BF1229" s="3" t="s">
        <v>163</v>
      </c>
      <c r="BG1229" s="3" t="s">
        <v>194</v>
      </c>
      <c r="BH1229" s="3" t="s">
        <v>2426</v>
      </c>
      <c r="BI1229" s="3" t="s">
        <v>2427</v>
      </c>
      <c r="BJ1229" s="3" t="s">
        <v>2428</v>
      </c>
      <c r="BK1229" s="3" t="s">
        <v>2429</v>
      </c>
      <c r="BL1229" s="3" t="s">
        <v>163</v>
      </c>
      <c r="BM1229" s="3" t="s">
        <v>2430</v>
      </c>
      <c r="BN1229" s="3" t="s">
        <v>163</v>
      </c>
      <c r="BO1229" s="3" t="s">
        <v>163</v>
      </c>
      <c r="BP1229" s="3" t="s">
        <v>2431</v>
      </c>
      <c r="BQ1229" s="3" t="s">
        <v>2432</v>
      </c>
      <c r="BR1229" s="3" t="s">
        <v>1091</v>
      </c>
      <c r="BS1229" s="3" t="s">
        <v>2433</v>
      </c>
      <c r="BT1229" s="3" t="s">
        <v>2434</v>
      </c>
      <c r="BU1229" s="3" t="s">
        <v>2435</v>
      </c>
      <c r="BV1229" s="3" t="s">
        <v>163</v>
      </c>
      <c r="BW1229" s="3" t="s">
        <v>2436</v>
      </c>
      <c r="BX1229" s="3" t="s">
        <v>163</v>
      </c>
      <c r="BY1229" s="3" t="s">
        <v>2437</v>
      </c>
      <c r="CA1229" s="3" t="s">
        <v>168</v>
      </c>
      <c r="CB1229" s="3" t="s">
        <v>2438</v>
      </c>
      <c r="CC1229" s="3" t="s">
        <v>2439</v>
      </c>
      <c r="CD1229" s="3" t="s">
        <v>2440</v>
      </c>
      <c r="CE1229" s="3" t="s">
        <v>2441</v>
      </c>
      <c r="CF1229" s="3" t="s">
        <v>163</v>
      </c>
      <c r="CG1229" s="3" t="s">
        <v>2442</v>
      </c>
      <c r="CH1229" s="3" t="s">
        <v>163</v>
      </c>
      <c r="CI1229" s="3" t="s">
        <v>163</v>
      </c>
      <c r="CJ1229" s="3" t="s">
        <v>2443</v>
      </c>
      <c r="CK1229" s="3" t="s">
        <v>194</v>
      </c>
      <c r="CL1229" s="3" t="s">
        <v>2444</v>
      </c>
      <c r="CM1229" s="3" t="s">
        <v>2445</v>
      </c>
      <c r="CN1229" s="3" t="s">
        <v>158</v>
      </c>
      <c r="CO1229" s="3" t="s">
        <v>2446</v>
      </c>
      <c r="CP1229" s="3" t="s">
        <v>163</v>
      </c>
      <c r="CQ1229" s="3" t="s">
        <v>2447</v>
      </c>
      <c r="CU1229" s="3" t="s">
        <v>168</v>
      </c>
      <c r="CV1229" s="3" t="s">
        <v>1438</v>
      </c>
      <c r="CW1229" s="3" t="s">
        <v>12849</v>
      </c>
      <c r="CX1229" s="3" t="s">
        <v>13003</v>
      </c>
      <c r="CY1229" s="82" t="s">
        <v>12850</v>
      </c>
      <c r="DA1229" s="35" t="s">
        <v>13004</v>
      </c>
      <c r="DD1229" s="141" t="s">
        <v>13005</v>
      </c>
    </row>
    <row r="1230" spans="1:176" ht="12.75" customHeight="1" x14ac:dyDescent="0.2">
      <c r="A1230" s="132" t="s">
        <v>544</v>
      </c>
      <c r="B1230" s="124"/>
      <c r="C1230" s="133"/>
      <c r="D1230" s="133" t="s">
        <v>2420</v>
      </c>
      <c r="E1230" s="133" t="s">
        <v>2420</v>
      </c>
      <c r="F1230" s="124"/>
      <c r="G1230" s="124"/>
      <c r="H1230" s="124"/>
      <c r="I1230" s="133" t="s">
        <v>443</v>
      </c>
      <c r="J1230" s="133" t="s">
        <v>444</v>
      </c>
      <c r="K1230" s="124" t="s">
        <v>162</v>
      </c>
      <c r="L1230" s="133"/>
      <c r="M1230" s="3" t="s">
        <v>2421</v>
      </c>
      <c r="N1230" s="124"/>
      <c r="O1230" s="124"/>
      <c r="P1230" s="124"/>
      <c r="Q1230" s="124"/>
      <c r="R1230" s="133" t="s">
        <v>2448</v>
      </c>
      <c r="S1230" s="133"/>
      <c r="T1230" s="133">
        <v>10023</v>
      </c>
      <c r="U1230" s="133" t="s">
        <v>1448</v>
      </c>
      <c r="V1230" s="24"/>
      <c r="W1230" s="133"/>
      <c r="X1230" s="133"/>
      <c r="Y1230" s="133"/>
      <c r="Z1230" s="133"/>
      <c r="AA1230" s="133"/>
      <c r="AB1230" s="133"/>
      <c r="AC1230" s="3" t="s">
        <v>194</v>
      </c>
      <c r="AD1230" s="3" t="s">
        <v>14749</v>
      </c>
      <c r="AE1230" s="3" t="s">
        <v>14750</v>
      </c>
      <c r="AF1230" s="3" t="s">
        <v>1415</v>
      </c>
      <c r="AG1230" s="3" t="s">
        <v>14751</v>
      </c>
      <c r="AI1230" s="3" t="s">
        <v>163</v>
      </c>
      <c r="AJ1230" s="141" t="s">
        <v>2422</v>
      </c>
      <c r="AK1230" s="141" t="s">
        <v>2453</v>
      </c>
      <c r="AL1230" s="3" t="s">
        <v>2454</v>
      </c>
      <c r="AM1230" s="124"/>
      <c r="AN1230" s="124"/>
      <c r="AO1230" s="124"/>
      <c r="AP1230" s="124"/>
      <c r="AQ1230" s="124"/>
      <c r="AR1230" s="124"/>
      <c r="AS1230" s="124"/>
      <c r="AT1230" s="124"/>
      <c r="AU1230" s="124"/>
      <c r="AV1230" s="124"/>
      <c r="AW1230" s="3" t="s">
        <v>168</v>
      </c>
      <c r="AX1230" s="3" t="s">
        <v>2449</v>
      </c>
      <c r="AY1230" s="3" t="s">
        <v>2450</v>
      </c>
      <c r="AZ1230" s="3" t="s">
        <v>2451</v>
      </c>
      <c r="BA1230" s="3" t="s">
        <v>2452</v>
      </c>
      <c r="BB1230" s="3" t="s">
        <v>163</v>
      </c>
      <c r="BC1230" s="135" t="s">
        <v>2456</v>
      </c>
      <c r="BD1230" s="135" t="s">
        <v>163</v>
      </c>
      <c r="BE1230" s="135" t="s">
        <v>2457</v>
      </c>
      <c r="BF1230" s="3" t="s">
        <v>163</v>
      </c>
      <c r="BG1230" s="3" t="s">
        <v>194</v>
      </c>
      <c r="BH1230" s="3" t="s">
        <v>2426</v>
      </c>
      <c r="BI1230" s="3" t="s">
        <v>2427</v>
      </c>
      <c r="BJ1230" s="3" t="s">
        <v>2428</v>
      </c>
      <c r="BK1230" s="3" t="s">
        <v>2429</v>
      </c>
      <c r="BL1230" s="3" t="s">
        <v>163</v>
      </c>
      <c r="BM1230" s="3" t="s">
        <v>2430</v>
      </c>
      <c r="BN1230" s="3" t="s">
        <v>163</v>
      </c>
      <c r="BO1230" s="3" t="s">
        <v>163</v>
      </c>
      <c r="BP1230" s="3" t="s">
        <v>2431</v>
      </c>
      <c r="BQ1230" s="3" t="s">
        <v>2432</v>
      </c>
      <c r="BR1230" s="3" t="s">
        <v>1091</v>
      </c>
      <c r="BS1230" s="3" t="s">
        <v>2433</v>
      </c>
      <c r="BT1230" s="3" t="s">
        <v>2434</v>
      </c>
      <c r="BU1230" s="3" t="s">
        <v>2435</v>
      </c>
      <c r="BV1230" s="3" t="s">
        <v>163</v>
      </c>
      <c r="BW1230" s="3" t="s">
        <v>2436</v>
      </c>
      <c r="BX1230" s="3" t="s">
        <v>163</v>
      </c>
      <c r="BY1230" s="3" t="s">
        <v>2437</v>
      </c>
      <c r="CA1230" s="3" t="s">
        <v>168</v>
      </c>
      <c r="CB1230" s="3" t="s">
        <v>2438</v>
      </c>
      <c r="CC1230" s="3" t="s">
        <v>2439</v>
      </c>
      <c r="CD1230" s="3" t="s">
        <v>2440</v>
      </c>
      <c r="CE1230" s="3" t="s">
        <v>2441</v>
      </c>
      <c r="CF1230" s="3" t="s">
        <v>163</v>
      </c>
      <c r="CG1230" s="3" t="s">
        <v>2442</v>
      </c>
      <c r="CH1230" s="3" t="s">
        <v>163</v>
      </c>
      <c r="CI1230" s="3" t="s">
        <v>163</v>
      </c>
      <c r="CJ1230" s="3" t="s">
        <v>2443</v>
      </c>
      <c r="CK1230" s="3" t="s">
        <v>194</v>
      </c>
      <c r="CL1230" s="3" t="s">
        <v>2444</v>
      </c>
      <c r="CM1230" s="3" t="s">
        <v>2445</v>
      </c>
      <c r="CN1230" s="3" t="s">
        <v>158</v>
      </c>
      <c r="CO1230" s="3" t="s">
        <v>2446</v>
      </c>
      <c r="CP1230" s="3" t="s">
        <v>163</v>
      </c>
      <c r="CQ1230" s="3" t="s">
        <v>2447</v>
      </c>
      <c r="CU1230" s="3" t="s">
        <v>168</v>
      </c>
      <c r="CV1230" s="3" t="s">
        <v>1438</v>
      </c>
      <c r="CW1230" s="3" t="s">
        <v>12849</v>
      </c>
      <c r="CX1230" s="3" t="s">
        <v>13003</v>
      </c>
      <c r="CY1230" s="82" t="s">
        <v>12850</v>
      </c>
      <c r="DA1230" s="35" t="s">
        <v>13004</v>
      </c>
      <c r="DD1230" s="141" t="s">
        <v>13005</v>
      </c>
    </row>
    <row r="1231" spans="1:176" ht="12.75" customHeight="1" x14ac:dyDescent="0.2">
      <c r="A1231" s="3" t="s">
        <v>544</v>
      </c>
      <c r="D1231" s="3" t="s">
        <v>2458</v>
      </c>
      <c r="E1231" s="3" t="s">
        <v>2459</v>
      </c>
      <c r="F1231" s="3"/>
      <c r="G1231" s="3"/>
      <c r="I1231" s="3" t="s">
        <v>301</v>
      </c>
      <c r="J1231" s="135" t="s">
        <v>179</v>
      </c>
      <c r="K1231" s="4" t="s">
        <v>162</v>
      </c>
      <c r="L1231" s="3" t="s">
        <v>163</v>
      </c>
      <c r="M1231" s="3" t="s">
        <v>2421</v>
      </c>
      <c r="R1231" s="3" t="s">
        <v>2460</v>
      </c>
      <c r="S1231" s="3" t="s">
        <v>2461</v>
      </c>
      <c r="T1231" s="3" t="s">
        <v>2462</v>
      </c>
      <c r="U1231" s="3" t="s">
        <v>1176</v>
      </c>
      <c r="V1231" s="9" t="s">
        <v>2463</v>
      </c>
      <c r="W1231" s="135"/>
      <c r="AA1231" s="3" t="s">
        <v>163</v>
      </c>
      <c r="AC1231" s="3" t="s">
        <v>194</v>
      </c>
      <c r="AD1231" s="3" t="s">
        <v>14749</v>
      </c>
      <c r="AE1231" s="3" t="s">
        <v>14750</v>
      </c>
      <c r="AF1231" s="3" t="s">
        <v>1415</v>
      </c>
      <c r="AG1231" s="3" t="s">
        <v>14751</v>
      </c>
      <c r="AI1231" s="3" t="s">
        <v>163</v>
      </c>
      <c r="AJ1231" s="141" t="s">
        <v>2422</v>
      </c>
      <c r="AK1231" s="141" t="s">
        <v>2453</v>
      </c>
      <c r="AL1231" s="3" t="s">
        <v>2454</v>
      </c>
      <c r="AW1231" s="3" t="s">
        <v>168</v>
      </c>
      <c r="AX1231" s="3" t="s">
        <v>2464</v>
      </c>
      <c r="AY1231" s="3" t="s">
        <v>2465</v>
      </c>
      <c r="AZ1231" s="3" t="s">
        <v>1986</v>
      </c>
      <c r="BA1231" s="3" t="s">
        <v>2466</v>
      </c>
      <c r="BC1231" s="9"/>
      <c r="BD1231" s="9"/>
      <c r="BE1231" s="9"/>
      <c r="BG1231" s="3" t="s">
        <v>194</v>
      </c>
      <c r="BH1231" s="3" t="s">
        <v>2426</v>
      </c>
      <c r="BI1231" s="3" t="s">
        <v>2427</v>
      </c>
      <c r="BJ1231" s="3" t="s">
        <v>2428</v>
      </c>
      <c r="BK1231" s="3" t="s">
        <v>2429</v>
      </c>
      <c r="BL1231" s="3" t="s">
        <v>163</v>
      </c>
      <c r="BM1231" s="3" t="s">
        <v>2430</v>
      </c>
      <c r="BN1231" s="3" t="s">
        <v>163</v>
      </c>
      <c r="BO1231" s="3" t="s">
        <v>163</v>
      </c>
      <c r="BP1231" s="3" t="s">
        <v>2431</v>
      </c>
      <c r="BQ1231" s="3" t="s">
        <v>2432</v>
      </c>
      <c r="BR1231" s="3" t="s">
        <v>1091</v>
      </c>
      <c r="BS1231" s="3" t="s">
        <v>2433</v>
      </c>
      <c r="BT1231" s="3" t="s">
        <v>2434</v>
      </c>
      <c r="BU1231" s="3" t="s">
        <v>2435</v>
      </c>
      <c r="BV1231" s="3" t="s">
        <v>163</v>
      </c>
      <c r="BW1231" s="3" t="s">
        <v>2436</v>
      </c>
      <c r="BX1231" s="3" t="s">
        <v>163</v>
      </c>
      <c r="BY1231" s="3" t="s">
        <v>2437</v>
      </c>
      <c r="CA1231" s="3" t="s">
        <v>168</v>
      </c>
      <c r="CB1231" s="3" t="s">
        <v>2438</v>
      </c>
      <c r="CC1231" s="3" t="s">
        <v>2439</v>
      </c>
      <c r="CD1231" s="3" t="s">
        <v>2440</v>
      </c>
      <c r="CE1231" s="3" t="s">
        <v>2441</v>
      </c>
      <c r="CF1231" s="3" t="s">
        <v>163</v>
      </c>
      <c r="CG1231" s="3" t="s">
        <v>2442</v>
      </c>
      <c r="CH1231" s="3" t="s">
        <v>163</v>
      </c>
      <c r="CI1231" s="3" t="s">
        <v>163</v>
      </c>
      <c r="CJ1231" s="3" t="s">
        <v>2443</v>
      </c>
      <c r="CK1231" s="3" t="s">
        <v>194</v>
      </c>
      <c r="CL1231" s="3" t="s">
        <v>2444</v>
      </c>
      <c r="CM1231" s="3" t="s">
        <v>2445</v>
      </c>
      <c r="CN1231" s="3" t="s">
        <v>158</v>
      </c>
      <c r="CO1231" s="3" t="s">
        <v>2446</v>
      </c>
      <c r="CP1231" s="3" t="s">
        <v>163</v>
      </c>
      <c r="CQ1231" s="3" t="s">
        <v>2447</v>
      </c>
      <c r="CU1231" s="3" t="s">
        <v>168</v>
      </c>
      <c r="CV1231" s="3" t="s">
        <v>1438</v>
      </c>
      <c r="CW1231" s="3" t="s">
        <v>12849</v>
      </c>
      <c r="CX1231" s="3" t="s">
        <v>13003</v>
      </c>
      <c r="CY1231" s="82" t="s">
        <v>12850</v>
      </c>
      <c r="DA1231" s="35" t="s">
        <v>13004</v>
      </c>
      <c r="DD1231" s="141" t="s">
        <v>13005</v>
      </c>
    </row>
    <row r="1232" spans="1:176" ht="12.75" customHeight="1" x14ac:dyDescent="0.2">
      <c r="A1232" s="135" t="s">
        <v>205</v>
      </c>
      <c r="C1232" s="128"/>
      <c r="D1232" s="135" t="s">
        <v>2479</v>
      </c>
      <c r="E1232" s="135" t="s">
        <v>2480</v>
      </c>
      <c r="F1232" s="135"/>
      <c r="G1232" s="135"/>
      <c r="H1232" s="127"/>
      <c r="I1232" s="135" t="s">
        <v>722</v>
      </c>
      <c r="J1232" s="135" t="s">
        <v>179</v>
      </c>
      <c r="K1232" s="127" t="s">
        <v>162</v>
      </c>
      <c r="L1232" s="135" t="s">
        <v>2481</v>
      </c>
      <c r="M1232" s="135"/>
      <c r="N1232" s="135"/>
      <c r="O1232" s="135"/>
      <c r="P1232" s="135"/>
      <c r="Q1232" s="135"/>
      <c r="R1232" s="135" t="s">
        <v>2482</v>
      </c>
      <c r="S1232" s="135" t="s">
        <v>2483</v>
      </c>
      <c r="T1232" s="135" t="s">
        <v>2484</v>
      </c>
      <c r="U1232" s="135" t="s">
        <v>743</v>
      </c>
      <c r="V1232" s="141" t="s">
        <v>163</v>
      </c>
      <c r="W1232" s="135"/>
      <c r="X1232" s="135"/>
      <c r="Y1232" s="135"/>
      <c r="Z1232" s="135"/>
      <c r="AA1232" s="135" t="s">
        <v>163</v>
      </c>
      <c r="AB1232" s="135"/>
      <c r="AC1232" s="135" t="s">
        <v>168</v>
      </c>
      <c r="AD1232" s="3" t="s">
        <v>11184</v>
      </c>
      <c r="AE1232" s="3" t="s">
        <v>856</v>
      </c>
      <c r="AF1232" s="3" t="s">
        <v>2485</v>
      </c>
      <c r="AG1232" s="135" t="s">
        <v>2486</v>
      </c>
      <c r="AH1232" s="135"/>
      <c r="AI1232" s="141"/>
      <c r="AJ1232" s="141"/>
      <c r="AK1232" s="141"/>
      <c r="AL1232" s="135"/>
      <c r="AM1232" s="135" t="s">
        <v>168</v>
      </c>
      <c r="AN1232" s="135" t="s">
        <v>2487</v>
      </c>
      <c r="AO1232" s="135" t="s">
        <v>2488</v>
      </c>
      <c r="AP1232" s="135" t="s">
        <v>250</v>
      </c>
      <c r="AQ1232" s="135" t="s">
        <v>2489</v>
      </c>
      <c r="AR1232" s="135" t="s">
        <v>163</v>
      </c>
      <c r="AS1232" s="135" t="s">
        <v>2490</v>
      </c>
      <c r="AT1232" s="135" t="s">
        <v>163</v>
      </c>
      <c r="AU1232" s="135" t="s">
        <v>2491</v>
      </c>
      <c r="AV1232" s="135" t="s">
        <v>2492</v>
      </c>
      <c r="AW1232" s="3" t="s">
        <v>168</v>
      </c>
      <c r="AX1232" s="135" t="s">
        <v>2493</v>
      </c>
      <c r="AY1232" s="135" t="s">
        <v>2494</v>
      </c>
      <c r="AZ1232" s="135" t="s">
        <v>2495</v>
      </c>
      <c r="BA1232" s="135" t="s">
        <v>2496</v>
      </c>
      <c r="BB1232" s="3" t="s">
        <v>163</v>
      </c>
      <c r="BC1232" s="3" t="s">
        <v>163</v>
      </c>
      <c r="BD1232" s="3" t="s">
        <v>163</v>
      </c>
      <c r="BE1232" s="3" t="s">
        <v>163</v>
      </c>
      <c r="BF1232" s="3" t="s">
        <v>2497</v>
      </c>
    </row>
    <row r="1233" spans="1:176" s="130" customFormat="1" ht="12.75" customHeight="1" x14ac:dyDescent="0.2">
      <c r="A1233" s="135" t="s">
        <v>544</v>
      </c>
      <c r="B1233" s="127"/>
      <c r="C1233" s="128"/>
      <c r="D1233" s="135" t="s">
        <v>2504</v>
      </c>
      <c r="E1233" s="135" t="s">
        <v>2504</v>
      </c>
      <c r="F1233" s="135"/>
      <c r="G1233" s="135"/>
      <c r="H1233" s="127"/>
      <c r="I1233" s="135" t="s">
        <v>809</v>
      </c>
      <c r="J1233" s="135" t="s">
        <v>810</v>
      </c>
      <c r="K1233" s="127" t="s">
        <v>162</v>
      </c>
      <c r="L1233" s="135" t="s">
        <v>163</v>
      </c>
      <c r="M1233" s="135" t="s">
        <v>2505</v>
      </c>
      <c r="N1233" s="135"/>
      <c r="O1233" s="135"/>
      <c r="P1233" s="135"/>
      <c r="Q1233" s="135"/>
      <c r="R1233" s="135" t="s">
        <v>163</v>
      </c>
      <c r="S1233" s="135" t="s">
        <v>163</v>
      </c>
      <c r="T1233" s="135" t="s">
        <v>163</v>
      </c>
      <c r="U1233" s="135" t="s">
        <v>2506</v>
      </c>
      <c r="V1233" s="141" t="s">
        <v>163</v>
      </c>
      <c r="W1233" s="135"/>
      <c r="X1233" s="135"/>
      <c r="Y1233" s="135"/>
      <c r="Z1233" s="135"/>
      <c r="AA1233" s="135" t="s">
        <v>163</v>
      </c>
      <c r="AB1233" s="135"/>
      <c r="AC1233" s="135" t="s">
        <v>168</v>
      </c>
      <c r="AD1233" s="135" t="s">
        <v>2507</v>
      </c>
      <c r="AE1233" s="135" t="s">
        <v>2508</v>
      </c>
      <c r="AF1233" s="135" t="s">
        <v>250</v>
      </c>
      <c r="AG1233" s="135" t="s">
        <v>2509</v>
      </c>
      <c r="AH1233" s="135" t="s">
        <v>163</v>
      </c>
      <c r="AI1233" s="135" t="s">
        <v>2510</v>
      </c>
      <c r="AJ1233" s="135"/>
      <c r="AK1233" s="135"/>
      <c r="AL1233" s="135"/>
      <c r="AM1233" s="135"/>
      <c r="AN1233" s="135"/>
      <c r="AO1233" s="135"/>
      <c r="AP1233" s="135"/>
      <c r="AQ1233" s="135"/>
      <c r="AR1233" s="135"/>
      <c r="AS1233" s="135"/>
      <c r="AT1233" s="135"/>
      <c r="AU1233" s="135"/>
      <c r="AV1233" s="135"/>
      <c r="AW1233" s="135" t="s">
        <v>168</v>
      </c>
      <c r="AX1233" s="135" t="s">
        <v>2507</v>
      </c>
      <c r="AY1233" s="135" t="s">
        <v>2508</v>
      </c>
      <c r="AZ1233" s="135" t="s">
        <v>250</v>
      </c>
      <c r="BA1233" s="135" t="s">
        <v>2509</v>
      </c>
      <c r="BB1233" s="135"/>
      <c r="BC1233" s="141"/>
      <c r="BD1233" s="141"/>
      <c r="BE1233" s="141"/>
      <c r="BF1233" s="135"/>
      <c r="BG1233" s="135"/>
      <c r="BH1233" s="135"/>
      <c r="BI1233" s="135"/>
      <c r="BJ1233" s="135"/>
      <c r="BK1233" s="135"/>
      <c r="BL1233" s="135"/>
      <c r="BM1233" s="135"/>
      <c r="BN1233" s="135"/>
      <c r="BO1233" s="135"/>
      <c r="BP1233" s="135"/>
      <c r="BQ1233" s="135"/>
      <c r="BR1233" s="135"/>
      <c r="BS1233" s="135"/>
      <c r="BT1233" s="135"/>
      <c r="BU1233" s="135"/>
      <c r="BV1233" s="135"/>
      <c r="BW1233" s="135"/>
      <c r="BX1233" s="135"/>
      <c r="BY1233" s="135"/>
      <c r="BZ1233" s="135"/>
      <c r="CA1233" s="135"/>
      <c r="CB1233" s="135"/>
      <c r="CC1233" s="135"/>
      <c r="CD1233" s="135"/>
      <c r="CE1233" s="135"/>
      <c r="CF1233" s="135"/>
      <c r="CG1233" s="135"/>
      <c r="CH1233" s="135"/>
      <c r="CI1233" s="135"/>
      <c r="CJ1233" s="135"/>
      <c r="CK1233" s="135"/>
      <c r="CL1233" s="135"/>
      <c r="CM1233" s="135"/>
      <c r="CN1233" s="135"/>
      <c r="CO1233" s="135"/>
      <c r="CP1233" s="135"/>
      <c r="CQ1233" s="135"/>
      <c r="CR1233" s="135"/>
      <c r="CS1233" s="135"/>
      <c r="CT1233" s="135"/>
      <c r="CU1233" s="135"/>
      <c r="CV1233" s="135"/>
      <c r="CW1233" s="135"/>
      <c r="CX1233" s="135"/>
      <c r="CY1233" s="135"/>
      <c r="CZ1233" s="135"/>
      <c r="DA1233" s="135"/>
      <c r="DB1233" s="135"/>
      <c r="DC1233" s="135"/>
      <c r="DD1233" s="135"/>
      <c r="DE1233" s="135"/>
      <c r="DF1233" s="135"/>
      <c r="DG1233" s="135"/>
      <c r="DH1233" s="135"/>
      <c r="DI1233" s="135"/>
      <c r="DJ1233" s="135"/>
      <c r="DK1233" s="135"/>
      <c r="DL1233" s="135"/>
      <c r="DM1233" s="135"/>
      <c r="DN1233" s="135"/>
      <c r="DO1233" s="135"/>
      <c r="DP1233" s="135"/>
      <c r="DQ1233" s="135"/>
      <c r="DR1233" s="135"/>
      <c r="DS1233" s="135"/>
      <c r="DT1233" s="135"/>
      <c r="DU1233" s="135"/>
      <c r="DV1233" s="135"/>
      <c r="DW1233" s="135"/>
      <c r="DX1233" s="135"/>
      <c r="DY1233" s="135"/>
      <c r="DZ1233" s="135"/>
      <c r="EA1233" s="135"/>
      <c r="EB1233" s="135"/>
      <c r="EC1233" s="135"/>
      <c r="ED1233" s="135"/>
      <c r="EE1233" s="135"/>
      <c r="EF1233" s="135"/>
      <c r="EG1233" s="135"/>
      <c r="EH1233" s="135"/>
      <c r="EI1233" s="135"/>
      <c r="EJ1233" s="135"/>
      <c r="EK1233" s="135"/>
      <c r="EL1233" s="135"/>
      <c r="EM1233" s="135"/>
      <c r="EN1233" s="135"/>
      <c r="EO1233" s="135"/>
      <c r="EP1233" s="135"/>
      <c r="EQ1233" s="135"/>
      <c r="ER1233" s="135"/>
      <c r="ES1233" s="135"/>
      <c r="ET1233" s="135"/>
      <c r="EU1233" s="135"/>
      <c r="EV1233" s="135"/>
      <c r="EW1233" s="135"/>
      <c r="EX1233" s="135"/>
      <c r="EY1233" s="135"/>
      <c r="EZ1233" s="135"/>
      <c r="FA1233" s="135"/>
      <c r="FB1233" s="135"/>
      <c r="FC1233" s="135"/>
      <c r="FD1233" s="135"/>
      <c r="FE1233" s="135"/>
      <c r="FF1233" s="135"/>
      <c r="FG1233" s="135"/>
      <c r="FH1233" s="135"/>
      <c r="FI1233" s="135"/>
      <c r="FJ1233" s="135"/>
      <c r="FK1233" s="135"/>
      <c r="FL1233" s="135"/>
      <c r="FM1233" s="135"/>
      <c r="FN1233" s="135"/>
      <c r="FO1233" s="135"/>
      <c r="FP1233" s="135"/>
      <c r="FQ1233" s="135"/>
      <c r="FR1233" s="135"/>
      <c r="FS1233" s="135"/>
      <c r="FT1233" s="135"/>
    </row>
    <row r="1234" spans="1:176" ht="12.75" customHeight="1" x14ac:dyDescent="0.2">
      <c r="A1234" s="3" t="s">
        <v>173</v>
      </c>
      <c r="D1234" s="3" t="s">
        <v>2738</v>
      </c>
      <c r="E1234" s="132" t="s">
        <v>8208</v>
      </c>
      <c r="F1234" s="3"/>
      <c r="G1234" s="3"/>
      <c r="I1234" s="3" t="s">
        <v>711</v>
      </c>
      <c r="J1234" s="3" t="s">
        <v>179</v>
      </c>
      <c r="K1234" s="134" t="s">
        <v>162</v>
      </c>
      <c r="L1234" s="3" t="s">
        <v>8463</v>
      </c>
      <c r="M1234" s="3" t="s">
        <v>2741</v>
      </c>
      <c r="R1234" s="3" t="s">
        <v>8464</v>
      </c>
      <c r="S1234" s="3" t="s">
        <v>8465</v>
      </c>
      <c r="T1234" s="3" t="s">
        <v>8466</v>
      </c>
      <c r="U1234" s="3" t="s">
        <v>712</v>
      </c>
      <c r="V1234" s="9" t="s">
        <v>8467</v>
      </c>
      <c r="AA1234" s="3" t="s">
        <v>163</v>
      </c>
      <c r="AC1234" s="3" t="s">
        <v>168</v>
      </c>
      <c r="AD1234" s="3" t="s">
        <v>14894</v>
      </c>
      <c r="AE1234" s="3" t="s">
        <v>14889</v>
      </c>
      <c r="AF1234" s="3" t="s">
        <v>14890</v>
      </c>
      <c r="AG1234" s="3" t="s">
        <v>14891</v>
      </c>
      <c r="AI1234" s="141" t="s">
        <v>14892</v>
      </c>
      <c r="AJ1234" s="141" t="s">
        <v>163</v>
      </c>
      <c r="AK1234" s="141" t="s">
        <v>14893</v>
      </c>
      <c r="AL1234" s="3" t="s">
        <v>2746</v>
      </c>
      <c r="AM1234" s="3" t="s">
        <v>168</v>
      </c>
      <c r="AN1234" s="3" t="s">
        <v>2747</v>
      </c>
      <c r="AO1234" s="3" t="s">
        <v>2748</v>
      </c>
      <c r="AP1234" s="3" t="s">
        <v>600</v>
      </c>
      <c r="AQ1234" s="3" t="s">
        <v>2749</v>
      </c>
      <c r="AW1234" s="3" t="s">
        <v>168</v>
      </c>
      <c r="AX1234" s="3" t="s">
        <v>2750</v>
      </c>
      <c r="AY1234" s="3" t="s">
        <v>2751</v>
      </c>
      <c r="AZ1234" s="3" t="s">
        <v>2752</v>
      </c>
      <c r="BA1234" s="3" t="s">
        <v>2753</v>
      </c>
      <c r="BB1234" s="3" t="s">
        <v>163</v>
      </c>
      <c r="BC1234" s="135" t="s">
        <v>2754</v>
      </c>
      <c r="BD1234" s="135" t="s">
        <v>163</v>
      </c>
      <c r="BE1234" s="135" t="s">
        <v>2755</v>
      </c>
      <c r="BF1234" s="3" t="s">
        <v>2756</v>
      </c>
      <c r="BG1234" s="3" t="s">
        <v>168</v>
      </c>
      <c r="BH1234" s="3" t="s">
        <v>2757</v>
      </c>
      <c r="BI1234" s="3" t="s">
        <v>2758</v>
      </c>
      <c r="BJ1234" s="3" t="s">
        <v>581</v>
      </c>
      <c r="BK1234" s="3" t="s">
        <v>2759</v>
      </c>
      <c r="BL1234" s="3" t="s">
        <v>163</v>
      </c>
      <c r="BM1234" s="3" t="s">
        <v>2760</v>
      </c>
      <c r="BN1234" s="3" t="s">
        <v>163</v>
      </c>
      <c r="BO1234" s="3" t="s">
        <v>2761</v>
      </c>
      <c r="BP1234" s="3" t="s">
        <v>2762</v>
      </c>
      <c r="BQ1234" s="3" t="s">
        <v>168</v>
      </c>
      <c r="BR1234" s="3" t="s">
        <v>2763</v>
      </c>
      <c r="BS1234" s="3" t="s">
        <v>2764</v>
      </c>
      <c r="BT1234" s="3" t="s">
        <v>843</v>
      </c>
      <c r="BU1234" s="3" t="s">
        <v>2743</v>
      </c>
      <c r="BV1234" s="3" t="s">
        <v>163</v>
      </c>
      <c r="BW1234" s="3" t="s">
        <v>2765</v>
      </c>
      <c r="BX1234" s="3" t="s">
        <v>163</v>
      </c>
      <c r="BY1234" s="3" t="s">
        <v>2766</v>
      </c>
      <c r="BZ1234" s="3" t="s">
        <v>2767</v>
      </c>
      <c r="CA1234" s="3" t="s">
        <v>168</v>
      </c>
      <c r="CB1234" s="3" t="s">
        <v>2768</v>
      </c>
      <c r="CC1234" s="3" t="s">
        <v>2769</v>
      </c>
      <c r="CD1234" s="3" t="s">
        <v>843</v>
      </c>
      <c r="CE1234" s="3" t="s">
        <v>2770</v>
      </c>
      <c r="CF1234" s="3" t="s">
        <v>163</v>
      </c>
      <c r="CG1234" s="3" t="s">
        <v>2771</v>
      </c>
      <c r="CH1234" s="3" t="s">
        <v>163</v>
      </c>
      <c r="CI1234" s="3" t="s">
        <v>2766</v>
      </c>
      <c r="CJ1234" s="3" t="s">
        <v>2772</v>
      </c>
      <c r="CK1234" s="3" t="s">
        <v>168</v>
      </c>
      <c r="CL1234" s="3" t="s">
        <v>2773</v>
      </c>
      <c r="CM1234" s="3" t="s">
        <v>2524</v>
      </c>
      <c r="CN1234" s="3" t="s">
        <v>2774</v>
      </c>
      <c r="CO1234" s="3" t="s">
        <v>2775</v>
      </c>
      <c r="CP1234" s="3" t="s">
        <v>163</v>
      </c>
      <c r="CQ1234" s="3" t="s">
        <v>2765</v>
      </c>
      <c r="CR1234" s="3" t="s">
        <v>163</v>
      </c>
      <c r="CS1234" s="3" t="s">
        <v>2766</v>
      </c>
      <c r="CT1234" s="3" t="s">
        <v>2767</v>
      </c>
      <c r="CU1234" s="3" t="s">
        <v>168</v>
      </c>
      <c r="CV1234" s="3" t="s">
        <v>2776</v>
      </c>
      <c r="CW1234" s="3" t="s">
        <v>2777</v>
      </c>
      <c r="CX1234" s="3" t="s">
        <v>2778</v>
      </c>
      <c r="CY1234" s="3" t="s">
        <v>2779</v>
      </c>
      <c r="CZ1234" s="3" t="s">
        <v>2780</v>
      </c>
      <c r="DA1234" s="3" t="s">
        <v>2781</v>
      </c>
      <c r="DB1234" s="3" t="s">
        <v>163</v>
      </c>
      <c r="DC1234" s="3" t="s">
        <v>2745</v>
      </c>
      <c r="DD1234" s="3" t="s">
        <v>2772</v>
      </c>
      <c r="DE1234" s="3" t="s">
        <v>168</v>
      </c>
      <c r="DF1234" s="3" t="s">
        <v>2782</v>
      </c>
      <c r="DG1234" s="3" t="s">
        <v>2783</v>
      </c>
      <c r="DH1234" s="3" t="s">
        <v>2784</v>
      </c>
      <c r="DI1234" s="3" t="s">
        <v>2785</v>
      </c>
      <c r="DJ1234" s="3" t="s">
        <v>163</v>
      </c>
      <c r="DK1234" s="3" t="s">
        <v>2786</v>
      </c>
      <c r="DL1234" s="3" t="s">
        <v>163</v>
      </c>
      <c r="DM1234" s="3" t="s">
        <v>2755</v>
      </c>
      <c r="DP1234" s="3" t="s">
        <v>2787</v>
      </c>
      <c r="DQ1234" s="3" t="s">
        <v>2742</v>
      </c>
      <c r="DS1234" s="3" t="s">
        <v>2788</v>
      </c>
      <c r="DY1234" s="3" t="s">
        <v>168</v>
      </c>
      <c r="DZ1234" s="3" t="s">
        <v>2523</v>
      </c>
      <c r="EA1234" s="3" t="s">
        <v>2524</v>
      </c>
      <c r="EB1234" s="3" t="s">
        <v>368</v>
      </c>
      <c r="EC1234" s="3" t="s">
        <v>2525</v>
      </c>
      <c r="EE1234" s="141" t="s">
        <v>2744</v>
      </c>
      <c r="EF1234" s="141" t="s">
        <v>163</v>
      </c>
      <c r="EG1234" s="141" t="s">
        <v>2745</v>
      </c>
      <c r="EH1234" s="3" t="s">
        <v>2746</v>
      </c>
    </row>
    <row r="1235" spans="1:176" ht="12.75" customHeight="1" x14ac:dyDescent="0.25">
      <c r="A1235" s="130" t="s">
        <v>173</v>
      </c>
      <c r="B1235" s="79"/>
      <c r="C1235" s="78"/>
      <c r="D1235" s="130" t="s">
        <v>2517</v>
      </c>
      <c r="E1235" s="130" t="s">
        <v>2518</v>
      </c>
      <c r="F1235" s="130"/>
      <c r="G1235" s="3"/>
      <c r="I1235" s="130" t="s">
        <v>858</v>
      </c>
      <c r="J1235" s="75" t="s">
        <v>203</v>
      </c>
      <c r="K1235" s="79" t="s">
        <v>162</v>
      </c>
      <c r="L1235" s="130"/>
      <c r="M1235" s="3" t="s">
        <v>2741</v>
      </c>
      <c r="N1235" s="130"/>
      <c r="O1235" s="130"/>
      <c r="P1235" s="130"/>
      <c r="Q1235" s="130"/>
      <c r="R1235" s="130" t="s">
        <v>2519</v>
      </c>
      <c r="S1235" s="130" t="s">
        <v>163</v>
      </c>
      <c r="T1235" s="130" t="s">
        <v>2520</v>
      </c>
      <c r="U1235" s="130" t="s">
        <v>2521</v>
      </c>
      <c r="V1235" s="131" t="s">
        <v>14895</v>
      </c>
      <c r="W1235" s="130"/>
      <c r="X1235" s="130"/>
      <c r="Y1235" s="130"/>
      <c r="Z1235" s="130"/>
      <c r="AA1235" s="130" t="s">
        <v>2522</v>
      </c>
      <c r="AB1235" s="130"/>
      <c r="AC1235" s="130" t="s">
        <v>168</v>
      </c>
      <c r="AD1235" s="3" t="s">
        <v>14894</v>
      </c>
      <c r="AE1235" s="130" t="s">
        <v>14889</v>
      </c>
      <c r="AF1235" s="3" t="s">
        <v>14890</v>
      </c>
      <c r="AG1235" s="150" t="s">
        <v>14891</v>
      </c>
      <c r="AH1235" s="130"/>
      <c r="AI1235" s="131" t="s">
        <v>14892</v>
      </c>
      <c r="AJ1235" s="131" t="s">
        <v>163</v>
      </c>
      <c r="AK1235" s="131" t="s">
        <v>14893</v>
      </c>
      <c r="AL1235" s="130"/>
      <c r="AM1235" s="130" t="s">
        <v>168</v>
      </c>
      <c r="AN1235" s="130" t="s">
        <v>2747</v>
      </c>
      <c r="AO1235" s="130" t="s">
        <v>2748</v>
      </c>
      <c r="AP1235" s="130" t="s">
        <v>600</v>
      </c>
      <c r="AQ1235" s="130" t="s">
        <v>2749</v>
      </c>
      <c r="AR1235" s="130"/>
      <c r="AS1235" s="130"/>
      <c r="AT1235" s="130"/>
      <c r="AU1235" s="130"/>
      <c r="AV1235" s="130"/>
      <c r="AW1235" s="130" t="s">
        <v>168</v>
      </c>
      <c r="AX1235" s="130" t="s">
        <v>2750</v>
      </c>
      <c r="AY1235" s="130" t="s">
        <v>2751</v>
      </c>
      <c r="AZ1235" s="130" t="s">
        <v>2752</v>
      </c>
      <c r="BA1235" s="130" t="s">
        <v>2753</v>
      </c>
      <c r="BB1235" s="130" t="s">
        <v>163</v>
      </c>
      <c r="BC1235" s="130" t="s">
        <v>2754</v>
      </c>
      <c r="BD1235" s="130" t="s">
        <v>163</v>
      </c>
      <c r="BE1235" s="130" t="s">
        <v>2755</v>
      </c>
      <c r="BF1235" s="130" t="s">
        <v>2756</v>
      </c>
      <c r="BG1235" s="130" t="s">
        <v>168</v>
      </c>
      <c r="BH1235" s="130" t="s">
        <v>2757</v>
      </c>
      <c r="BI1235" s="130" t="s">
        <v>2758</v>
      </c>
      <c r="BJ1235" s="130" t="s">
        <v>581</v>
      </c>
      <c r="BK1235" s="130" t="s">
        <v>2759</v>
      </c>
      <c r="BL1235" s="130" t="s">
        <v>163</v>
      </c>
      <c r="BM1235" s="130" t="s">
        <v>2760</v>
      </c>
      <c r="BN1235" s="130" t="s">
        <v>163</v>
      </c>
      <c r="BO1235" s="130" t="s">
        <v>2761</v>
      </c>
      <c r="BP1235" s="130" t="s">
        <v>2762</v>
      </c>
      <c r="BQ1235" s="130" t="s">
        <v>168</v>
      </c>
      <c r="BR1235" s="130" t="s">
        <v>2763</v>
      </c>
      <c r="BS1235" s="130" t="s">
        <v>2764</v>
      </c>
      <c r="BT1235" s="130" t="s">
        <v>843</v>
      </c>
      <c r="BU1235" s="130" t="s">
        <v>2743</v>
      </c>
      <c r="BV1235" s="130" t="s">
        <v>163</v>
      </c>
      <c r="BW1235" s="130" t="s">
        <v>2765</v>
      </c>
      <c r="BX1235" s="130" t="s">
        <v>163</v>
      </c>
      <c r="BY1235" s="130" t="s">
        <v>2766</v>
      </c>
      <c r="BZ1235" s="130" t="s">
        <v>2767</v>
      </c>
      <c r="CA1235" s="130" t="s">
        <v>168</v>
      </c>
      <c r="CB1235" s="130" t="s">
        <v>2768</v>
      </c>
      <c r="CC1235" s="130" t="s">
        <v>2769</v>
      </c>
      <c r="CD1235" s="130" t="s">
        <v>843</v>
      </c>
      <c r="CE1235" s="130" t="s">
        <v>2770</v>
      </c>
      <c r="CF1235" s="130" t="s">
        <v>163</v>
      </c>
      <c r="CG1235" s="130" t="s">
        <v>2771</v>
      </c>
      <c r="CH1235" s="130" t="s">
        <v>163</v>
      </c>
      <c r="CI1235" s="130" t="s">
        <v>2766</v>
      </c>
      <c r="CJ1235" s="130" t="s">
        <v>2772</v>
      </c>
      <c r="CK1235" s="130" t="s">
        <v>168</v>
      </c>
      <c r="CL1235" s="130" t="s">
        <v>2773</v>
      </c>
      <c r="CM1235" s="130" t="s">
        <v>2524</v>
      </c>
      <c r="CN1235" s="130" t="s">
        <v>2774</v>
      </c>
      <c r="CO1235" s="130" t="s">
        <v>2775</v>
      </c>
      <c r="CP1235" s="130" t="s">
        <v>163</v>
      </c>
      <c r="CQ1235" s="130" t="s">
        <v>2765</v>
      </c>
      <c r="CR1235" s="130" t="s">
        <v>163</v>
      </c>
      <c r="CS1235" s="130" t="s">
        <v>2766</v>
      </c>
      <c r="CT1235" s="130" t="s">
        <v>2767</v>
      </c>
      <c r="CU1235" s="130" t="s">
        <v>168</v>
      </c>
      <c r="CV1235" s="130" t="s">
        <v>2776</v>
      </c>
      <c r="CW1235" s="130" t="s">
        <v>2777</v>
      </c>
      <c r="CX1235" s="130" t="s">
        <v>2778</v>
      </c>
      <c r="CY1235" s="130" t="s">
        <v>2779</v>
      </c>
      <c r="CZ1235" s="130" t="s">
        <v>2780</v>
      </c>
      <c r="DA1235" s="130" t="s">
        <v>2781</v>
      </c>
      <c r="DB1235" s="130" t="s">
        <v>163</v>
      </c>
      <c r="DC1235" s="130" t="s">
        <v>2745</v>
      </c>
      <c r="DD1235" s="130" t="s">
        <v>2772</v>
      </c>
      <c r="DE1235" s="130" t="s">
        <v>168</v>
      </c>
      <c r="DF1235" s="130" t="s">
        <v>2782</v>
      </c>
      <c r="DG1235" s="130" t="s">
        <v>2783</v>
      </c>
      <c r="DH1235" s="130" t="s">
        <v>2784</v>
      </c>
      <c r="DI1235" s="130" t="s">
        <v>2785</v>
      </c>
      <c r="DJ1235" s="130" t="s">
        <v>163</v>
      </c>
      <c r="DK1235" s="130" t="s">
        <v>2786</v>
      </c>
      <c r="DL1235" s="130" t="s">
        <v>163</v>
      </c>
      <c r="DM1235" s="130" t="s">
        <v>2755</v>
      </c>
      <c r="DN1235" s="130"/>
      <c r="DO1235" s="130"/>
      <c r="DP1235" s="130" t="s">
        <v>2787</v>
      </c>
      <c r="DQ1235" s="130" t="s">
        <v>2742</v>
      </c>
      <c r="DR1235" s="130"/>
      <c r="DS1235" s="130" t="s">
        <v>2788</v>
      </c>
      <c r="DT1235" s="130"/>
      <c r="DU1235" s="130"/>
      <c r="DV1235" s="130"/>
      <c r="DW1235" s="130"/>
      <c r="DX1235" s="130"/>
      <c r="DY1235" s="3" t="s">
        <v>168</v>
      </c>
      <c r="DZ1235" s="3" t="s">
        <v>2523</v>
      </c>
      <c r="EA1235" s="3" t="s">
        <v>2524</v>
      </c>
      <c r="EB1235" s="3" t="s">
        <v>368</v>
      </c>
      <c r="EC1235" s="3" t="s">
        <v>2525</v>
      </c>
      <c r="EE1235" s="141" t="s">
        <v>2744</v>
      </c>
      <c r="EF1235" s="141" t="s">
        <v>163</v>
      </c>
      <c r="EG1235" s="141" t="s">
        <v>2745</v>
      </c>
      <c r="EH1235" s="3" t="s">
        <v>2746</v>
      </c>
      <c r="EI1235" s="130"/>
      <c r="EJ1235" s="130"/>
      <c r="EK1235" s="130"/>
      <c r="EL1235" s="130"/>
      <c r="EM1235" s="130"/>
      <c r="EN1235" s="130"/>
      <c r="EO1235" s="130"/>
      <c r="EP1235" s="130"/>
      <c r="EQ1235" s="130"/>
      <c r="ER1235" s="130"/>
      <c r="ES1235" s="130"/>
      <c r="ET1235" s="130"/>
      <c r="EU1235" s="130"/>
      <c r="EV1235" s="130"/>
      <c r="EW1235" s="130"/>
      <c r="EX1235" s="130"/>
      <c r="EY1235" s="130"/>
      <c r="EZ1235" s="130"/>
      <c r="FA1235" s="130"/>
      <c r="FB1235" s="130"/>
      <c r="FC1235" s="130"/>
      <c r="FD1235" s="130"/>
      <c r="FE1235" s="130"/>
      <c r="FF1235" s="130"/>
      <c r="FG1235" s="130"/>
      <c r="FH1235" s="130"/>
      <c r="FI1235" s="130"/>
      <c r="FJ1235" s="130"/>
      <c r="FK1235" s="130"/>
      <c r="FL1235" s="130"/>
      <c r="FM1235" s="130"/>
      <c r="FN1235" s="130"/>
      <c r="FO1235" s="130"/>
      <c r="FP1235" s="130"/>
      <c r="FQ1235" s="130"/>
      <c r="FR1235" s="130"/>
      <c r="FS1235" s="130"/>
      <c r="FT1235" s="130"/>
    </row>
    <row r="1236" spans="1:176" ht="12.75" customHeight="1" x14ac:dyDescent="0.2">
      <c r="A1236" s="3" t="s">
        <v>205</v>
      </c>
      <c r="D1236" s="3" t="s">
        <v>2526</v>
      </c>
      <c r="E1236" s="3" t="s">
        <v>2526</v>
      </c>
      <c r="F1236" s="3"/>
      <c r="G1236" s="3"/>
      <c r="I1236" s="3" t="s">
        <v>616</v>
      </c>
      <c r="J1236" s="3" t="s">
        <v>203</v>
      </c>
      <c r="K1236" s="127" t="s">
        <v>162</v>
      </c>
      <c r="L1236" s="3" t="s">
        <v>163</v>
      </c>
      <c r="M1236" s="3" t="s">
        <v>163</v>
      </c>
      <c r="R1236" s="3" t="s">
        <v>617</v>
      </c>
      <c r="S1236" s="3" t="s">
        <v>163</v>
      </c>
      <c r="T1236" s="3" t="s">
        <v>618</v>
      </c>
      <c r="U1236" s="3" t="s">
        <v>2527</v>
      </c>
      <c r="V1236" s="141" t="s">
        <v>2528</v>
      </c>
      <c r="AA1236" s="3" t="s">
        <v>2529</v>
      </c>
      <c r="AC1236" s="3" t="s">
        <v>168</v>
      </c>
      <c r="AD1236" s="3" t="s">
        <v>621</v>
      </c>
      <c r="AE1236" s="3" t="s">
        <v>2530</v>
      </c>
      <c r="AF1236" s="3" t="s">
        <v>368</v>
      </c>
      <c r="AG1236" s="3" t="s">
        <v>623</v>
      </c>
      <c r="AW1236" s="3" t="s">
        <v>168</v>
      </c>
      <c r="AX1236" s="3" t="s">
        <v>621</v>
      </c>
      <c r="AY1236" s="3" t="s">
        <v>2530</v>
      </c>
      <c r="AZ1236" s="3" t="s">
        <v>368</v>
      </c>
      <c r="BA1236" s="3" t="s">
        <v>623</v>
      </c>
      <c r="BB1236" s="3" t="s">
        <v>163</v>
      </c>
      <c r="BC1236" s="141" t="s">
        <v>2528</v>
      </c>
      <c r="BD1236" s="141"/>
      <c r="BE1236" s="141"/>
    </row>
    <row r="1237" spans="1:176" ht="12.75" customHeight="1" x14ac:dyDescent="0.2">
      <c r="A1237" s="3" t="s">
        <v>205</v>
      </c>
      <c r="D1237" s="3" t="s">
        <v>2531</v>
      </c>
      <c r="E1237" s="3" t="s">
        <v>2531</v>
      </c>
      <c r="F1237" s="3"/>
      <c r="G1237" s="3"/>
      <c r="I1237" s="8" t="s">
        <v>1410</v>
      </c>
      <c r="J1237" s="3" t="s">
        <v>493</v>
      </c>
      <c r="K1237" s="4" t="s">
        <v>162</v>
      </c>
      <c r="L1237" s="3" t="s">
        <v>163</v>
      </c>
      <c r="R1237" s="3" t="s">
        <v>2532</v>
      </c>
      <c r="S1237" s="3" t="s">
        <v>163</v>
      </c>
      <c r="T1237" s="3" t="s">
        <v>163</v>
      </c>
      <c r="U1237" s="3" t="s">
        <v>961</v>
      </c>
      <c r="V1237" s="9" t="s">
        <v>163</v>
      </c>
      <c r="AA1237" s="3" t="s">
        <v>163</v>
      </c>
      <c r="AC1237" s="3" t="s">
        <v>168</v>
      </c>
      <c r="AD1237" s="3" t="s">
        <v>2563</v>
      </c>
      <c r="AE1237" s="3" t="s">
        <v>2564</v>
      </c>
      <c r="AF1237" s="3" t="s">
        <v>368</v>
      </c>
      <c r="AG1237" s="3" t="s">
        <v>2565</v>
      </c>
      <c r="AH1237" s="3" t="s">
        <v>163</v>
      </c>
      <c r="AI1237" s="3" t="s">
        <v>2537</v>
      </c>
      <c r="AJ1237" s="3" t="s">
        <v>163</v>
      </c>
      <c r="AK1237" s="3" t="s">
        <v>2538</v>
      </c>
      <c r="AL1237" s="3" t="s">
        <v>2539</v>
      </c>
      <c r="AW1237" s="3" t="s">
        <v>168</v>
      </c>
      <c r="AX1237" s="3" t="s">
        <v>2533</v>
      </c>
      <c r="AY1237" s="3" t="s">
        <v>2534</v>
      </c>
      <c r="AZ1237" s="3" t="s">
        <v>2535</v>
      </c>
      <c r="BA1237" s="3" t="s">
        <v>2536</v>
      </c>
      <c r="BC1237" s="9"/>
      <c r="BD1237" s="9"/>
      <c r="BE1237" s="9"/>
    </row>
    <row r="1238" spans="1:176" ht="12.75" customHeight="1" x14ac:dyDescent="0.2">
      <c r="A1238" s="135" t="s">
        <v>205</v>
      </c>
      <c r="C1238" s="128"/>
      <c r="D1238" s="135" t="s">
        <v>2531</v>
      </c>
      <c r="E1238" s="135" t="s">
        <v>2531</v>
      </c>
      <c r="F1238" s="135"/>
      <c r="G1238" s="135"/>
      <c r="H1238" s="127"/>
      <c r="I1238" s="135" t="s">
        <v>1407</v>
      </c>
      <c r="J1238" s="133" t="s">
        <v>482</v>
      </c>
      <c r="K1238" s="127" t="s">
        <v>162</v>
      </c>
      <c r="L1238" s="135" t="s">
        <v>163</v>
      </c>
      <c r="M1238" s="135"/>
      <c r="N1238" s="135"/>
      <c r="O1238" s="135"/>
      <c r="P1238" s="135"/>
      <c r="Q1238" s="135"/>
      <c r="R1238" s="135" t="s">
        <v>2550</v>
      </c>
      <c r="S1238" s="135" t="s">
        <v>163</v>
      </c>
      <c r="T1238" s="135" t="s">
        <v>163</v>
      </c>
      <c r="U1238" s="135" t="s">
        <v>2551</v>
      </c>
      <c r="V1238" s="141" t="s">
        <v>163</v>
      </c>
      <c r="W1238" s="135"/>
      <c r="X1238" s="135"/>
      <c r="Y1238" s="135"/>
      <c r="Z1238" s="135"/>
      <c r="AA1238" s="135" t="s">
        <v>163</v>
      </c>
      <c r="AB1238" s="135"/>
      <c r="AC1238" s="135" t="s">
        <v>168</v>
      </c>
      <c r="AD1238" s="3" t="s">
        <v>2563</v>
      </c>
      <c r="AE1238" s="3" t="s">
        <v>2564</v>
      </c>
      <c r="AF1238" s="3" t="s">
        <v>368</v>
      </c>
      <c r="AG1238" s="3" t="s">
        <v>2565</v>
      </c>
      <c r="AH1238" s="135" t="s">
        <v>163</v>
      </c>
      <c r="AI1238" s="135" t="s">
        <v>2555</v>
      </c>
      <c r="AJ1238" s="135" t="s">
        <v>163</v>
      </c>
      <c r="AK1238" s="135" t="s">
        <v>2556</v>
      </c>
      <c r="AL1238" s="135" t="s">
        <v>2557</v>
      </c>
      <c r="AM1238" s="135"/>
      <c r="AN1238" s="135"/>
      <c r="AO1238" s="135"/>
      <c r="AP1238" s="135"/>
      <c r="AQ1238" s="135"/>
      <c r="AR1238" s="135"/>
      <c r="AS1238" s="135"/>
      <c r="AT1238" s="135"/>
      <c r="AU1238" s="135"/>
      <c r="AV1238" s="135"/>
      <c r="AW1238" s="135" t="s">
        <v>168</v>
      </c>
      <c r="AX1238" s="135" t="s">
        <v>2552</v>
      </c>
      <c r="AY1238" s="135" t="s">
        <v>2553</v>
      </c>
      <c r="AZ1238" s="135" t="s">
        <v>250</v>
      </c>
      <c r="BA1238" s="135" t="s">
        <v>2554</v>
      </c>
      <c r="BC1238" s="141"/>
      <c r="BD1238" s="141"/>
      <c r="BE1238" s="141"/>
    </row>
    <row r="1239" spans="1:176" ht="12.75" customHeight="1" x14ac:dyDescent="0.2">
      <c r="A1239" s="3" t="s">
        <v>205</v>
      </c>
      <c r="D1239" s="3" t="s">
        <v>2531</v>
      </c>
      <c r="E1239" s="3" t="s">
        <v>2531</v>
      </c>
      <c r="F1239" s="3"/>
      <c r="G1239" s="3"/>
      <c r="I1239" s="3" t="s">
        <v>616</v>
      </c>
      <c r="J1239" s="133" t="s">
        <v>203</v>
      </c>
      <c r="K1239" s="4" t="s">
        <v>162</v>
      </c>
      <c r="L1239" s="3" t="s">
        <v>2558</v>
      </c>
      <c r="M1239" s="3" t="s">
        <v>163</v>
      </c>
      <c r="R1239" s="3" t="s">
        <v>2559</v>
      </c>
      <c r="S1239" s="3" t="s">
        <v>163</v>
      </c>
      <c r="T1239" s="3" t="s">
        <v>2560</v>
      </c>
      <c r="U1239" s="3" t="s">
        <v>619</v>
      </c>
      <c r="V1239" s="141" t="s">
        <v>2561</v>
      </c>
      <c r="AA1239" s="3" t="s">
        <v>2562</v>
      </c>
      <c r="AC1239" s="3" t="s">
        <v>194</v>
      </c>
      <c r="AD1239" s="3" t="s">
        <v>2563</v>
      </c>
      <c r="AE1239" s="3" t="s">
        <v>2564</v>
      </c>
      <c r="AF1239" s="3" t="s">
        <v>368</v>
      </c>
      <c r="AG1239" s="3" t="s">
        <v>2565</v>
      </c>
      <c r="AH1239" s="3" t="s">
        <v>163</v>
      </c>
      <c r="AI1239" s="3" t="s">
        <v>2561</v>
      </c>
      <c r="AJ1239" s="3" t="s">
        <v>163</v>
      </c>
      <c r="AL1239" s="3" t="s">
        <v>2566</v>
      </c>
      <c r="AW1239" s="3" t="s">
        <v>168</v>
      </c>
      <c r="AX1239" s="3" t="s">
        <v>2563</v>
      </c>
      <c r="AY1239" s="3" t="s">
        <v>2564</v>
      </c>
      <c r="AZ1239" s="3" t="s">
        <v>368</v>
      </c>
      <c r="BA1239" s="3" t="s">
        <v>2565</v>
      </c>
      <c r="BB1239" s="3" t="s">
        <v>163</v>
      </c>
      <c r="BC1239" s="141" t="s">
        <v>2568</v>
      </c>
      <c r="BD1239" s="141" t="s">
        <v>163</v>
      </c>
      <c r="BE1239" s="141" t="s">
        <v>2566</v>
      </c>
      <c r="BG1239" s="3" t="s">
        <v>194</v>
      </c>
      <c r="BH1239" s="3" t="s">
        <v>2569</v>
      </c>
      <c r="BI1239" s="3" t="s">
        <v>2570</v>
      </c>
      <c r="BJ1239" s="3" t="s">
        <v>635</v>
      </c>
      <c r="BK1239" s="3" t="s">
        <v>2567</v>
      </c>
      <c r="BL1239" s="3" t="s">
        <v>163</v>
      </c>
      <c r="BM1239" s="3" t="s">
        <v>2568</v>
      </c>
      <c r="BN1239" s="3" t="s">
        <v>163</v>
      </c>
      <c r="BO1239" s="3" t="s">
        <v>2566</v>
      </c>
      <c r="BQ1239" s="3" t="s">
        <v>168</v>
      </c>
      <c r="BR1239" s="3" t="s">
        <v>2571</v>
      </c>
      <c r="BS1239" s="3" t="s">
        <v>2572</v>
      </c>
      <c r="BT1239" s="3" t="s">
        <v>2573</v>
      </c>
      <c r="BU1239" s="3" t="s">
        <v>2574</v>
      </c>
      <c r="BV1239" s="3" t="s">
        <v>163</v>
      </c>
      <c r="BW1239" s="3" t="s">
        <v>2575</v>
      </c>
      <c r="BX1239" s="3" t="s">
        <v>163</v>
      </c>
      <c r="BY1239" s="3" t="s">
        <v>2576</v>
      </c>
      <c r="BZ1239" s="3" t="s">
        <v>2577</v>
      </c>
      <c r="CA1239" s="3" t="s">
        <v>168</v>
      </c>
      <c r="CB1239" s="3" t="s">
        <v>2578</v>
      </c>
      <c r="CC1239" s="3" t="s">
        <v>2579</v>
      </c>
      <c r="CD1239" s="3" t="s">
        <v>250</v>
      </c>
      <c r="CE1239" s="3" t="s">
        <v>2580</v>
      </c>
      <c r="CF1239" s="3" t="s">
        <v>163</v>
      </c>
      <c r="CG1239" s="3" t="s">
        <v>2581</v>
      </c>
    </row>
    <row r="1240" spans="1:176" ht="12.75" customHeight="1" x14ac:dyDescent="0.2">
      <c r="A1240" s="3" t="s">
        <v>205</v>
      </c>
      <c r="D1240" s="3" t="s">
        <v>2531</v>
      </c>
      <c r="E1240" s="3" t="s">
        <v>2531</v>
      </c>
      <c r="F1240" s="3"/>
      <c r="G1240" s="3"/>
      <c r="I1240" s="3" t="s">
        <v>722</v>
      </c>
      <c r="J1240" s="3" t="s">
        <v>179</v>
      </c>
      <c r="K1240" s="4" t="s">
        <v>162</v>
      </c>
      <c r="L1240" s="3" t="s">
        <v>163</v>
      </c>
      <c r="M1240" s="135"/>
      <c r="R1240" s="3" t="s">
        <v>2540</v>
      </c>
      <c r="S1240" s="3" t="s">
        <v>163</v>
      </c>
      <c r="T1240" s="3" t="s">
        <v>2541</v>
      </c>
      <c r="U1240" s="3" t="s">
        <v>2542</v>
      </c>
      <c r="V1240" s="141" t="s">
        <v>163</v>
      </c>
      <c r="AA1240" s="3" t="s">
        <v>163</v>
      </c>
      <c r="AC1240" s="3" t="s">
        <v>168</v>
      </c>
      <c r="AD1240" s="3" t="s">
        <v>2563</v>
      </c>
      <c r="AE1240" s="3" t="s">
        <v>2564</v>
      </c>
      <c r="AF1240" s="3" t="s">
        <v>368</v>
      </c>
      <c r="AG1240" s="3" t="s">
        <v>2565</v>
      </c>
      <c r="AH1240" s="3" t="s">
        <v>163</v>
      </c>
      <c r="AI1240" s="3" t="s">
        <v>2547</v>
      </c>
      <c r="AJ1240" s="3" t="s">
        <v>163</v>
      </c>
      <c r="AK1240" s="3" t="s">
        <v>2548</v>
      </c>
      <c r="AL1240" s="3" t="s">
        <v>2549</v>
      </c>
      <c r="AS1240" s="135"/>
      <c r="AW1240" s="3" t="s">
        <v>168</v>
      </c>
      <c r="AX1240" s="3" t="s">
        <v>2543</v>
      </c>
      <c r="AY1240" s="3" t="s">
        <v>2544</v>
      </c>
      <c r="AZ1240" s="3" t="s">
        <v>2545</v>
      </c>
      <c r="BA1240" s="3" t="s">
        <v>2546</v>
      </c>
      <c r="BC1240" s="9"/>
      <c r="BD1240" s="9"/>
      <c r="BE1240" s="9"/>
    </row>
    <row r="1241" spans="1:176" ht="12.75" customHeight="1" x14ac:dyDescent="0.2">
      <c r="A1241" s="16" t="s">
        <v>240</v>
      </c>
      <c r="B1241" s="17" t="s">
        <v>886</v>
      </c>
      <c r="C1241" s="132"/>
      <c r="D1241" s="135" t="s">
        <v>11124</v>
      </c>
      <c r="E1241" s="132" t="s">
        <v>4344</v>
      </c>
      <c r="F1241" s="134"/>
      <c r="G1241" s="134"/>
      <c r="H1241" s="17" t="s">
        <v>243</v>
      </c>
      <c r="I1241" s="132" t="s">
        <v>919</v>
      </c>
      <c r="J1241" s="132" t="s">
        <v>444</v>
      </c>
      <c r="K1241" s="14" t="s">
        <v>180</v>
      </c>
      <c r="L1241" s="8"/>
      <c r="M1241" s="135" t="s">
        <v>11125</v>
      </c>
      <c r="N1241" s="14" t="s">
        <v>247</v>
      </c>
      <c r="O1241" s="14"/>
      <c r="P1241" s="14"/>
      <c r="Q1241" s="14"/>
      <c r="R1241" s="8"/>
      <c r="S1241" s="8"/>
      <c r="T1241" s="8"/>
      <c r="U1241" s="8"/>
      <c r="V1241" s="141" t="s">
        <v>11127</v>
      </c>
      <c r="W1241" s="136" t="s">
        <v>11139</v>
      </c>
      <c r="X1241" s="136" t="s">
        <v>11140</v>
      </c>
      <c r="Y1241" s="136" t="s">
        <v>174</v>
      </c>
      <c r="Z1241" s="8"/>
      <c r="AA1241" s="133"/>
      <c r="AB1241" s="136">
        <v>1957</v>
      </c>
      <c r="AC1241" s="135" t="s">
        <v>168</v>
      </c>
      <c r="AD1241" s="3" t="s">
        <v>8271</v>
      </c>
      <c r="AE1241" s="3" t="s">
        <v>8272</v>
      </c>
      <c r="AF1241" s="3" t="s">
        <v>8273</v>
      </c>
      <c r="AG1241" s="3" t="s">
        <v>8274</v>
      </c>
      <c r="AH1241" s="135" t="s">
        <v>163</v>
      </c>
      <c r="AI1241" s="135" t="s">
        <v>8315</v>
      </c>
      <c r="AJ1241" s="135" t="s">
        <v>8278</v>
      </c>
      <c r="AK1241" s="135" t="s">
        <v>163</v>
      </c>
      <c r="AL1241" s="135" t="s">
        <v>8316</v>
      </c>
      <c r="AM1241" s="135" t="s">
        <v>194</v>
      </c>
      <c r="AN1241" s="135" t="s">
        <v>8276</v>
      </c>
      <c r="AO1241" s="135" t="s">
        <v>514</v>
      </c>
      <c r="AP1241" s="135"/>
      <c r="AQ1241" s="135" t="s">
        <v>8277</v>
      </c>
      <c r="AR1241" s="135"/>
      <c r="AS1241" s="124"/>
      <c r="AT1241" s="124"/>
      <c r="AU1241" s="124"/>
      <c r="AV1241" s="124"/>
      <c r="AW1241" s="135" t="s">
        <v>168</v>
      </c>
      <c r="AX1241" s="135" t="s">
        <v>8304</v>
      </c>
      <c r="AY1241" s="135" t="s">
        <v>8305</v>
      </c>
      <c r="AZ1241" s="135" t="s">
        <v>8306</v>
      </c>
      <c r="BA1241" s="135" t="s">
        <v>8307</v>
      </c>
      <c r="BB1241" s="3" t="s">
        <v>163</v>
      </c>
      <c r="BC1241" s="3" t="s">
        <v>8315</v>
      </c>
      <c r="BD1241" s="3" t="s">
        <v>8278</v>
      </c>
      <c r="BE1241" s="3" t="s">
        <v>163</v>
      </c>
      <c r="BF1241" s="3" t="s">
        <v>14997</v>
      </c>
      <c r="BG1241" s="3" t="s">
        <v>168</v>
      </c>
      <c r="BH1241" s="3" t="s">
        <v>8308</v>
      </c>
      <c r="BI1241" s="3" t="s">
        <v>8309</v>
      </c>
      <c r="BJ1241" s="3" t="s">
        <v>635</v>
      </c>
      <c r="BK1241" s="3" t="s">
        <v>8310</v>
      </c>
      <c r="BL1241" s="3" t="s">
        <v>163</v>
      </c>
      <c r="BM1241" s="3" t="s">
        <v>8311</v>
      </c>
      <c r="BN1241" s="3" t="s">
        <v>163</v>
      </c>
      <c r="BO1241" s="3" t="s">
        <v>8275</v>
      </c>
      <c r="BQ1241" s="3" t="s">
        <v>168</v>
      </c>
      <c r="BR1241" s="3" t="s">
        <v>8279</v>
      </c>
      <c r="BS1241" s="3" t="s">
        <v>8280</v>
      </c>
      <c r="BT1241" s="3" t="s">
        <v>163</v>
      </c>
      <c r="BU1241" s="3" t="s">
        <v>8281</v>
      </c>
      <c r="BV1241" s="3" t="s">
        <v>163</v>
      </c>
      <c r="BW1241" s="3" t="s">
        <v>8282</v>
      </c>
      <c r="BX1241" s="3" t="s">
        <v>163</v>
      </c>
      <c r="BY1241" s="3" t="s">
        <v>8283</v>
      </c>
      <c r="BZ1241" s="3" t="s">
        <v>8284</v>
      </c>
      <c r="CA1241" s="3" t="s">
        <v>168</v>
      </c>
      <c r="CB1241" s="3" t="s">
        <v>7030</v>
      </c>
      <c r="CC1241" s="3" t="s">
        <v>8285</v>
      </c>
      <c r="CD1241" s="3" t="s">
        <v>600</v>
      </c>
      <c r="CE1241" s="3" t="s">
        <v>8286</v>
      </c>
      <c r="CF1241" s="3" t="s">
        <v>163</v>
      </c>
      <c r="CG1241" s="3" t="s">
        <v>8287</v>
      </c>
      <c r="CH1241" s="3" t="s">
        <v>163</v>
      </c>
      <c r="CI1241" s="3" t="s">
        <v>163</v>
      </c>
      <c r="CJ1241" s="3" t="s">
        <v>8288</v>
      </c>
      <c r="CK1241" s="3" t="s">
        <v>168</v>
      </c>
      <c r="CL1241" s="3" t="s">
        <v>8289</v>
      </c>
      <c r="CM1241" s="3" t="s">
        <v>8290</v>
      </c>
      <c r="CN1241" s="3" t="s">
        <v>8291</v>
      </c>
      <c r="CO1241" s="3" t="s">
        <v>8292</v>
      </c>
      <c r="CP1241" s="3" t="s">
        <v>163</v>
      </c>
      <c r="CQ1241" s="3" t="s">
        <v>163</v>
      </c>
      <c r="CR1241" s="3" t="s">
        <v>163</v>
      </c>
      <c r="CS1241" s="3" t="s">
        <v>163</v>
      </c>
      <c r="CT1241" s="3" t="s">
        <v>8293</v>
      </c>
      <c r="CU1241" s="3" t="s">
        <v>168</v>
      </c>
      <c r="CV1241" s="3" t="s">
        <v>8294</v>
      </c>
      <c r="CW1241" s="3" t="s">
        <v>8295</v>
      </c>
      <c r="CX1241" s="3" t="s">
        <v>8296</v>
      </c>
      <c r="CY1241" s="3" t="s">
        <v>8297</v>
      </c>
      <c r="CZ1241" s="3" t="s">
        <v>163</v>
      </c>
      <c r="DA1241" s="3" t="s">
        <v>8298</v>
      </c>
      <c r="DB1241" s="3" t="s">
        <v>163</v>
      </c>
      <c r="DC1241" s="3" t="s">
        <v>8299</v>
      </c>
      <c r="DE1241" s="3" t="s">
        <v>168</v>
      </c>
      <c r="DF1241" s="3" t="s">
        <v>8317</v>
      </c>
      <c r="DG1241" s="3" t="s">
        <v>8318</v>
      </c>
      <c r="DH1241" s="3" t="s">
        <v>8319</v>
      </c>
      <c r="DI1241" s="3" t="s">
        <v>8320</v>
      </c>
      <c r="DJ1241" s="3" t="s">
        <v>163</v>
      </c>
      <c r="DK1241" s="3" t="s">
        <v>8321</v>
      </c>
      <c r="DL1241" s="3" t="s">
        <v>163</v>
      </c>
      <c r="DM1241" s="3" t="s">
        <v>8283</v>
      </c>
      <c r="DN1241" s="3" t="s">
        <v>8322</v>
      </c>
      <c r="DO1241" s="3" t="s">
        <v>168</v>
      </c>
      <c r="DP1241" s="3" t="s">
        <v>8323</v>
      </c>
      <c r="DQ1241" s="3" t="s">
        <v>8280</v>
      </c>
      <c r="DR1241" s="3" t="s">
        <v>8324</v>
      </c>
      <c r="DS1241" s="3" t="s">
        <v>8325</v>
      </c>
      <c r="DT1241" s="3" t="s">
        <v>163</v>
      </c>
      <c r="DU1241" s="3" t="s">
        <v>8326</v>
      </c>
      <c r="DV1241" s="3" t="s">
        <v>163</v>
      </c>
      <c r="DW1241" s="3" t="s">
        <v>8327</v>
      </c>
      <c r="DY1241" s="3" t="s">
        <v>168</v>
      </c>
      <c r="DZ1241" s="3" t="s">
        <v>1492</v>
      </c>
      <c r="EA1241" s="3" t="s">
        <v>8328</v>
      </c>
      <c r="EB1241" s="3" t="s">
        <v>8329</v>
      </c>
      <c r="EC1241" s="3" t="s">
        <v>8330</v>
      </c>
      <c r="EI1241" s="3" t="s">
        <v>1916</v>
      </c>
      <c r="EJ1241" s="3" t="s">
        <v>8331</v>
      </c>
      <c r="EK1241" s="3" t="s">
        <v>8332</v>
      </c>
      <c r="EL1241" s="3" t="s">
        <v>1352</v>
      </c>
      <c r="EM1241" s="3" t="s">
        <v>8333</v>
      </c>
      <c r="EN1241" s="3" t="s">
        <v>163</v>
      </c>
      <c r="EO1241" s="3" t="s">
        <v>8334</v>
      </c>
      <c r="EP1241" s="3" t="s">
        <v>163</v>
      </c>
      <c r="EQ1241" s="3" t="s">
        <v>163</v>
      </c>
      <c r="ER1241" s="3" t="s">
        <v>8335</v>
      </c>
      <c r="ES1241" s="3" t="s">
        <v>168</v>
      </c>
      <c r="ET1241" s="3" t="s">
        <v>8336</v>
      </c>
      <c r="EU1241" s="3" t="s">
        <v>8337</v>
      </c>
      <c r="EV1241" s="3" t="s">
        <v>402</v>
      </c>
      <c r="EW1241" s="3" t="s">
        <v>8338</v>
      </c>
      <c r="EX1241" s="3" t="s">
        <v>163</v>
      </c>
      <c r="EY1241" s="3" t="s">
        <v>8339</v>
      </c>
      <c r="EZ1241" s="3" t="s">
        <v>163</v>
      </c>
      <c r="FA1241" s="3" t="s">
        <v>163</v>
      </c>
      <c r="FB1241" s="3" t="s">
        <v>8340</v>
      </c>
      <c r="FC1241" s="3" t="s">
        <v>168</v>
      </c>
      <c r="FD1241" s="3" t="s">
        <v>8341</v>
      </c>
      <c r="FE1241" s="3" t="s">
        <v>8342</v>
      </c>
      <c r="FF1241" s="3" t="s">
        <v>8343</v>
      </c>
      <c r="FG1241" s="3" t="s">
        <v>8344</v>
      </c>
      <c r="FH1241" s="3" t="s">
        <v>163</v>
      </c>
      <c r="FI1241" s="3" t="s">
        <v>8345</v>
      </c>
      <c r="FJ1241" s="3" t="s">
        <v>8346</v>
      </c>
      <c r="FK1241" s="3" t="s">
        <v>163</v>
      </c>
      <c r="FL1241" s="3" t="s">
        <v>8347</v>
      </c>
    </row>
    <row r="1242" spans="1:176" ht="12.75" customHeight="1" x14ac:dyDescent="0.2">
      <c r="A1242" s="135" t="s">
        <v>205</v>
      </c>
      <c r="C1242" s="128"/>
      <c r="D1242" s="135" t="s">
        <v>13265</v>
      </c>
      <c r="E1242" s="135" t="s">
        <v>13265</v>
      </c>
      <c r="F1242" s="135"/>
      <c r="G1242" s="135"/>
      <c r="H1242" s="127"/>
      <c r="I1242" s="135" t="s">
        <v>468</v>
      </c>
      <c r="J1242" s="132" t="s">
        <v>431</v>
      </c>
      <c r="K1242" s="134" t="s">
        <v>162</v>
      </c>
      <c r="L1242" s="135" t="s">
        <v>13287</v>
      </c>
      <c r="M1242" s="135" t="s">
        <v>13266</v>
      </c>
      <c r="N1242" s="135"/>
      <c r="O1242" s="135"/>
      <c r="P1242" s="135"/>
      <c r="Q1242" s="135"/>
      <c r="R1242" s="135" t="s">
        <v>13267</v>
      </c>
      <c r="S1242" s="135" t="s">
        <v>13268</v>
      </c>
      <c r="T1242" s="135">
        <v>35290</v>
      </c>
      <c r="U1242" s="135" t="s">
        <v>13269</v>
      </c>
      <c r="V1242" s="135" t="s">
        <v>13270</v>
      </c>
      <c r="W1242" s="135"/>
      <c r="X1242" s="135"/>
      <c r="Y1242" s="135"/>
      <c r="Z1242" s="135"/>
      <c r="AA1242" s="135"/>
      <c r="AB1242" s="135"/>
      <c r="AC1242" s="135" t="s">
        <v>168</v>
      </c>
      <c r="AD1242" s="3" t="s">
        <v>13271</v>
      </c>
      <c r="AE1242" s="3" t="s">
        <v>13272</v>
      </c>
      <c r="AF1242" s="3" t="s">
        <v>581</v>
      </c>
      <c r="AG1242" s="3" t="s">
        <v>13273</v>
      </c>
      <c r="AH1242" s="135"/>
      <c r="AI1242" s="135"/>
      <c r="AJ1242" s="135" t="s">
        <v>13270</v>
      </c>
      <c r="AK1242" s="135" t="s">
        <v>13274</v>
      </c>
      <c r="AL1242" s="135"/>
      <c r="AM1242" s="135"/>
      <c r="AN1242" s="135"/>
      <c r="AO1242" s="135"/>
      <c r="AP1242" s="135"/>
      <c r="AQ1242" s="135"/>
      <c r="AR1242" s="135"/>
      <c r="AS1242" s="135"/>
      <c r="AT1242" s="135"/>
      <c r="AU1242" s="135"/>
      <c r="AV1242" s="135"/>
      <c r="AW1242" s="135"/>
      <c r="AX1242" s="135"/>
      <c r="AY1242" s="135"/>
      <c r="AZ1242" s="135"/>
      <c r="BA1242" s="135"/>
    </row>
    <row r="1243" spans="1:176" ht="12.75" customHeight="1" x14ac:dyDescent="0.2">
      <c r="A1243" s="3" t="s">
        <v>544</v>
      </c>
      <c r="D1243" s="3" t="s">
        <v>2598</v>
      </c>
      <c r="E1243" s="3" t="s">
        <v>2598</v>
      </c>
      <c r="F1243" s="3"/>
      <c r="G1243" s="3"/>
      <c r="I1243" s="3" t="s">
        <v>604</v>
      </c>
      <c r="J1243" s="3" t="s">
        <v>444</v>
      </c>
      <c r="K1243" s="4" t="s">
        <v>162</v>
      </c>
      <c r="L1243" s="3" t="s">
        <v>163</v>
      </c>
      <c r="M1243" s="3" t="s">
        <v>2599</v>
      </c>
      <c r="R1243" s="3" t="s">
        <v>163</v>
      </c>
      <c r="S1243" s="3" t="s">
        <v>163</v>
      </c>
      <c r="T1243" s="3" t="s">
        <v>163</v>
      </c>
      <c r="U1243" s="3" t="s">
        <v>163</v>
      </c>
      <c r="V1243" s="9" t="s">
        <v>163</v>
      </c>
      <c r="AA1243" s="3" t="s">
        <v>163</v>
      </c>
      <c r="AC1243" s="3" t="s">
        <v>168</v>
      </c>
      <c r="AD1243" s="3" t="s">
        <v>609</v>
      </c>
      <c r="AE1243" s="3" t="s">
        <v>2600</v>
      </c>
      <c r="AF1243" s="3" t="s">
        <v>319</v>
      </c>
      <c r="AG1243" s="3" t="s">
        <v>2601</v>
      </c>
      <c r="AW1243" s="3" t="s">
        <v>168</v>
      </c>
      <c r="AX1243" s="3" t="s">
        <v>609</v>
      </c>
      <c r="AY1243" s="3" t="s">
        <v>2600</v>
      </c>
      <c r="AZ1243" s="3" t="s">
        <v>319</v>
      </c>
      <c r="BA1243" s="3" t="s">
        <v>2601</v>
      </c>
      <c r="BC1243" s="9"/>
      <c r="BD1243" s="9"/>
      <c r="BE1243" s="9"/>
    </row>
    <row r="1244" spans="1:176" ht="12.75" customHeight="1" x14ac:dyDescent="0.2">
      <c r="A1244" s="3" t="s">
        <v>544</v>
      </c>
      <c r="D1244" s="3" t="s">
        <v>2634</v>
      </c>
      <c r="E1244" s="3" t="s">
        <v>2634</v>
      </c>
      <c r="F1244" s="3"/>
      <c r="G1244" s="3"/>
      <c r="I1244" s="3" t="s">
        <v>12764</v>
      </c>
      <c r="J1244" s="3" t="s">
        <v>203</v>
      </c>
      <c r="K1244" s="4" t="s">
        <v>162</v>
      </c>
      <c r="L1244" s="3" t="s">
        <v>163</v>
      </c>
      <c r="M1244" s="3" t="s">
        <v>2635</v>
      </c>
      <c r="R1244" s="3" t="s">
        <v>2636</v>
      </c>
      <c r="S1244" s="3" t="s">
        <v>2637</v>
      </c>
      <c r="T1244" s="3" t="s">
        <v>2638</v>
      </c>
      <c r="U1244" s="3" t="s">
        <v>829</v>
      </c>
      <c r="V1244" s="9" t="s">
        <v>2639</v>
      </c>
      <c r="W1244" s="135"/>
      <c r="AA1244" s="3" t="s">
        <v>2640</v>
      </c>
      <c r="AC1244" s="3" t="s">
        <v>168</v>
      </c>
      <c r="AD1244" s="3" t="s">
        <v>2641</v>
      </c>
      <c r="AE1244" s="3" t="s">
        <v>2642</v>
      </c>
      <c r="AF1244" s="3" t="s">
        <v>250</v>
      </c>
      <c r="AG1244" s="3" t="s">
        <v>2643</v>
      </c>
      <c r="AI1244" s="3" t="s">
        <v>163</v>
      </c>
      <c r="AJ1244" s="3" t="s">
        <v>2639</v>
      </c>
      <c r="AW1244" s="3" t="s">
        <v>168</v>
      </c>
      <c r="AX1244" s="3" t="s">
        <v>2641</v>
      </c>
      <c r="AY1244" s="3" t="s">
        <v>2642</v>
      </c>
      <c r="AZ1244" s="3" t="s">
        <v>250</v>
      </c>
      <c r="BA1244" s="3" t="s">
        <v>2643</v>
      </c>
      <c r="BC1244" s="141"/>
      <c r="BD1244" s="9"/>
      <c r="BE1244" s="9"/>
    </row>
    <row r="1245" spans="1:176" ht="12.75" customHeight="1" x14ac:dyDescent="0.2">
      <c r="A1245" s="3" t="s">
        <v>544</v>
      </c>
      <c r="D1245" s="3" t="s">
        <v>2647</v>
      </c>
      <c r="E1245" s="3" t="s">
        <v>2647</v>
      </c>
      <c r="F1245" s="3"/>
      <c r="G1245" s="3"/>
      <c r="I1245" s="3" t="s">
        <v>160</v>
      </c>
      <c r="J1245" s="3" t="s">
        <v>161</v>
      </c>
      <c r="K1245" s="4" t="s">
        <v>162</v>
      </c>
      <c r="L1245" s="3" t="s">
        <v>163</v>
      </c>
      <c r="M1245" s="3" t="s">
        <v>2648</v>
      </c>
      <c r="R1245" s="3" t="s">
        <v>2649</v>
      </c>
      <c r="S1245" s="3" t="s">
        <v>2650</v>
      </c>
      <c r="T1245" s="3" t="s">
        <v>2651</v>
      </c>
      <c r="U1245" s="3" t="s">
        <v>2652</v>
      </c>
      <c r="V1245" s="9" t="s">
        <v>163</v>
      </c>
      <c r="W1245" s="135"/>
      <c r="AA1245" s="3" t="s">
        <v>163</v>
      </c>
      <c r="AC1245" s="3" t="s">
        <v>168</v>
      </c>
      <c r="AD1245" s="3" t="s">
        <v>2653</v>
      </c>
      <c r="AE1245" s="3" t="s">
        <v>2654</v>
      </c>
      <c r="AF1245" s="3" t="s">
        <v>2655</v>
      </c>
      <c r="AG1245" s="3" t="s">
        <v>2656</v>
      </c>
      <c r="AH1245" s="3" t="s">
        <v>163</v>
      </c>
      <c r="AI1245" s="3" t="s">
        <v>2657</v>
      </c>
      <c r="AJ1245" s="3" t="s">
        <v>163</v>
      </c>
      <c r="AK1245" s="3" t="s">
        <v>2658</v>
      </c>
      <c r="AL1245" s="3" t="s">
        <v>163</v>
      </c>
      <c r="AW1245" s="3" t="s">
        <v>168</v>
      </c>
      <c r="AX1245" s="3" t="s">
        <v>2653</v>
      </c>
      <c r="AY1245" s="3" t="s">
        <v>2654</v>
      </c>
      <c r="AZ1245" s="3" t="s">
        <v>2655</v>
      </c>
      <c r="BA1245" s="3" t="s">
        <v>2656</v>
      </c>
      <c r="BB1245" s="3" t="s">
        <v>163</v>
      </c>
      <c r="BC1245" s="141" t="s">
        <v>2659</v>
      </c>
      <c r="BD1245" s="9" t="s">
        <v>163</v>
      </c>
      <c r="BE1245" s="9" t="s">
        <v>2660</v>
      </c>
      <c r="BF1245" s="3" t="s">
        <v>2661</v>
      </c>
    </row>
    <row r="1246" spans="1:176" ht="12.75" customHeight="1" x14ac:dyDescent="0.2">
      <c r="A1246" s="132" t="s">
        <v>544</v>
      </c>
      <c r="B1246" s="124"/>
      <c r="C1246" s="133"/>
      <c r="D1246" s="133" t="s">
        <v>2662</v>
      </c>
      <c r="E1246" s="133" t="s">
        <v>2662</v>
      </c>
      <c r="F1246" s="124"/>
      <c r="G1246" s="124"/>
      <c r="H1246" s="124"/>
      <c r="I1246" s="133" t="s">
        <v>301</v>
      </c>
      <c r="J1246" s="133" t="s">
        <v>179</v>
      </c>
      <c r="K1246" s="124" t="s">
        <v>162</v>
      </c>
      <c r="L1246" s="133" t="s">
        <v>2663</v>
      </c>
      <c r="M1246" s="133"/>
      <c r="N1246" s="124"/>
      <c r="O1246" s="124"/>
      <c r="P1246" s="124"/>
      <c r="Q1246" s="124"/>
      <c r="R1246" s="133"/>
      <c r="S1246" s="133"/>
      <c r="T1246" s="133"/>
      <c r="U1246" s="133"/>
      <c r="V1246" s="24"/>
      <c r="W1246" s="133"/>
      <c r="X1246" s="133"/>
      <c r="Y1246" s="133"/>
      <c r="Z1246" s="133"/>
      <c r="AA1246" s="133"/>
      <c r="AB1246" s="133"/>
      <c r="AC1246" s="133"/>
      <c r="AH1246" s="133"/>
      <c r="AI1246" s="133"/>
      <c r="AJ1246" s="133"/>
      <c r="AK1246" s="133"/>
      <c r="AL1246" s="133"/>
      <c r="AM1246" s="124"/>
      <c r="AN1246" s="124"/>
      <c r="AO1246" s="124"/>
      <c r="AP1246" s="124"/>
      <c r="AQ1246" s="124"/>
      <c r="AR1246" s="124"/>
      <c r="AS1246" s="124"/>
      <c r="AT1246" s="124"/>
      <c r="AU1246" s="124"/>
      <c r="AV1246" s="124"/>
      <c r="AW1246" s="3" t="s">
        <v>168</v>
      </c>
      <c r="AX1246" s="133" t="s">
        <v>2664</v>
      </c>
      <c r="AY1246" s="133" t="s">
        <v>2665</v>
      </c>
      <c r="AZ1246" s="133"/>
      <c r="BA1246" s="133" t="s">
        <v>602</v>
      </c>
      <c r="BD1246" s="135"/>
      <c r="BE1246" s="135"/>
    </row>
    <row r="1247" spans="1:176" ht="12.75" customHeight="1" x14ac:dyDescent="0.2">
      <c r="A1247" s="3" t="s">
        <v>205</v>
      </c>
      <c r="D1247" s="3" t="s">
        <v>2672</v>
      </c>
      <c r="E1247" s="3" t="s">
        <v>2672</v>
      </c>
      <c r="F1247" s="3"/>
      <c r="G1247" s="3"/>
      <c r="I1247" s="3" t="s">
        <v>12764</v>
      </c>
      <c r="J1247" s="3" t="s">
        <v>203</v>
      </c>
      <c r="K1247" s="127" t="s">
        <v>162</v>
      </c>
      <c r="L1247" s="3" t="s">
        <v>163</v>
      </c>
      <c r="M1247" s="3" t="s">
        <v>163</v>
      </c>
      <c r="R1247" s="3" t="s">
        <v>2673</v>
      </c>
      <c r="S1247" s="3" t="s">
        <v>163</v>
      </c>
      <c r="T1247" s="3" t="s">
        <v>2674</v>
      </c>
      <c r="U1247" s="3" t="s">
        <v>829</v>
      </c>
      <c r="V1247" s="141" t="s">
        <v>163</v>
      </c>
      <c r="AA1247" s="3" t="s">
        <v>163</v>
      </c>
      <c r="AC1247" s="3" t="s">
        <v>168</v>
      </c>
      <c r="AD1247" s="3" t="s">
        <v>2675</v>
      </c>
      <c r="AE1247" s="3" t="s">
        <v>2676</v>
      </c>
      <c r="AF1247" s="3" t="s">
        <v>866</v>
      </c>
      <c r="AG1247" s="3" t="s">
        <v>2677</v>
      </c>
      <c r="AH1247" s="3" t="s">
        <v>163</v>
      </c>
      <c r="AI1247" s="3" t="s">
        <v>2678</v>
      </c>
      <c r="AJ1247" s="3" t="s">
        <v>163</v>
      </c>
      <c r="AK1247" s="3" t="s">
        <v>2679</v>
      </c>
      <c r="AL1247" s="3" t="s">
        <v>2680</v>
      </c>
      <c r="AW1247" s="3" t="s">
        <v>168</v>
      </c>
      <c r="AX1247" s="3" t="s">
        <v>2675</v>
      </c>
      <c r="AY1247" s="3" t="s">
        <v>2676</v>
      </c>
      <c r="AZ1247" s="3" t="s">
        <v>866</v>
      </c>
      <c r="BA1247" s="3" t="s">
        <v>2677</v>
      </c>
      <c r="BC1247" s="141"/>
      <c r="BD1247" s="141"/>
      <c r="BE1247" s="141"/>
    </row>
    <row r="1248" spans="1:176" ht="12.75" customHeight="1" x14ac:dyDescent="0.2">
      <c r="A1248" s="135" t="s">
        <v>299</v>
      </c>
      <c r="C1248" s="128"/>
      <c r="D1248" s="135" t="s">
        <v>2688</v>
      </c>
      <c r="E1248" s="135" t="s">
        <v>2688</v>
      </c>
      <c r="F1248" s="135"/>
      <c r="G1248" s="135"/>
      <c r="H1248" s="127"/>
      <c r="I1248" s="135" t="s">
        <v>301</v>
      </c>
      <c r="J1248" s="135" t="s">
        <v>179</v>
      </c>
      <c r="K1248" s="127" t="s">
        <v>162</v>
      </c>
      <c r="L1248" s="135" t="s">
        <v>163</v>
      </c>
      <c r="M1248" s="135" t="s">
        <v>163</v>
      </c>
      <c r="N1248" s="135"/>
      <c r="O1248" s="135"/>
      <c r="P1248" s="135"/>
      <c r="Q1248" s="135"/>
      <c r="R1248" s="135" t="s">
        <v>2689</v>
      </c>
      <c r="S1248" s="135" t="s">
        <v>2690</v>
      </c>
      <c r="T1248" s="135" t="s">
        <v>2691</v>
      </c>
      <c r="U1248" s="135" t="s">
        <v>1010</v>
      </c>
      <c r="V1248" s="141" t="s">
        <v>163</v>
      </c>
      <c r="W1248" s="135"/>
      <c r="X1248" s="135"/>
      <c r="Y1248" s="135"/>
      <c r="Z1248" s="135"/>
      <c r="AA1248" s="135" t="s">
        <v>163</v>
      </c>
      <c r="AB1248" s="135"/>
      <c r="AC1248" s="135" t="s">
        <v>168</v>
      </c>
      <c r="AD1248" s="3" t="s">
        <v>2692</v>
      </c>
      <c r="AE1248" s="3" t="s">
        <v>2693</v>
      </c>
      <c r="AF1248" s="3" t="s">
        <v>600</v>
      </c>
      <c r="AG1248" s="3" t="s">
        <v>2684</v>
      </c>
      <c r="AH1248" s="135" t="s">
        <v>163</v>
      </c>
      <c r="AI1248" s="135" t="s">
        <v>2694</v>
      </c>
      <c r="AJ1248" s="135" t="s">
        <v>163</v>
      </c>
      <c r="AK1248" s="135" t="s">
        <v>2695</v>
      </c>
      <c r="AL1248" s="135" t="s">
        <v>163</v>
      </c>
      <c r="AM1248" s="135"/>
      <c r="AN1248" s="135"/>
      <c r="AO1248" s="135"/>
      <c r="AP1248" s="135"/>
      <c r="AQ1248" s="135"/>
      <c r="AR1248" s="135"/>
      <c r="AS1248" s="135"/>
      <c r="AT1248" s="135"/>
      <c r="AU1248" s="135"/>
      <c r="AV1248" s="135"/>
      <c r="AW1248" s="3" t="s">
        <v>168</v>
      </c>
      <c r="AX1248" s="135" t="s">
        <v>2692</v>
      </c>
      <c r="AY1248" s="135" t="s">
        <v>2693</v>
      </c>
      <c r="AZ1248" s="135" t="s">
        <v>600</v>
      </c>
      <c r="BA1248" s="135" t="s">
        <v>2684</v>
      </c>
      <c r="BB1248" s="3" t="s">
        <v>163</v>
      </c>
      <c r="BC1248" s="141" t="s">
        <v>2694</v>
      </c>
      <c r="BD1248" s="141" t="s">
        <v>163</v>
      </c>
      <c r="BE1248" s="141" t="s">
        <v>2694</v>
      </c>
      <c r="BF1248" s="3" t="s">
        <v>2696</v>
      </c>
    </row>
    <row r="1249" spans="1:176" ht="12.75" customHeight="1" x14ac:dyDescent="0.2">
      <c r="A1249" s="3" t="s">
        <v>11623</v>
      </c>
      <c r="D1249" s="3" t="s">
        <v>2700</v>
      </c>
      <c r="E1249" s="3" t="s">
        <v>2700</v>
      </c>
      <c r="F1249" s="3"/>
      <c r="G1249" s="3"/>
      <c r="I1249" s="3" t="s">
        <v>1110</v>
      </c>
      <c r="J1249" s="133" t="s">
        <v>203</v>
      </c>
      <c r="K1249" s="4" t="s">
        <v>162</v>
      </c>
      <c r="L1249" s="3" t="s">
        <v>163</v>
      </c>
      <c r="M1249" s="3" t="s">
        <v>163</v>
      </c>
      <c r="R1249" s="3" t="s">
        <v>2701</v>
      </c>
      <c r="S1249" s="3" t="s">
        <v>163</v>
      </c>
      <c r="T1249" s="3" t="s">
        <v>2702</v>
      </c>
      <c r="U1249" s="3" t="s">
        <v>1114</v>
      </c>
      <c r="V1249" s="9" t="s">
        <v>163</v>
      </c>
      <c r="W1249" s="127"/>
      <c r="AA1249" s="3" t="s">
        <v>2703</v>
      </c>
      <c r="AC1249" s="3" t="s">
        <v>168</v>
      </c>
      <c r="AD1249" s="3" t="s">
        <v>2704</v>
      </c>
      <c r="AE1249" s="3" t="s">
        <v>2705</v>
      </c>
      <c r="AF1249" s="3" t="s">
        <v>581</v>
      </c>
      <c r="AG1249" s="3" t="s">
        <v>2706</v>
      </c>
      <c r="AH1249" s="3" t="s">
        <v>2707</v>
      </c>
      <c r="AI1249" s="3" t="s">
        <v>2708</v>
      </c>
      <c r="AJ1249" s="3" t="s">
        <v>163</v>
      </c>
      <c r="AK1249" s="3" t="s">
        <v>2709</v>
      </c>
      <c r="AL1249" s="3" t="s">
        <v>2710</v>
      </c>
      <c r="BC1249" s="9"/>
      <c r="BD1249" s="9"/>
      <c r="BE1249" s="9"/>
    </row>
    <row r="1250" spans="1:176" ht="12.75" customHeight="1" x14ac:dyDescent="0.25">
      <c r="A1250" s="133" t="s">
        <v>205</v>
      </c>
      <c r="B1250" s="124"/>
      <c r="C1250" s="133"/>
      <c r="D1250" s="133" t="s">
        <v>2711</v>
      </c>
      <c r="E1250" s="133" t="s">
        <v>2711</v>
      </c>
      <c r="F1250" s="124"/>
      <c r="G1250" s="124"/>
      <c r="H1250" s="124"/>
      <c r="I1250" s="133" t="s">
        <v>443</v>
      </c>
      <c r="J1250" s="133" t="s">
        <v>444</v>
      </c>
      <c r="K1250" s="124" t="s">
        <v>162</v>
      </c>
      <c r="L1250" s="133" t="s">
        <v>2712</v>
      </c>
      <c r="M1250" s="133"/>
      <c r="N1250" s="124"/>
      <c r="O1250" s="124"/>
      <c r="P1250" s="124"/>
      <c r="Q1250" s="124"/>
      <c r="R1250" s="133" t="s">
        <v>13951</v>
      </c>
      <c r="S1250" s="133"/>
      <c r="T1250" s="133">
        <v>43302</v>
      </c>
      <c r="U1250" s="133" t="s">
        <v>13952</v>
      </c>
      <c r="V1250" s="24" t="s">
        <v>13953</v>
      </c>
      <c r="W1250" s="133"/>
      <c r="X1250" s="133"/>
      <c r="Y1250" s="133"/>
      <c r="Z1250" s="133"/>
      <c r="AA1250" s="133"/>
      <c r="AB1250" s="133"/>
      <c r="AC1250" s="133" t="s">
        <v>194</v>
      </c>
      <c r="AD1250" s="3" t="s">
        <v>13954</v>
      </c>
      <c r="AE1250" s="3" t="s">
        <v>13955</v>
      </c>
      <c r="AF1250" s="3" t="s">
        <v>6946</v>
      </c>
      <c r="AG1250" s="180" t="s">
        <v>13956</v>
      </c>
      <c r="AH1250" s="133"/>
      <c r="AI1250" s="24" t="s">
        <v>13953</v>
      </c>
      <c r="AJ1250" s="133"/>
      <c r="AK1250" s="24" t="s">
        <v>13957</v>
      </c>
      <c r="AL1250" s="133"/>
      <c r="AM1250" s="124"/>
      <c r="AN1250" s="124"/>
      <c r="AO1250" s="124"/>
      <c r="AP1250" s="124"/>
      <c r="AQ1250" s="124"/>
      <c r="AR1250" s="124"/>
      <c r="AS1250" s="124"/>
      <c r="AT1250" s="124"/>
      <c r="AU1250" s="124"/>
      <c r="AV1250" s="124"/>
      <c r="AW1250" s="3" t="s">
        <v>168</v>
      </c>
      <c r="AX1250" s="133" t="s">
        <v>2713</v>
      </c>
      <c r="AY1250" s="133" t="s">
        <v>2714</v>
      </c>
      <c r="AZ1250" s="133" t="s">
        <v>581</v>
      </c>
      <c r="BA1250" s="133" t="s">
        <v>2715</v>
      </c>
    </row>
    <row r="1251" spans="1:176" s="1" customFormat="1" ht="12.75" customHeight="1" x14ac:dyDescent="0.2">
      <c r="A1251" s="3" t="s">
        <v>544</v>
      </c>
      <c r="B1251" s="127"/>
      <c r="C1251" s="5"/>
      <c r="D1251" s="3" t="s">
        <v>2799</v>
      </c>
      <c r="E1251" s="3" t="s">
        <v>2799</v>
      </c>
      <c r="F1251" s="3"/>
      <c r="G1251" s="3"/>
      <c r="H1251" s="4"/>
      <c r="I1251" s="3" t="s">
        <v>468</v>
      </c>
      <c r="J1251" s="135" t="s">
        <v>431</v>
      </c>
      <c r="K1251" s="4" t="s">
        <v>162</v>
      </c>
      <c r="L1251" s="3"/>
      <c r="M1251" s="3" t="s">
        <v>2800</v>
      </c>
      <c r="N1251" s="3"/>
      <c r="O1251" s="3"/>
      <c r="P1251" s="3"/>
      <c r="Q1251" s="3"/>
      <c r="R1251" s="3" t="s">
        <v>163</v>
      </c>
      <c r="S1251" s="3" t="s">
        <v>163</v>
      </c>
      <c r="T1251" s="3" t="s">
        <v>163</v>
      </c>
      <c r="U1251" s="3" t="s">
        <v>163</v>
      </c>
      <c r="V1251" s="9" t="s">
        <v>2801</v>
      </c>
      <c r="W1251" s="3"/>
      <c r="X1251" s="3"/>
      <c r="Y1251" s="3"/>
      <c r="Z1251" s="3"/>
      <c r="AA1251" s="3" t="s">
        <v>163</v>
      </c>
      <c r="AB1251" s="3"/>
      <c r="AC1251" s="3"/>
      <c r="AD1251" s="3"/>
      <c r="AE1251" s="3"/>
      <c r="AF1251" s="3"/>
      <c r="AG1251" s="3"/>
      <c r="AH1251" s="3"/>
      <c r="AI1251" s="135"/>
      <c r="AJ1251" s="135"/>
      <c r="AK1251" s="135"/>
      <c r="AL1251" s="3"/>
      <c r="AM1251" s="3"/>
      <c r="AN1251" s="3"/>
      <c r="AO1251" s="3"/>
      <c r="AP1251" s="3"/>
      <c r="AQ1251" s="3"/>
      <c r="AR1251" s="3"/>
      <c r="AS1251" s="3"/>
      <c r="AT1251" s="3"/>
      <c r="AU1251" s="3"/>
      <c r="AV1251" s="3"/>
      <c r="AW1251" s="3"/>
      <c r="AX1251" s="3"/>
      <c r="AY1251" s="3"/>
      <c r="AZ1251" s="3"/>
      <c r="BA1251" s="3"/>
      <c r="BB1251" s="3"/>
      <c r="BC1251" s="141"/>
      <c r="BD1251" s="141"/>
      <c r="BE1251" s="141"/>
      <c r="BF1251" s="3"/>
      <c r="BG1251" s="3"/>
      <c r="BH1251" s="3"/>
      <c r="BI1251" s="3"/>
      <c r="BJ1251" s="3"/>
      <c r="BK1251" s="3"/>
      <c r="BL1251" s="3"/>
      <c r="BM1251" s="3"/>
      <c r="BN1251" s="3"/>
      <c r="BO1251" s="3"/>
      <c r="BP1251" s="3"/>
      <c r="BQ1251" s="3"/>
      <c r="BR1251" s="3"/>
      <c r="BS1251" s="3"/>
      <c r="BT1251" s="3"/>
      <c r="BU1251" s="3"/>
      <c r="BV1251" s="3"/>
      <c r="BW1251" s="3"/>
      <c r="BX1251" s="3"/>
      <c r="BY1251" s="3"/>
      <c r="BZ1251" s="3"/>
      <c r="CA1251" s="3"/>
      <c r="CB1251" s="3"/>
      <c r="CC1251" s="3"/>
      <c r="CD1251" s="3"/>
      <c r="CE1251" s="3"/>
      <c r="CF1251" s="3"/>
      <c r="CG1251" s="3"/>
      <c r="CH1251" s="3"/>
      <c r="CI1251" s="3"/>
      <c r="CJ1251" s="3"/>
      <c r="CK1251" s="3"/>
      <c r="CL1251" s="3"/>
      <c r="CM1251" s="3"/>
      <c r="CN1251" s="3"/>
      <c r="CO1251" s="3"/>
      <c r="CP1251" s="3"/>
      <c r="CQ1251" s="3"/>
      <c r="CR1251" s="3"/>
      <c r="CS1251" s="3"/>
      <c r="CT1251" s="3"/>
      <c r="CU1251" s="3"/>
      <c r="CV1251" s="3"/>
      <c r="CW1251" s="3"/>
      <c r="CX1251" s="3"/>
      <c r="CY1251" s="3"/>
      <c r="CZ1251" s="3"/>
      <c r="DA1251" s="3"/>
      <c r="DB1251" s="3"/>
      <c r="DC1251" s="3"/>
      <c r="DD1251" s="3"/>
      <c r="DE1251" s="3"/>
      <c r="DF1251" s="3"/>
      <c r="DG1251" s="3"/>
      <c r="DH1251" s="3"/>
      <c r="DI1251" s="3"/>
      <c r="DJ1251" s="3"/>
      <c r="DK1251" s="3"/>
      <c r="DL1251" s="3"/>
      <c r="DM1251" s="3"/>
      <c r="DN1251" s="3"/>
      <c r="DO1251" s="3"/>
      <c r="DP1251" s="3"/>
      <c r="DQ1251" s="3"/>
      <c r="DR1251" s="3"/>
      <c r="DS1251" s="3"/>
      <c r="DT1251" s="3"/>
      <c r="DU1251" s="3"/>
      <c r="DV1251" s="3"/>
      <c r="DW1251" s="3"/>
      <c r="DX1251" s="3"/>
      <c r="DY1251" s="3"/>
      <c r="DZ1251" s="3"/>
      <c r="EA1251" s="3"/>
      <c r="EB1251" s="3"/>
      <c r="EC1251" s="3"/>
      <c r="ED1251" s="3"/>
      <c r="EE1251" s="3"/>
      <c r="EF1251" s="3"/>
      <c r="EG1251" s="3"/>
      <c r="EH1251" s="3"/>
      <c r="EI1251" s="3"/>
      <c r="EJ1251" s="3"/>
      <c r="EK1251" s="3"/>
      <c r="EL1251" s="3"/>
      <c r="EM1251" s="3"/>
      <c r="EN1251" s="3"/>
      <c r="EO1251" s="3"/>
      <c r="EP1251" s="3"/>
      <c r="EQ1251" s="3"/>
      <c r="ER1251" s="3"/>
      <c r="ES1251" s="3"/>
      <c r="ET1251" s="3"/>
      <c r="EU1251" s="3"/>
      <c r="EV1251" s="3"/>
      <c r="EW1251" s="3"/>
      <c r="EX1251" s="3"/>
      <c r="EY1251" s="3"/>
      <c r="EZ1251" s="3"/>
      <c r="FA1251" s="3"/>
      <c r="FB1251" s="3"/>
      <c r="FC1251" s="3"/>
      <c r="FD1251" s="3"/>
      <c r="FE1251" s="3"/>
      <c r="FF1251" s="3"/>
      <c r="FG1251" s="3"/>
      <c r="FH1251" s="3"/>
      <c r="FI1251" s="3"/>
      <c r="FJ1251" s="3"/>
      <c r="FK1251" s="3"/>
      <c r="FL1251" s="3"/>
      <c r="FM1251" s="135"/>
      <c r="FN1251" s="135"/>
      <c r="FO1251" s="135"/>
      <c r="FP1251" s="135"/>
      <c r="FQ1251" s="135"/>
      <c r="FR1251" s="135"/>
      <c r="FS1251" s="135"/>
      <c r="FT1251" s="135"/>
    </row>
    <row r="1252" spans="1:176" s="1" customFormat="1" ht="12.75" customHeight="1" x14ac:dyDescent="0.2">
      <c r="A1252" s="3" t="s">
        <v>544</v>
      </c>
      <c r="B1252" s="127"/>
      <c r="C1252" s="5"/>
      <c r="D1252" s="3" t="s">
        <v>12920</v>
      </c>
      <c r="E1252" s="3" t="s">
        <v>12920</v>
      </c>
      <c r="F1252" s="3"/>
      <c r="G1252" s="3"/>
      <c r="H1252" s="4"/>
      <c r="I1252" s="3" t="s">
        <v>184</v>
      </c>
      <c r="J1252" s="3" t="s">
        <v>179</v>
      </c>
      <c r="K1252" s="134" t="s">
        <v>162</v>
      </c>
      <c r="L1252" s="3"/>
      <c r="M1252" s="3"/>
      <c r="N1252" s="3"/>
      <c r="O1252" s="3"/>
      <c r="P1252" s="3"/>
      <c r="Q1252" s="3"/>
      <c r="R1252" s="3" t="s">
        <v>12946</v>
      </c>
      <c r="S1252" s="3" t="s">
        <v>12947</v>
      </c>
      <c r="T1252" s="3"/>
      <c r="U1252" s="3" t="s">
        <v>267</v>
      </c>
      <c r="V1252" s="135"/>
      <c r="W1252" s="3"/>
      <c r="X1252" s="3"/>
      <c r="Y1252" s="3"/>
      <c r="Z1252" s="3"/>
      <c r="AA1252" s="3"/>
      <c r="AB1252" s="3"/>
      <c r="AC1252" s="3" t="s">
        <v>168</v>
      </c>
      <c r="AD1252" s="3" t="s">
        <v>12977</v>
      </c>
      <c r="AE1252" s="3" t="s">
        <v>7122</v>
      </c>
      <c r="AF1252" s="3" t="s">
        <v>581</v>
      </c>
      <c r="AG1252" s="3" t="s">
        <v>12978</v>
      </c>
      <c r="AH1252" s="3"/>
      <c r="AI1252" s="3"/>
      <c r="AJ1252" s="3"/>
      <c r="AK1252" s="3"/>
      <c r="AL1252" s="3"/>
      <c r="AM1252" s="3" t="s">
        <v>194</v>
      </c>
      <c r="AN1252" s="3" t="s">
        <v>12979</v>
      </c>
      <c r="AO1252" s="3" t="s">
        <v>1044</v>
      </c>
      <c r="AP1252" s="3"/>
      <c r="AQ1252" s="3" t="s">
        <v>12980</v>
      </c>
      <c r="AR1252" s="3"/>
      <c r="AS1252" s="3"/>
      <c r="AT1252" s="3"/>
      <c r="AU1252" s="3"/>
      <c r="AV1252" s="3"/>
      <c r="AW1252" s="3"/>
      <c r="AX1252" s="3"/>
      <c r="AY1252" s="3"/>
      <c r="AZ1252" s="3"/>
      <c r="BA1252" s="3"/>
      <c r="BB1252" s="3"/>
      <c r="BC1252" s="135"/>
      <c r="BD1252" s="135"/>
      <c r="BE1252" s="135"/>
      <c r="BF1252" s="3"/>
      <c r="BG1252" s="3"/>
      <c r="BH1252" s="3"/>
      <c r="BI1252" s="3"/>
      <c r="BJ1252" s="3"/>
      <c r="BK1252" s="3"/>
      <c r="BL1252" s="3"/>
      <c r="BM1252" s="3"/>
      <c r="BN1252" s="3"/>
      <c r="BO1252" s="3"/>
      <c r="BP1252" s="3"/>
      <c r="BQ1252" s="3"/>
      <c r="BR1252" s="3"/>
      <c r="BS1252" s="3"/>
      <c r="BT1252" s="3"/>
      <c r="BU1252" s="3"/>
      <c r="BV1252" s="3"/>
      <c r="BW1252" s="3"/>
      <c r="BX1252" s="3"/>
      <c r="BY1252" s="3"/>
      <c r="BZ1252" s="3"/>
      <c r="CA1252" s="3"/>
      <c r="CB1252" s="3"/>
      <c r="CC1252" s="3"/>
      <c r="CD1252" s="3"/>
      <c r="CE1252" s="3"/>
      <c r="CF1252" s="3"/>
      <c r="CG1252" s="3"/>
      <c r="CH1252" s="3"/>
      <c r="CI1252" s="3"/>
      <c r="CJ1252" s="3"/>
      <c r="CK1252" s="3"/>
      <c r="CL1252" s="3"/>
      <c r="CM1252" s="3"/>
      <c r="CN1252" s="3"/>
      <c r="CO1252" s="3"/>
      <c r="CP1252" s="3"/>
      <c r="CQ1252" s="3"/>
      <c r="CR1252" s="3"/>
      <c r="CS1252" s="3"/>
      <c r="CT1252" s="3"/>
      <c r="CU1252" s="3"/>
      <c r="CV1252" s="3"/>
      <c r="CW1252" s="3"/>
      <c r="CX1252" s="3"/>
      <c r="CY1252" s="3"/>
      <c r="CZ1252" s="3"/>
      <c r="DA1252" s="3"/>
      <c r="DB1252" s="3"/>
      <c r="DC1252" s="3"/>
      <c r="DD1252" s="3"/>
      <c r="DE1252" s="3"/>
      <c r="DF1252" s="3"/>
      <c r="DG1252" s="3"/>
      <c r="DH1252" s="3"/>
      <c r="DI1252" s="3"/>
      <c r="DJ1252" s="3"/>
      <c r="DK1252" s="3"/>
      <c r="DL1252" s="3"/>
      <c r="DM1252" s="3"/>
      <c r="DN1252" s="3"/>
      <c r="DO1252" s="3"/>
      <c r="DP1252" s="3"/>
      <c r="DQ1252" s="3"/>
      <c r="DR1252" s="3"/>
      <c r="DS1252" s="3"/>
      <c r="DT1252" s="3"/>
      <c r="DU1252" s="3"/>
      <c r="DV1252" s="3"/>
      <c r="DW1252" s="3"/>
      <c r="DX1252" s="3"/>
      <c r="DY1252" s="3"/>
      <c r="DZ1252" s="3"/>
      <c r="EA1252" s="3"/>
      <c r="EB1252" s="3"/>
      <c r="EC1252" s="3"/>
      <c r="ED1252" s="3"/>
      <c r="EE1252" s="3"/>
      <c r="EF1252" s="3"/>
      <c r="EG1252" s="3"/>
      <c r="EH1252" s="3"/>
      <c r="EI1252" s="3"/>
      <c r="EJ1252" s="3"/>
      <c r="EK1252" s="3"/>
      <c r="EL1252" s="3"/>
      <c r="EM1252" s="3"/>
      <c r="EN1252" s="3"/>
      <c r="EO1252" s="3"/>
      <c r="EP1252" s="3"/>
      <c r="EQ1252" s="3"/>
      <c r="ER1252" s="3"/>
      <c r="ES1252" s="3"/>
      <c r="ET1252" s="3"/>
      <c r="EU1252" s="3"/>
      <c r="EV1252" s="3"/>
      <c r="EW1252" s="3"/>
      <c r="EX1252" s="3"/>
      <c r="EY1252" s="3"/>
      <c r="EZ1252" s="3"/>
      <c r="FA1252" s="3"/>
      <c r="FB1252" s="3"/>
      <c r="FC1252" s="3"/>
      <c r="FD1252" s="3"/>
      <c r="FE1252" s="3"/>
      <c r="FF1252" s="3"/>
      <c r="FG1252" s="3"/>
      <c r="FH1252" s="3"/>
      <c r="FI1252" s="3"/>
      <c r="FJ1252" s="3"/>
      <c r="FK1252" s="3"/>
      <c r="FL1252" s="3"/>
      <c r="FM1252" s="135"/>
      <c r="FN1252" s="135"/>
      <c r="FO1252" s="135"/>
      <c r="FP1252" s="135"/>
      <c r="FQ1252" s="135"/>
      <c r="FR1252" s="135"/>
      <c r="FS1252" s="135"/>
      <c r="FT1252" s="135"/>
    </row>
    <row r="1253" spans="1:176" s="1" customFormat="1" ht="12.75" customHeight="1" x14ac:dyDescent="0.2">
      <c r="A1253" s="3" t="s">
        <v>205</v>
      </c>
      <c r="B1253" s="127"/>
      <c r="C1253" s="5"/>
      <c r="D1253" s="3" t="s">
        <v>12092</v>
      </c>
      <c r="E1253" s="3" t="s">
        <v>12092</v>
      </c>
      <c r="F1253" s="3"/>
      <c r="G1253" s="3"/>
      <c r="H1253" s="4" t="s">
        <v>177</v>
      </c>
      <c r="I1253" s="3" t="s">
        <v>301</v>
      </c>
      <c r="J1253" s="3" t="s">
        <v>179</v>
      </c>
      <c r="K1253" s="124" t="s">
        <v>162</v>
      </c>
      <c r="L1253" s="3"/>
      <c r="M1253" s="3"/>
      <c r="N1253" s="3"/>
      <c r="O1253" s="3"/>
      <c r="P1253" s="3"/>
      <c r="Q1253" s="3"/>
      <c r="R1253" s="3" t="s">
        <v>12093</v>
      </c>
      <c r="S1253" s="3" t="s">
        <v>12094</v>
      </c>
      <c r="T1253" s="3">
        <v>679101</v>
      </c>
      <c r="U1253" s="3" t="s">
        <v>12095</v>
      </c>
      <c r="V1253" s="135"/>
      <c r="W1253" s="3"/>
      <c r="X1253" s="3"/>
      <c r="Y1253" s="3"/>
      <c r="Z1253" s="3"/>
      <c r="AA1253" s="3"/>
      <c r="AB1253" s="3"/>
      <c r="AC1253" s="3" t="s">
        <v>168</v>
      </c>
      <c r="AD1253" s="3" t="s">
        <v>12096</v>
      </c>
      <c r="AE1253" s="3" t="s">
        <v>12097</v>
      </c>
      <c r="AF1253" s="3" t="s">
        <v>158</v>
      </c>
      <c r="AG1253" s="3" t="s">
        <v>12098</v>
      </c>
      <c r="AH1253" s="3"/>
      <c r="AI1253" s="3"/>
      <c r="AJ1253" s="3"/>
      <c r="AK1253" s="3"/>
      <c r="AL1253" s="3"/>
      <c r="AM1253" s="3"/>
      <c r="AN1253" s="3"/>
      <c r="AO1253" s="3"/>
      <c r="AP1253" s="3"/>
      <c r="AQ1253" s="135"/>
      <c r="AR1253" s="3"/>
      <c r="AS1253" s="3"/>
      <c r="AT1253" s="3"/>
      <c r="AU1253" s="3"/>
      <c r="AV1253" s="135"/>
      <c r="AW1253" s="3" t="s">
        <v>168</v>
      </c>
      <c r="AX1253" s="3" t="s">
        <v>12096</v>
      </c>
      <c r="AY1253" s="3" t="s">
        <v>12097</v>
      </c>
      <c r="AZ1253" s="3" t="s">
        <v>158</v>
      </c>
      <c r="BA1253" s="3" t="s">
        <v>12098</v>
      </c>
      <c r="BB1253" s="3"/>
      <c r="BC1253" s="135"/>
      <c r="BD1253" s="135"/>
      <c r="BE1253" s="135"/>
      <c r="BF1253" s="3"/>
      <c r="BG1253" s="3"/>
      <c r="BH1253" s="3"/>
      <c r="BI1253" s="3"/>
      <c r="BJ1253" s="3"/>
      <c r="BK1253" s="3"/>
      <c r="BL1253" s="3"/>
      <c r="BM1253" s="3"/>
      <c r="BN1253" s="3"/>
      <c r="BO1253" s="3"/>
      <c r="BP1253" s="3"/>
      <c r="BQ1253" s="3"/>
      <c r="BR1253" s="3"/>
      <c r="BS1253" s="3"/>
      <c r="BT1253" s="3"/>
      <c r="BU1253" s="3"/>
      <c r="BV1253" s="3"/>
      <c r="BW1253" s="3"/>
      <c r="BX1253" s="3"/>
      <c r="BY1253" s="3"/>
      <c r="BZ1253" s="3"/>
      <c r="CA1253" s="3"/>
      <c r="CB1253" s="3"/>
      <c r="CC1253" s="3"/>
      <c r="CD1253" s="3"/>
      <c r="CE1253" s="3"/>
      <c r="CF1253" s="3"/>
      <c r="CG1253" s="3"/>
      <c r="CH1253" s="3"/>
      <c r="CI1253" s="3"/>
      <c r="CJ1253" s="3"/>
      <c r="CK1253" s="3"/>
      <c r="CL1253" s="3"/>
      <c r="CM1253" s="3"/>
      <c r="CN1253" s="3"/>
      <c r="CO1253" s="3"/>
      <c r="CP1253" s="3"/>
      <c r="CQ1253" s="3"/>
      <c r="CR1253" s="3"/>
      <c r="CS1253" s="3"/>
      <c r="CT1253" s="3"/>
      <c r="CU1253" s="3"/>
      <c r="CV1253" s="3"/>
      <c r="CW1253" s="3"/>
      <c r="CX1253" s="3"/>
      <c r="CY1253" s="3"/>
      <c r="CZ1253" s="3"/>
      <c r="DA1253" s="3"/>
      <c r="DB1253" s="3"/>
      <c r="DC1253" s="3"/>
      <c r="DD1253" s="3"/>
      <c r="DE1253" s="3"/>
      <c r="DF1253" s="3"/>
      <c r="DG1253" s="3"/>
      <c r="DH1253" s="3"/>
      <c r="DI1253" s="3"/>
      <c r="DJ1253" s="3"/>
      <c r="DK1253" s="3"/>
      <c r="DL1253" s="3"/>
      <c r="DM1253" s="3"/>
      <c r="DN1253" s="3"/>
      <c r="DO1253" s="3"/>
      <c r="DP1253" s="3"/>
      <c r="DQ1253" s="3"/>
      <c r="DR1253" s="3"/>
      <c r="DS1253" s="3"/>
      <c r="DT1253" s="3"/>
      <c r="DU1253" s="3"/>
      <c r="DV1253" s="3"/>
      <c r="DW1253" s="3"/>
      <c r="DX1253" s="3"/>
      <c r="DY1253" s="3"/>
      <c r="DZ1253" s="3"/>
      <c r="EA1253" s="3"/>
      <c r="EB1253" s="3"/>
      <c r="EC1253" s="3"/>
      <c r="ED1253" s="3"/>
      <c r="EE1253" s="3"/>
      <c r="EF1253" s="3"/>
      <c r="EG1253" s="3"/>
      <c r="EH1253" s="3"/>
      <c r="EI1253" s="3"/>
      <c r="EJ1253" s="3"/>
      <c r="EK1253" s="3"/>
      <c r="EL1253" s="3"/>
      <c r="EM1253" s="3"/>
      <c r="EN1253" s="3"/>
      <c r="EO1253" s="3"/>
      <c r="EP1253" s="3"/>
      <c r="EQ1253" s="3"/>
      <c r="ER1253" s="3"/>
      <c r="ES1253" s="3"/>
      <c r="ET1253" s="3"/>
      <c r="EU1253" s="3"/>
      <c r="EV1253" s="3"/>
      <c r="EW1253" s="3"/>
      <c r="EX1253" s="3"/>
      <c r="EY1253" s="3"/>
      <c r="EZ1253" s="3"/>
      <c r="FA1253" s="3"/>
      <c r="FB1253" s="3"/>
      <c r="FC1253" s="3"/>
      <c r="FD1253" s="3"/>
      <c r="FE1253" s="3"/>
      <c r="FF1253" s="3"/>
      <c r="FG1253" s="3"/>
      <c r="FH1253" s="3"/>
      <c r="FI1253" s="3"/>
      <c r="FJ1253" s="3"/>
      <c r="FK1253" s="3"/>
      <c r="FL1253" s="3"/>
      <c r="FM1253" s="135"/>
      <c r="FN1253" s="135"/>
      <c r="FO1253" s="135"/>
      <c r="FP1253" s="135"/>
      <c r="FQ1253" s="135"/>
      <c r="FR1253" s="135"/>
      <c r="FS1253" s="135"/>
      <c r="FT1253" s="135"/>
    </row>
    <row r="1254" spans="1:176" s="1" customFormat="1" ht="12.75" customHeight="1" x14ac:dyDescent="0.2">
      <c r="A1254" s="3" t="s">
        <v>992</v>
      </c>
      <c r="B1254" s="127"/>
      <c r="C1254" s="5"/>
      <c r="D1254" s="3" t="s">
        <v>2813</v>
      </c>
      <c r="E1254" s="3" t="s">
        <v>2813</v>
      </c>
      <c r="F1254" s="3"/>
      <c r="G1254" s="3"/>
      <c r="H1254" s="4"/>
      <c r="I1254" s="133" t="s">
        <v>443</v>
      </c>
      <c r="J1254" s="3" t="s">
        <v>444</v>
      </c>
      <c r="K1254" s="4" t="s">
        <v>162</v>
      </c>
      <c r="L1254" s="3" t="s">
        <v>2814</v>
      </c>
      <c r="M1254" s="3" t="s">
        <v>163</v>
      </c>
      <c r="N1254" s="3"/>
      <c r="O1254" s="3"/>
      <c r="P1254" s="3"/>
      <c r="Q1254" s="3"/>
      <c r="R1254" s="3" t="s">
        <v>2815</v>
      </c>
      <c r="S1254" s="3" t="s">
        <v>2816</v>
      </c>
      <c r="T1254" s="3" t="s">
        <v>2817</v>
      </c>
      <c r="U1254" s="3" t="s">
        <v>2818</v>
      </c>
      <c r="V1254" s="9" t="s">
        <v>163</v>
      </c>
      <c r="W1254" s="3"/>
      <c r="X1254" s="3"/>
      <c r="Y1254" s="3"/>
      <c r="Z1254" s="3"/>
      <c r="AA1254" s="3" t="s">
        <v>163</v>
      </c>
      <c r="AB1254" s="3"/>
      <c r="AC1254" s="3" t="s">
        <v>168</v>
      </c>
      <c r="AD1254" s="3" t="s">
        <v>2819</v>
      </c>
      <c r="AE1254" s="3" t="s">
        <v>2820</v>
      </c>
      <c r="AF1254" s="3" t="s">
        <v>2821</v>
      </c>
      <c r="AG1254" s="3" t="s">
        <v>2822</v>
      </c>
      <c r="AH1254" s="3" t="s">
        <v>163</v>
      </c>
      <c r="AI1254" s="3" t="s">
        <v>2823</v>
      </c>
      <c r="AJ1254" s="3" t="s">
        <v>163</v>
      </c>
      <c r="AK1254" s="3" t="s">
        <v>2824</v>
      </c>
      <c r="AL1254" s="3" t="s">
        <v>2825</v>
      </c>
      <c r="AM1254" s="3"/>
      <c r="AN1254" s="3"/>
      <c r="AO1254" s="3"/>
      <c r="AP1254" s="3"/>
      <c r="AQ1254" s="3"/>
      <c r="AR1254" s="3"/>
      <c r="AS1254" s="3"/>
      <c r="AT1254" s="3"/>
      <c r="AU1254" s="3"/>
      <c r="AV1254" s="3"/>
      <c r="AW1254" s="3" t="s">
        <v>168</v>
      </c>
      <c r="AX1254" s="3" t="s">
        <v>2819</v>
      </c>
      <c r="AY1254" s="3" t="s">
        <v>2820</v>
      </c>
      <c r="AZ1254" s="3" t="s">
        <v>2821</v>
      </c>
      <c r="BA1254" s="3" t="s">
        <v>2822</v>
      </c>
      <c r="BB1254" s="3"/>
      <c r="BC1254" s="141"/>
      <c r="BD1254" s="141"/>
      <c r="BE1254" s="141"/>
      <c r="BF1254" s="3"/>
      <c r="BG1254" s="3"/>
      <c r="BH1254" s="3"/>
      <c r="BI1254" s="3"/>
      <c r="BJ1254" s="3"/>
      <c r="BK1254" s="3"/>
      <c r="BL1254" s="3"/>
      <c r="BM1254" s="3"/>
      <c r="BN1254" s="3"/>
      <c r="BO1254" s="3"/>
      <c r="BP1254" s="3"/>
      <c r="BQ1254" s="3"/>
      <c r="BR1254" s="3"/>
      <c r="BS1254" s="3"/>
      <c r="BT1254" s="3"/>
      <c r="BU1254" s="3"/>
      <c r="BV1254" s="3"/>
      <c r="BW1254" s="3"/>
      <c r="BX1254" s="3"/>
      <c r="BY1254" s="3"/>
      <c r="BZ1254" s="3"/>
      <c r="CA1254" s="3"/>
      <c r="CB1254" s="3"/>
      <c r="CC1254" s="3"/>
      <c r="CD1254" s="3"/>
      <c r="CE1254" s="3"/>
      <c r="CF1254" s="3"/>
      <c r="CG1254" s="3"/>
      <c r="CH1254" s="3"/>
      <c r="CI1254" s="3"/>
      <c r="CJ1254" s="3"/>
      <c r="CK1254" s="3"/>
      <c r="CL1254" s="3"/>
      <c r="CM1254" s="3"/>
      <c r="CN1254" s="3"/>
      <c r="CO1254" s="3"/>
      <c r="CP1254" s="3"/>
      <c r="CQ1254" s="3"/>
      <c r="CR1254" s="3"/>
      <c r="CS1254" s="3"/>
      <c r="CT1254" s="3"/>
      <c r="CU1254" s="3"/>
      <c r="CV1254" s="3"/>
      <c r="CW1254" s="3"/>
      <c r="CX1254" s="3"/>
      <c r="CY1254" s="3"/>
      <c r="CZ1254" s="3"/>
      <c r="DA1254" s="3"/>
      <c r="DB1254" s="3"/>
      <c r="DC1254" s="3"/>
      <c r="DD1254" s="3"/>
      <c r="DE1254" s="3"/>
      <c r="DF1254" s="3"/>
      <c r="DG1254" s="3"/>
      <c r="DH1254" s="3"/>
      <c r="DI1254" s="3"/>
      <c r="DJ1254" s="3"/>
      <c r="DK1254" s="3"/>
      <c r="DL1254" s="3"/>
      <c r="DM1254" s="3"/>
      <c r="DN1254" s="3"/>
      <c r="DO1254" s="3"/>
      <c r="DP1254" s="3"/>
      <c r="DQ1254" s="3"/>
      <c r="DR1254" s="3"/>
      <c r="DS1254" s="3"/>
      <c r="DT1254" s="3"/>
      <c r="DU1254" s="3"/>
      <c r="DV1254" s="3"/>
      <c r="DW1254" s="3"/>
      <c r="DX1254" s="3"/>
      <c r="DY1254" s="3"/>
      <c r="DZ1254" s="3"/>
      <c r="EA1254" s="3"/>
      <c r="EB1254" s="3"/>
      <c r="EC1254" s="3"/>
      <c r="ED1254" s="3"/>
      <c r="EE1254" s="3"/>
      <c r="EF1254" s="3"/>
      <c r="EG1254" s="3"/>
      <c r="EH1254" s="3"/>
      <c r="EI1254" s="3"/>
      <c r="EJ1254" s="3"/>
      <c r="EK1254" s="3"/>
      <c r="EL1254" s="3"/>
      <c r="EM1254" s="3"/>
      <c r="EN1254" s="3"/>
      <c r="EO1254" s="3"/>
      <c r="EP1254" s="3"/>
      <c r="EQ1254" s="3"/>
      <c r="ER1254" s="3"/>
      <c r="ES1254" s="3"/>
      <c r="ET1254" s="3"/>
      <c r="EU1254" s="3"/>
      <c r="EV1254" s="3"/>
      <c r="EW1254" s="3"/>
      <c r="EX1254" s="3"/>
      <c r="EY1254" s="3"/>
      <c r="EZ1254" s="3"/>
      <c r="FA1254" s="3"/>
      <c r="FB1254" s="3"/>
      <c r="FC1254" s="3"/>
      <c r="FD1254" s="3"/>
      <c r="FE1254" s="3"/>
      <c r="FF1254" s="3"/>
      <c r="FG1254" s="3"/>
      <c r="FH1254" s="3"/>
      <c r="FI1254" s="3"/>
      <c r="FJ1254" s="3"/>
      <c r="FK1254" s="3"/>
      <c r="FL1254" s="3"/>
      <c r="FM1254" s="135"/>
      <c r="FN1254" s="135"/>
      <c r="FO1254" s="135"/>
      <c r="FP1254" s="135"/>
      <c r="FQ1254" s="135"/>
      <c r="FR1254" s="135"/>
      <c r="FS1254" s="135"/>
      <c r="FT1254" s="135"/>
    </row>
    <row r="1255" spans="1:176" ht="12.75" customHeight="1" x14ac:dyDescent="0.2">
      <c r="A1255" s="132" t="s">
        <v>240</v>
      </c>
      <c r="B1255" s="17" t="s">
        <v>886</v>
      </c>
      <c r="C1255" s="133"/>
      <c r="D1255" s="133" t="s">
        <v>950</v>
      </c>
      <c r="E1255" s="133" t="s">
        <v>950</v>
      </c>
      <c r="F1255" s="124"/>
      <c r="G1255" s="124"/>
      <c r="H1255" s="124" t="s">
        <v>243</v>
      </c>
      <c r="I1255" s="133" t="s">
        <v>919</v>
      </c>
      <c r="J1255" s="132" t="s">
        <v>444</v>
      </c>
      <c r="K1255" s="124" t="s">
        <v>162</v>
      </c>
      <c r="L1255" s="133" t="s">
        <v>951</v>
      </c>
      <c r="M1255" s="133"/>
      <c r="N1255" s="124" t="s">
        <v>247</v>
      </c>
      <c r="O1255" s="124"/>
      <c r="P1255" s="124"/>
      <c r="Q1255" s="124"/>
      <c r="R1255" s="133"/>
      <c r="S1255" s="133"/>
      <c r="T1255" s="133"/>
      <c r="U1255" s="133"/>
      <c r="V1255" s="24"/>
      <c r="W1255" s="133"/>
      <c r="X1255" s="133"/>
      <c r="Y1255" s="133"/>
      <c r="Z1255" s="133"/>
      <c r="AA1255" s="133"/>
      <c r="AB1255" s="133"/>
      <c r="AC1255" s="133"/>
      <c r="AI1255" s="133"/>
      <c r="AJ1255" s="133"/>
      <c r="AK1255" s="133"/>
      <c r="AL1255" s="133"/>
      <c r="AM1255" s="124"/>
      <c r="AN1255" s="124"/>
      <c r="AO1255" s="124"/>
      <c r="AP1255" s="124"/>
      <c r="AQ1255" s="124"/>
      <c r="AR1255" s="124"/>
      <c r="AS1255" s="124"/>
      <c r="AT1255" s="124"/>
      <c r="AU1255" s="124"/>
      <c r="AV1255" s="124"/>
      <c r="AW1255" s="124"/>
      <c r="AX1255" s="133"/>
      <c r="AY1255" s="133"/>
      <c r="AZ1255" s="133"/>
      <c r="BA1255" s="3" t="s">
        <v>952</v>
      </c>
    </row>
    <row r="1256" spans="1:176" ht="12.75" customHeight="1" x14ac:dyDescent="0.2">
      <c r="A1256" s="3" t="s">
        <v>11621</v>
      </c>
      <c r="B1256" s="127" t="s">
        <v>13654</v>
      </c>
      <c r="D1256" s="3" t="s">
        <v>13652</v>
      </c>
      <c r="E1256" s="3" t="s">
        <v>13652</v>
      </c>
      <c r="F1256" s="3"/>
      <c r="G1256" s="3"/>
      <c r="I1256" s="3" t="s">
        <v>301</v>
      </c>
      <c r="J1256" s="3" t="s">
        <v>179</v>
      </c>
      <c r="K1256" s="4" t="s">
        <v>162</v>
      </c>
      <c r="M1256" s="3" t="s">
        <v>13653</v>
      </c>
      <c r="R1256" s="3" t="s">
        <v>13655</v>
      </c>
      <c r="S1256" s="3" t="s">
        <v>13656</v>
      </c>
      <c r="T1256" s="3">
        <v>411021</v>
      </c>
      <c r="U1256" s="3" t="s">
        <v>3676</v>
      </c>
      <c r="V1256" s="135"/>
      <c r="AC1256" s="3" t="s">
        <v>168</v>
      </c>
      <c r="AD1256" s="3" t="s">
        <v>13663</v>
      </c>
      <c r="AE1256" s="3" t="s">
        <v>13664</v>
      </c>
      <c r="AF1256" s="3" t="s">
        <v>13665</v>
      </c>
      <c r="AG1256" s="3" t="s">
        <v>13666</v>
      </c>
      <c r="AK1256" s="3" t="s">
        <v>13667</v>
      </c>
      <c r="AQ1256" s="135"/>
      <c r="AV1256" s="135"/>
    </row>
    <row r="1257" spans="1:176" ht="12.75" customHeight="1" x14ac:dyDescent="0.2">
      <c r="A1257" s="3" t="s">
        <v>544</v>
      </c>
      <c r="B1257" s="127" t="s">
        <v>13449</v>
      </c>
      <c r="D1257" s="3" t="s">
        <v>2826</v>
      </c>
      <c r="E1257" s="3" t="s">
        <v>2826</v>
      </c>
      <c r="F1257" s="3"/>
      <c r="G1257" s="3"/>
      <c r="I1257" s="3" t="s">
        <v>12764</v>
      </c>
      <c r="J1257" s="3" t="s">
        <v>203</v>
      </c>
      <c r="K1257" s="4" t="s">
        <v>162</v>
      </c>
      <c r="L1257" s="3" t="s">
        <v>163</v>
      </c>
      <c r="M1257" s="82" t="s">
        <v>13128</v>
      </c>
      <c r="R1257" s="3" t="s">
        <v>2827</v>
      </c>
      <c r="S1257" s="3" t="s">
        <v>163</v>
      </c>
      <c r="T1257" s="3" t="s">
        <v>2828</v>
      </c>
      <c r="U1257" s="3" t="s">
        <v>829</v>
      </c>
      <c r="V1257" s="135" t="s">
        <v>2829</v>
      </c>
      <c r="AC1257" s="3" t="s">
        <v>168</v>
      </c>
      <c r="AD1257" s="3" t="s">
        <v>2830</v>
      </c>
      <c r="AE1257" s="3" t="s">
        <v>2831</v>
      </c>
      <c r="AF1257" s="3" t="s">
        <v>2832</v>
      </c>
      <c r="AG1257" s="3" t="s">
        <v>2833</v>
      </c>
      <c r="AI1257" s="3" t="s">
        <v>2834</v>
      </c>
      <c r="AJ1257" s="3" t="s">
        <v>163</v>
      </c>
      <c r="AK1257" s="3" t="s">
        <v>2835</v>
      </c>
      <c r="AL1257" s="3" t="s">
        <v>163</v>
      </c>
      <c r="AM1257" s="3" t="s">
        <v>194</v>
      </c>
      <c r="AN1257" s="3" t="s">
        <v>2836</v>
      </c>
      <c r="AO1257" s="3" t="s">
        <v>2837</v>
      </c>
      <c r="AP1257" s="3" t="s">
        <v>13126</v>
      </c>
      <c r="AQ1257" s="135" t="s">
        <v>2838</v>
      </c>
      <c r="AS1257" s="9" t="s">
        <v>13127</v>
      </c>
      <c r="AV1257" s="135"/>
      <c r="AW1257" s="3" t="s">
        <v>168</v>
      </c>
      <c r="AX1257" s="3" t="s">
        <v>2830</v>
      </c>
      <c r="AY1257" s="3" t="s">
        <v>2831</v>
      </c>
      <c r="AZ1257" s="3" t="s">
        <v>2832</v>
      </c>
      <c r="BB1257" s="3" t="s">
        <v>163</v>
      </c>
      <c r="BC1257" s="141" t="s">
        <v>2839</v>
      </c>
      <c r="BD1257" s="141"/>
      <c r="BE1257" s="141"/>
      <c r="EE1257" s="135"/>
      <c r="EH1257" s="135"/>
      <c r="EI1257" s="135"/>
      <c r="EJ1257" s="135"/>
      <c r="EK1257" s="135"/>
      <c r="EL1257" s="135"/>
      <c r="EM1257" s="135"/>
      <c r="EN1257" s="135"/>
      <c r="EO1257" s="135"/>
      <c r="EP1257" s="135"/>
      <c r="EQ1257" s="135"/>
    </row>
    <row r="1258" spans="1:176" ht="12.75" customHeight="1" x14ac:dyDescent="0.2">
      <c r="A1258" s="132" t="s">
        <v>240</v>
      </c>
      <c r="B1258" s="17" t="s">
        <v>886</v>
      </c>
      <c r="C1258" s="133"/>
      <c r="D1258" s="3" t="s">
        <v>6535</v>
      </c>
      <c r="E1258" s="133" t="s">
        <v>175</v>
      </c>
      <c r="F1258" s="12"/>
      <c r="G1258" s="12"/>
      <c r="H1258" s="124" t="s">
        <v>243</v>
      </c>
      <c r="I1258" s="133" t="s">
        <v>1219</v>
      </c>
      <c r="J1258" s="8" t="s">
        <v>161</v>
      </c>
      <c r="K1258" s="124" t="s">
        <v>180</v>
      </c>
      <c r="L1258" s="133"/>
      <c r="M1258" s="136"/>
      <c r="N1258" s="124" t="s">
        <v>247</v>
      </c>
      <c r="O1258" s="124"/>
      <c r="P1258" s="124"/>
      <c r="Q1258" s="124"/>
      <c r="R1258" s="133"/>
      <c r="S1258" s="133"/>
      <c r="T1258" s="133"/>
      <c r="U1258" s="133"/>
      <c r="V1258" s="24"/>
      <c r="W1258" s="133"/>
      <c r="X1258" s="133"/>
      <c r="Y1258" s="133"/>
      <c r="Z1258" s="133"/>
      <c r="AA1258" s="3" t="s">
        <v>163</v>
      </c>
      <c r="AB1258" s="133">
        <v>7500</v>
      </c>
      <c r="AC1258" s="3" t="s">
        <v>168</v>
      </c>
      <c r="AD1258" s="3" t="s">
        <v>6539</v>
      </c>
      <c r="AE1258" s="3" t="s">
        <v>6540</v>
      </c>
      <c r="AF1258" s="3" t="s">
        <v>13556</v>
      </c>
      <c r="AG1258" s="3" t="s">
        <v>6542</v>
      </c>
      <c r="AH1258" s="3" t="s">
        <v>6543</v>
      </c>
      <c r="AI1258" s="3" t="s">
        <v>6544</v>
      </c>
      <c r="AJ1258" s="3" t="s">
        <v>163</v>
      </c>
      <c r="AL1258" s="3" t="s">
        <v>6545</v>
      </c>
      <c r="AM1258" s="3" t="s">
        <v>168</v>
      </c>
      <c r="AQ1258" s="82"/>
      <c r="AR1258" s="82"/>
      <c r="AS1258" s="10"/>
      <c r="AV1258" s="10">
        <v>917028377774</v>
      </c>
      <c r="BG1258" s="3" t="s">
        <v>168</v>
      </c>
      <c r="BH1258" s="3" t="s">
        <v>6548</v>
      </c>
      <c r="BI1258" s="3" t="s">
        <v>6549</v>
      </c>
      <c r="BJ1258" s="3" t="s">
        <v>6550</v>
      </c>
      <c r="BK1258" s="3" t="s">
        <v>6551</v>
      </c>
      <c r="BQ1258" s="3" t="s">
        <v>168</v>
      </c>
      <c r="BR1258" s="3" t="s">
        <v>6552</v>
      </c>
      <c r="BS1258" s="3" t="s">
        <v>6553</v>
      </c>
      <c r="BT1258" s="3" t="s">
        <v>6554</v>
      </c>
      <c r="BU1258" s="3" t="s">
        <v>6555</v>
      </c>
      <c r="BV1258" s="3" t="s">
        <v>163</v>
      </c>
      <c r="BW1258" s="3" t="s">
        <v>6556</v>
      </c>
      <c r="BX1258" s="3" t="s">
        <v>163</v>
      </c>
      <c r="BY1258" s="3" t="s">
        <v>6557</v>
      </c>
      <c r="ES1258" s="135"/>
      <c r="ET1258" s="135"/>
      <c r="EU1258" s="135"/>
      <c r="EV1258" s="135"/>
      <c r="EW1258" s="135"/>
      <c r="EX1258" s="135"/>
      <c r="EY1258" s="135"/>
      <c r="EZ1258" s="135"/>
      <c r="FA1258" s="135"/>
    </row>
    <row r="1259" spans="1:176" ht="12.75" customHeight="1" x14ac:dyDescent="0.2">
      <c r="A1259" s="16" t="s">
        <v>240</v>
      </c>
      <c r="B1259" s="17" t="s">
        <v>472</v>
      </c>
      <c r="C1259" s="132" t="s">
        <v>13918</v>
      </c>
      <c r="D1259" s="133" t="s">
        <v>10011</v>
      </c>
      <c r="E1259" s="133" t="s">
        <v>10012</v>
      </c>
      <c r="F1259" s="12"/>
      <c r="G1259" s="12"/>
      <c r="H1259" s="14" t="s">
        <v>1227</v>
      </c>
      <c r="I1259" s="133" t="s">
        <v>481</v>
      </c>
      <c r="J1259" s="133" t="s">
        <v>482</v>
      </c>
      <c r="K1259" s="124" t="s">
        <v>162</v>
      </c>
      <c r="L1259" s="133" t="s">
        <v>10013</v>
      </c>
      <c r="M1259" s="133"/>
      <c r="N1259" s="124" t="s">
        <v>247</v>
      </c>
      <c r="O1259" s="124"/>
      <c r="P1259" s="124"/>
      <c r="Q1259" s="124"/>
      <c r="R1259" s="133"/>
      <c r="S1259" s="8"/>
      <c r="T1259" s="8"/>
      <c r="U1259" s="133"/>
      <c r="V1259" s="24"/>
      <c r="W1259" s="133"/>
      <c r="X1259" s="133"/>
      <c r="Y1259" s="133"/>
      <c r="Z1259" s="133"/>
      <c r="AA1259" s="133"/>
      <c r="AB1259" s="133"/>
      <c r="AC1259" s="133"/>
      <c r="AH1259" s="133"/>
      <c r="AI1259" s="133"/>
      <c r="AJ1259" s="133"/>
      <c r="AK1259" s="133"/>
      <c r="AL1259" s="133"/>
      <c r="AM1259" s="124"/>
      <c r="AN1259" s="124"/>
      <c r="AO1259" s="124"/>
      <c r="AP1259" s="124"/>
      <c r="AQ1259" s="124"/>
      <c r="AR1259" s="124"/>
      <c r="AS1259" s="124"/>
      <c r="AT1259" s="124"/>
      <c r="AU1259" s="124"/>
      <c r="AV1259" s="124"/>
      <c r="AW1259" s="124"/>
      <c r="AX1259" s="133"/>
      <c r="AY1259" s="133"/>
      <c r="AZ1259" s="133"/>
      <c r="BA1259" s="133"/>
    </row>
    <row r="1260" spans="1:176" ht="12.75" customHeight="1" x14ac:dyDescent="0.2">
      <c r="A1260" s="135" t="s">
        <v>205</v>
      </c>
      <c r="C1260" s="128"/>
      <c r="D1260" s="135" t="s">
        <v>2847</v>
      </c>
      <c r="E1260" s="135" t="s">
        <v>2847</v>
      </c>
      <c r="F1260" s="135"/>
      <c r="G1260" s="135"/>
      <c r="H1260" s="127"/>
      <c r="I1260" s="135" t="s">
        <v>184</v>
      </c>
      <c r="J1260" s="135" t="s">
        <v>179</v>
      </c>
      <c r="K1260" s="127" t="s">
        <v>162</v>
      </c>
      <c r="L1260" s="135" t="s">
        <v>163</v>
      </c>
      <c r="M1260" s="135" t="s">
        <v>2854</v>
      </c>
      <c r="N1260" s="135"/>
      <c r="O1260" s="135"/>
      <c r="P1260" s="135"/>
      <c r="Q1260" s="135"/>
      <c r="R1260" s="135" t="s">
        <v>2855</v>
      </c>
      <c r="S1260" s="135" t="s">
        <v>2856</v>
      </c>
      <c r="T1260" s="135" t="s">
        <v>163</v>
      </c>
      <c r="U1260" s="135" t="s">
        <v>184</v>
      </c>
      <c r="V1260" s="141" t="s">
        <v>2853</v>
      </c>
      <c r="W1260" s="135"/>
      <c r="X1260" s="135"/>
      <c r="Y1260" s="135"/>
      <c r="Z1260" s="135"/>
      <c r="AA1260" s="135" t="s">
        <v>163</v>
      </c>
      <c r="AB1260" s="135"/>
      <c r="AC1260" s="135"/>
      <c r="AD1260" s="135"/>
      <c r="AE1260" s="135"/>
      <c r="AF1260" s="135"/>
      <c r="AG1260" s="135"/>
      <c r="AI1260" s="135"/>
      <c r="AJ1260" s="135"/>
      <c r="AK1260" s="135"/>
      <c r="AL1260" s="135"/>
      <c r="AM1260" s="135"/>
      <c r="AN1260" s="135"/>
      <c r="AO1260" s="135"/>
      <c r="AP1260" s="135"/>
      <c r="AQ1260" s="135"/>
      <c r="AR1260" s="135"/>
      <c r="AS1260" s="135"/>
      <c r="AT1260" s="135"/>
      <c r="AU1260" s="135"/>
      <c r="AV1260" s="135"/>
      <c r="AX1260" s="135"/>
      <c r="AY1260" s="135"/>
      <c r="AZ1260" s="135"/>
      <c r="BC1260" s="141"/>
      <c r="BD1260" s="141"/>
      <c r="BE1260" s="141"/>
    </row>
    <row r="1261" spans="1:176" ht="12.75" customHeight="1" x14ac:dyDescent="0.2">
      <c r="A1261" s="3" t="s">
        <v>11623</v>
      </c>
      <c r="B1261" s="127" t="s">
        <v>11701</v>
      </c>
      <c r="C1261" s="128" t="s">
        <v>11702</v>
      </c>
      <c r="D1261" s="3" t="s">
        <v>2857</v>
      </c>
      <c r="E1261" s="3" t="s">
        <v>2857</v>
      </c>
      <c r="F1261" s="3"/>
      <c r="G1261" s="3"/>
      <c r="I1261" s="3" t="s">
        <v>2858</v>
      </c>
      <c r="J1261" s="3" t="s">
        <v>431</v>
      </c>
      <c r="K1261" s="4" t="s">
        <v>162</v>
      </c>
      <c r="L1261" s="3" t="s">
        <v>163</v>
      </c>
      <c r="M1261" s="3" t="s">
        <v>2859</v>
      </c>
      <c r="R1261" s="3" t="s">
        <v>2860</v>
      </c>
      <c r="S1261" s="3" t="s">
        <v>2861</v>
      </c>
      <c r="T1261" s="3" t="s">
        <v>2862</v>
      </c>
      <c r="U1261" s="3" t="s">
        <v>2863</v>
      </c>
      <c r="V1261" s="141" t="s">
        <v>2874</v>
      </c>
      <c r="W1261" s="17" t="s">
        <v>2511</v>
      </c>
      <c r="AA1261" s="3" t="s">
        <v>2864</v>
      </c>
      <c r="AC1261" s="3" t="s">
        <v>168</v>
      </c>
      <c r="AD1261" s="3" t="s">
        <v>2865</v>
      </c>
      <c r="AE1261" s="3" t="s">
        <v>2866</v>
      </c>
      <c r="AF1261" s="3" t="s">
        <v>2867</v>
      </c>
      <c r="AG1261" s="135" t="s">
        <v>2868</v>
      </c>
      <c r="AH1261" s="3" t="s">
        <v>163</v>
      </c>
      <c r="AI1261" s="3" t="s">
        <v>2869</v>
      </c>
      <c r="AJ1261" s="135" t="s">
        <v>163</v>
      </c>
      <c r="AL1261" s="3" t="s">
        <v>2870</v>
      </c>
      <c r="BD1261" s="141"/>
      <c r="BE1261" s="141"/>
    </row>
    <row r="1262" spans="1:176" ht="12.75" customHeight="1" x14ac:dyDescent="0.2">
      <c r="A1262" s="3" t="s">
        <v>11623</v>
      </c>
      <c r="B1262" s="127" t="s">
        <v>11701</v>
      </c>
      <c r="C1262" s="5" t="s">
        <v>11702</v>
      </c>
      <c r="D1262" s="3" t="s">
        <v>2857</v>
      </c>
      <c r="E1262" s="3" t="s">
        <v>2876</v>
      </c>
      <c r="F1262" s="3"/>
      <c r="G1262" s="3"/>
      <c r="I1262" s="3" t="s">
        <v>301</v>
      </c>
      <c r="J1262" s="3" t="s">
        <v>179</v>
      </c>
      <c r="K1262" s="4" t="s">
        <v>162</v>
      </c>
      <c r="L1262" s="3" t="s">
        <v>163</v>
      </c>
      <c r="M1262" s="3" t="s">
        <v>2859</v>
      </c>
      <c r="R1262" s="3" t="s">
        <v>2877</v>
      </c>
      <c r="S1262" s="3" t="s">
        <v>2878</v>
      </c>
      <c r="T1262" s="3" t="s">
        <v>2879</v>
      </c>
      <c r="U1262" s="3" t="s">
        <v>2880</v>
      </c>
      <c r="V1262" s="9" t="s">
        <v>163</v>
      </c>
      <c r="W1262" s="17" t="s">
        <v>2511</v>
      </c>
      <c r="AA1262" s="3" t="s">
        <v>163</v>
      </c>
      <c r="AC1262" s="3" t="s">
        <v>168</v>
      </c>
      <c r="AD1262" s="3" t="s">
        <v>2865</v>
      </c>
      <c r="AE1262" s="3" t="s">
        <v>2866</v>
      </c>
      <c r="AF1262" s="3" t="s">
        <v>2867</v>
      </c>
      <c r="AG1262" s="3" t="s">
        <v>2868</v>
      </c>
      <c r="AH1262" s="3" t="s">
        <v>163</v>
      </c>
      <c r="AI1262" s="3" t="s">
        <v>2869</v>
      </c>
      <c r="AJ1262" s="3" t="s">
        <v>163</v>
      </c>
      <c r="AL1262" s="3" t="s">
        <v>2870</v>
      </c>
      <c r="BC1262" s="135"/>
      <c r="BD1262" s="9"/>
      <c r="BE1262" s="9"/>
    </row>
    <row r="1263" spans="1:176" ht="12.75" customHeight="1" x14ac:dyDescent="0.25">
      <c r="A1263" s="3" t="s">
        <v>11623</v>
      </c>
      <c r="B1263" s="127" t="s">
        <v>11704</v>
      </c>
      <c r="C1263" s="5" t="s">
        <v>11703</v>
      </c>
      <c r="D1263" s="3" t="s">
        <v>2857</v>
      </c>
      <c r="E1263" s="3" t="s">
        <v>2871</v>
      </c>
      <c r="F1263" s="3"/>
      <c r="G1263" s="3"/>
      <c r="I1263" s="3" t="s">
        <v>2858</v>
      </c>
      <c r="J1263" s="3" t="s">
        <v>431</v>
      </c>
      <c r="K1263" s="4" t="s">
        <v>162</v>
      </c>
      <c r="L1263" s="3" t="s">
        <v>163</v>
      </c>
      <c r="M1263" s="3" t="s">
        <v>2859</v>
      </c>
      <c r="R1263" s="3" t="s">
        <v>2872</v>
      </c>
      <c r="S1263" s="3" t="s">
        <v>163</v>
      </c>
      <c r="T1263" s="3" t="s">
        <v>2873</v>
      </c>
      <c r="U1263" s="3" t="s">
        <v>2863</v>
      </c>
      <c r="V1263" s="141" t="s">
        <v>2874</v>
      </c>
      <c r="W1263" s="17" t="s">
        <v>2511</v>
      </c>
      <c r="AA1263" s="3" t="s">
        <v>2875</v>
      </c>
      <c r="AC1263" s="3" t="s">
        <v>168</v>
      </c>
      <c r="AD1263" s="3" t="s">
        <v>2865</v>
      </c>
      <c r="AE1263" s="3" t="s">
        <v>2866</v>
      </c>
      <c r="AF1263" s="3" t="s">
        <v>2867</v>
      </c>
      <c r="AG1263" s="3" t="s">
        <v>2868</v>
      </c>
      <c r="AH1263" s="3" t="s">
        <v>163</v>
      </c>
      <c r="AI1263" s="3" t="s">
        <v>2869</v>
      </c>
      <c r="AJ1263" s="3" t="s">
        <v>163</v>
      </c>
      <c r="AL1263" s="3" t="s">
        <v>2870</v>
      </c>
      <c r="AN1263" s="3" t="s">
        <v>15036</v>
      </c>
      <c r="AO1263" s="3" t="s">
        <v>15037</v>
      </c>
      <c r="AP1263" s="3" t="s">
        <v>398</v>
      </c>
      <c r="AQ1263" s="180" t="s">
        <v>15038</v>
      </c>
      <c r="AS1263" s="3" t="s">
        <v>15039</v>
      </c>
      <c r="AT1263" s="3" t="s">
        <v>15040</v>
      </c>
      <c r="AV1263" s="3" t="s">
        <v>15041</v>
      </c>
      <c r="BD1263" s="141"/>
      <c r="BE1263" s="141"/>
    </row>
    <row r="1264" spans="1:176" ht="12.75" customHeight="1" x14ac:dyDescent="0.2">
      <c r="A1264" s="135" t="s">
        <v>13958</v>
      </c>
      <c r="C1264" s="128"/>
      <c r="D1264" s="135" t="s">
        <v>14009</v>
      </c>
      <c r="E1264" s="135" t="s">
        <v>14009</v>
      </c>
      <c r="F1264" s="135"/>
      <c r="G1264" s="135"/>
      <c r="H1264" s="127"/>
      <c r="I1264" s="135" t="s">
        <v>919</v>
      </c>
      <c r="J1264" s="135" t="s">
        <v>444</v>
      </c>
      <c r="K1264" s="17" t="s">
        <v>162</v>
      </c>
      <c r="M1264" s="135" t="s">
        <v>14010</v>
      </c>
      <c r="N1264" s="135"/>
      <c r="O1264" s="135"/>
      <c r="P1264" s="135"/>
      <c r="Q1264" s="135"/>
      <c r="R1264" s="135" t="s">
        <v>14011</v>
      </c>
      <c r="S1264" s="135" t="s">
        <v>14012</v>
      </c>
      <c r="T1264" s="135">
        <v>66600</v>
      </c>
      <c r="U1264" s="135" t="s">
        <v>14013</v>
      </c>
      <c r="V1264" s="135" t="s">
        <v>14014</v>
      </c>
      <c r="W1264" s="135"/>
      <c r="X1264" s="135"/>
      <c r="Y1264" s="135"/>
      <c r="Z1264" s="135"/>
      <c r="AA1264" s="135"/>
      <c r="AB1264" s="135"/>
      <c r="AC1264" s="135" t="s">
        <v>168</v>
      </c>
      <c r="AD1264" s="3" t="s">
        <v>14015</v>
      </c>
      <c r="AE1264" s="3" t="s">
        <v>14016</v>
      </c>
      <c r="AF1264" s="3" t="s">
        <v>250</v>
      </c>
      <c r="AG1264" s="3" t="s">
        <v>14017</v>
      </c>
      <c r="AH1264" s="135"/>
      <c r="AI1264" s="135" t="s">
        <v>14014</v>
      </c>
      <c r="AJ1264" s="135"/>
      <c r="AK1264" s="135"/>
      <c r="AL1264" s="135"/>
      <c r="AM1264" s="135"/>
      <c r="AN1264" s="135"/>
      <c r="AO1264" s="135"/>
      <c r="AP1264" s="135"/>
      <c r="AQ1264" s="135"/>
      <c r="AR1264" s="135"/>
      <c r="AS1264" s="135"/>
      <c r="AT1264" s="135"/>
      <c r="AU1264" s="135"/>
      <c r="AV1264" s="135"/>
      <c r="AX1264" s="135"/>
      <c r="AY1264" s="135"/>
      <c r="AZ1264" s="135"/>
      <c r="BA1264" s="135"/>
    </row>
    <row r="1265" spans="1:176" ht="12.75" customHeight="1" x14ac:dyDescent="0.2">
      <c r="A1265" s="133" t="s">
        <v>205</v>
      </c>
      <c r="B1265" s="124"/>
      <c r="C1265" s="133"/>
      <c r="D1265" s="133" t="s">
        <v>2881</v>
      </c>
      <c r="E1265" s="133" t="s">
        <v>2881</v>
      </c>
      <c r="F1265" s="124"/>
      <c r="G1265" s="124"/>
      <c r="H1265" s="124"/>
      <c r="I1265" s="133" t="s">
        <v>2882</v>
      </c>
      <c r="J1265" s="8" t="s">
        <v>161</v>
      </c>
      <c r="K1265" s="124" t="s">
        <v>162</v>
      </c>
      <c r="L1265" s="133" t="s">
        <v>2883</v>
      </c>
      <c r="M1265" s="133"/>
      <c r="N1265" s="124"/>
      <c r="O1265" s="124"/>
      <c r="P1265" s="124"/>
      <c r="Q1265" s="124"/>
      <c r="R1265" s="133"/>
      <c r="S1265" s="133"/>
      <c r="T1265" s="133"/>
      <c r="U1265" s="133"/>
      <c r="V1265" s="24"/>
      <c r="W1265" s="133"/>
      <c r="X1265" s="133"/>
      <c r="Y1265" s="133"/>
      <c r="Z1265" s="133"/>
      <c r="AA1265" s="133"/>
      <c r="AB1265" s="133"/>
      <c r="AC1265" s="133"/>
      <c r="AH1265" s="133"/>
      <c r="AI1265" s="133"/>
      <c r="AJ1265" s="133"/>
      <c r="AK1265" s="133"/>
      <c r="AL1265" s="133"/>
      <c r="AM1265" s="124"/>
      <c r="AN1265" s="124"/>
      <c r="AO1265" s="124"/>
      <c r="AP1265" s="124"/>
      <c r="AQ1265" s="124"/>
      <c r="AR1265" s="124"/>
      <c r="AS1265" s="124"/>
      <c r="AT1265" s="124"/>
      <c r="AU1265" s="124"/>
      <c r="AV1265" s="124"/>
      <c r="AW1265" s="3" t="s">
        <v>168</v>
      </c>
      <c r="AX1265" s="133" t="s">
        <v>2884</v>
      </c>
      <c r="AY1265" s="133" t="s">
        <v>2885</v>
      </c>
      <c r="AZ1265" s="133" t="s">
        <v>2886</v>
      </c>
      <c r="BA1265" s="133" t="s">
        <v>2887</v>
      </c>
      <c r="BC1265" s="135"/>
      <c r="BD1265" s="135"/>
      <c r="BE1265" s="135"/>
    </row>
    <row r="1266" spans="1:176" ht="12.75" customHeight="1" x14ac:dyDescent="0.2">
      <c r="A1266" s="3" t="s">
        <v>544</v>
      </c>
      <c r="D1266" s="3" t="s">
        <v>2898</v>
      </c>
      <c r="E1266" s="3" t="s">
        <v>2898</v>
      </c>
      <c r="F1266" s="3"/>
      <c r="G1266" s="3"/>
      <c r="I1266" s="3" t="s">
        <v>2032</v>
      </c>
      <c r="J1266" s="3" t="s">
        <v>179</v>
      </c>
      <c r="K1266" s="127" t="s">
        <v>162</v>
      </c>
      <c r="L1266" s="135" t="s">
        <v>2899</v>
      </c>
      <c r="M1266" s="135" t="s">
        <v>163</v>
      </c>
      <c r="R1266" s="3" t="s">
        <v>163</v>
      </c>
      <c r="S1266" s="3" t="s">
        <v>163</v>
      </c>
      <c r="T1266" s="3" t="s">
        <v>163</v>
      </c>
      <c r="U1266" s="3" t="s">
        <v>163</v>
      </c>
      <c r="V1266" s="9" t="s">
        <v>163</v>
      </c>
      <c r="AA1266" s="3" t="s">
        <v>163</v>
      </c>
      <c r="AC1266" s="3" t="s">
        <v>168</v>
      </c>
      <c r="AD1266" s="3" t="s">
        <v>2865</v>
      </c>
      <c r="AE1266" s="3" t="s">
        <v>2866</v>
      </c>
      <c r="AF1266" s="3" t="s">
        <v>2867</v>
      </c>
      <c r="AG1266" s="3" t="s">
        <v>2868</v>
      </c>
      <c r="AH1266" s="3" t="s">
        <v>163</v>
      </c>
      <c r="AI1266" s="3" t="s">
        <v>2869</v>
      </c>
      <c r="AJ1266" s="3" t="s">
        <v>163</v>
      </c>
      <c r="AL1266" s="3" t="s">
        <v>2870</v>
      </c>
      <c r="AS1266" s="135"/>
      <c r="BC1266" s="9"/>
      <c r="BD1266" s="9"/>
      <c r="BE1266" s="9"/>
      <c r="BW1266" s="135"/>
      <c r="CG1266" s="135"/>
      <c r="CQ1266" s="135"/>
      <c r="DA1266" s="135"/>
      <c r="DK1266" s="135"/>
      <c r="DO1266" s="135"/>
      <c r="DP1266" s="135"/>
      <c r="DQ1266" s="135"/>
      <c r="DR1266" s="135"/>
      <c r="DS1266" s="135"/>
      <c r="DU1266" s="135"/>
    </row>
    <row r="1267" spans="1:176" ht="12.75" customHeight="1" x14ac:dyDescent="0.2">
      <c r="A1267" s="3" t="s">
        <v>173</v>
      </c>
      <c r="B1267" s="17"/>
      <c r="C1267" s="128"/>
      <c r="D1267" s="3" t="s">
        <v>13450</v>
      </c>
      <c r="E1267" s="3" t="s">
        <v>2954</v>
      </c>
      <c r="F1267" s="3"/>
      <c r="G1267" s="3"/>
      <c r="I1267" s="3" t="s">
        <v>430</v>
      </c>
      <c r="J1267" s="135" t="s">
        <v>431</v>
      </c>
      <c r="K1267" s="127" t="s">
        <v>162</v>
      </c>
      <c r="L1267" s="3" t="s">
        <v>163</v>
      </c>
      <c r="R1267" s="3" t="s">
        <v>2955</v>
      </c>
      <c r="S1267" s="3" t="s">
        <v>163</v>
      </c>
      <c r="T1267" s="3" t="s">
        <v>2956</v>
      </c>
      <c r="U1267" s="3" t="s">
        <v>2957</v>
      </c>
      <c r="V1267" s="9" t="s">
        <v>163</v>
      </c>
      <c r="AA1267" s="3" t="s">
        <v>163</v>
      </c>
      <c r="AC1267" s="3" t="s">
        <v>168</v>
      </c>
      <c r="AD1267" s="3" t="s">
        <v>2958</v>
      </c>
      <c r="AE1267" s="3" t="s">
        <v>2959</v>
      </c>
      <c r="AF1267" s="3" t="s">
        <v>2960</v>
      </c>
      <c r="AG1267" s="3" t="s">
        <v>2961</v>
      </c>
      <c r="AH1267" s="3" t="s">
        <v>163</v>
      </c>
      <c r="AI1267" s="141" t="s">
        <v>2962</v>
      </c>
      <c r="AJ1267" s="141" t="s">
        <v>163</v>
      </c>
      <c r="AK1267" s="141" t="s">
        <v>2921</v>
      </c>
      <c r="AL1267" s="3" t="s">
        <v>2963</v>
      </c>
      <c r="AM1267" s="3" t="s">
        <v>194</v>
      </c>
      <c r="AN1267" s="3" t="s">
        <v>2964</v>
      </c>
      <c r="AO1267" s="3" t="s">
        <v>2965</v>
      </c>
      <c r="AP1267" s="3" t="s">
        <v>2966</v>
      </c>
      <c r="AQ1267" s="3" t="s">
        <v>2967</v>
      </c>
      <c r="AR1267" s="3" t="s">
        <v>163</v>
      </c>
      <c r="AS1267" s="3" t="s">
        <v>2968</v>
      </c>
      <c r="AT1267" s="3" t="s">
        <v>163</v>
      </c>
      <c r="AU1267" s="3" t="s">
        <v>2969</v>
      </c>
      <c r="AV1267" s="3" t="s">
        <v>2970</v>
      </c>
      <c r="AW1267" s="3" t="s">
        <v>168</v>
      </c>
      <c r="AX1267" s="3" t="s">
        <v>2971</v>
      </c>
      <c r="AY1267" s="3" t="s">
        <v>2972</v>
      </c>
      <c r="AZ1267" s="3" t="s">
        <v>2973</v>
      </c>
      <c r="BA1267" s="3" t="s">
        <v>2974</v>
      </c>
      <c r="BB1267" s="3" t="s">
        <v>163</v>
      </c>
      <c r="BC1267" s="3" t="s">
        <v>2975</v>
      </c>
      <c r="BD1267" s="135" t="s">
        <v>163</v>
      </c>
      <c r="BE1267" s="3" t="s">
        <v>2976</v>
      </c>
      <c r="BF1267" s="3" t="s">
        <v>2977</v>
      </c>
      <c r="BG1267" s="3" t="s">
        <v>168</v>
      </c>
      <c r="BH1267" s="3" t="s">
        <v>2978</v>
      </c>
      <c r="BI1267" s="3" t="s">
        <v>2979</v>
      </c>
      <c r="BJ1267" s="3" t="s">
        <v>232</v>
      </c>
      <c r="BK1267" s="3" t="s">
        <v>2980</v>
      </c>
      <c r="BQ1267" s="3" t="s">
        <v>168</v>
      </c>
      <c r="BR1267" s="3" t="s">
        <v>2981</v>
      </c>
      <c r="BS1267" s="3" t="s">
        <v>2982</v>
      </c>
      <c r="BT1267" s="3" t="s">
        <v>163</v>
      </c>
      <c r="BU1267" s="3" t="s">
        <v>2983</v>
      </c>
      <c r="BV1267" s="3" t="s">
        <v>163</v>
      </c>
      <c r="BW1267" s="3" t="s">
        <v>2984</v>
      </c>
      <c r="BX1267" s="3" t="s">
        <v>163</v>
      </c>
      <c r="BY1267" s="3" t="s">
        <v>2969</v>
      </c>
      <c r="BZ1267" s="3" t="s">
        <v>2985</v>
      </c>
    </row>
    <row r="1268" spans="1:176" ht="12.75" customHeight="1" x14ac:dyDescent="0.2">
      <c r="A1268" s="3" t="s">
        <v>173</v>
      </c>
      <c r="B1268" s="17"/>
      <c r="C1268" s="128"/>
      <c r="D1268" s="3" t="s">
        <v>13450</v>
      </c>
      <c r="E1268" s="3" t="s">
        <v>2954</v>
      </c>
      <c r="F1268" s="3"/>
      <c r="G1268" s="3"/>
      <c r="I1268" s="3" t="s">
        <v>523</v>
      </c>
      <c r="J1268" s="133" t="s">
        <v>482</v>
      </c>
      <c r="K1268" s="4" t="s">
        <v>162</v>
      </c>
      <c r="L1268" s="3" t="s">
        <v>163</v>
      </c>
      <c r="R1268" s="3" t="s">
        <v>2986</v>
      </c>
      <c r="S1268" s="3" t="s">
        <v>163</v>
      </c>
      <c r="T1268" s="3" t="s">
        <v>2987</v>
      </c>
      <c r="U1268" s="3" t="s">
        <v>1485</v>
      </c>
      <c r="V1268" s="141" t="s">
        <v>163</v>
      </c>
      <c r="AA1268" s="3" t="s">
        <v>163</v>
      </c>
      <c r="AC1268" s="3" t="s">
        <v>168</v>
      </c>
      <c r="AD1268" s="3" t="s">
        <v>2958</v>
      </c>
      <c r="AE1268" s="3" t="s">
        <v>2959</v>
      </c>
      <c r="AF1268" s="3" t="s">
        <v>2960</v>
      </c>
      <c r="AG1268" s="3" t="s">
        <v>2961</v>
      </c>
      <c r="AH1268" s="3" t="s">
        <v>163</v>
      </c>
      <c r="AI1268" s="141" t="s">
        <v>2962</v>
      </c>
      <c r="AJ1268" s="141" t="s">
        <v>163</v>
      </c>
      <c r="AK1268" s="141" t="s">
        <v>2921</v>
      </c>
      <c r="AL1268" s="3" t="s">
        <v>2963</v>
      </c>
      <c r="AM1268" s="3" t="s">
        <v>194</v>
      </c>
      <c r="AN1268" s="3" t="s">
        <v>2964</v>
      </c>
      <c r="AO1268" s="3" t="s">
        <v>2965</v>
      </c>
      <c r="AP1268" s="3" t="s">
        <v>2966</v>
      </c>
      <c r="AQ1268" s="3" t="s">
        <v>2967</v>
      </c>
      <c r="AR1268" s="3" t="s">
        <v>163</v>
      </c>
      <c r="AS1268" s="3" t="s">
        <v>2968</v>
      </c>
      <c r="AT1268" s="3" t="s">
        <v>163</v>
      </c>
      <c r="AU1268" s="3" t="s">
        <v>2969</v>
      </c>
      <c r="AV1268" s="3" t="s">
        <v>2970</v>
      </c>
      <c r="AW1268" s="3" t="s">
        <v>168</v>
      </c>
      <c r="AX1268" s="3" t="s">
        <v>2971</v>
      </c>
      <c r="AY1268" s="3" t="s">
        <v>2972</v>
      </c>
      <c r="AZ1268" s="3" t="s">
        <v>2973</v>
      </c>
      <c r="BA1268" s="3" t="s">
        <v>2974</v>
      </c>
      <c r="BB1268" s="3" t="s">
        <v>163</v>
      </c>
      <c r="BC1268" s="3" t="s">
        <v>2975</v>
      </c>
      <c r="BD1268" s="3" t="s">
        <v>163</v>
      </c>
      <c r="BE1268" s="3" t="s">
        <v>2976</v>
      </c>
      <c r="BF1268" s="3" t="s">
        <v>2977</v>
      </c>
      <c r="BG1268" s="3" t="s">
        <v>168</v>
      </c>
      <c r="BH1268" s="3" t="s">
        <v>2978</v>
      </c>
      <c r="BI1268" s="3" t="s">
        <v>2979</v>
      </c>
      <c r="BJ1268" s="3" t="s">
        <v>232</v>
      </c>
      <c r="BK1268" s="3" t="s">
        <v>2980</v>
      </c>
      <c r="BQ1268" s="3" t="s">
        <v>168</v>
      </c>
      <c r="BR1268" s="3" t="s">
        <v>2981</v>
      </c>
      <c r="BS1268" s="3" t="s">
        <v>2982</v>
      </c>
      <c r="BT1268" s="3" t="s">
        <v>163</v>
      </c>
      <c r="BU1268" s="3" t="s">
        <v>2983</v>
      </c>
      <c r="BV1268" s="3" t="s">
        <v>163</v>
      </c>
      <c r="BW1268" s="3" t="s">
        <v>2984</v>
      </c>
      <c r="BX1268" s="3" t="s">
        <v>163</v>
      </c>
      <c r="BY1268" s="3" t="s">
        <v>2969</v>
      </c>
      <c r="BZ1268" s="3" t="s">
        <v>2985</v>
      </c>
      <c r="FM1268" s="130"/>
      <c r="FN1268" s="130"/>
      <c r="FO1268" s="130"/>
      <c r="FP1268" s="130"/>
      <c r="FQ1268" s="130"/>
      <c r="FR1268" s="130"/>
      <c r="FS1268" s="130"/>
      <c r="FT1268" s="130"/>
    </row>
    <row r="1269" spans="1:176" ht="12.75" customHeight="1" x14ac:dyDescent="0.2">
      <c r="A1269" s="3" t="s">
        <v>173</v>
      </c>
      <c r="B1269" s="17"/>
      <c r="D1269" s="3" t="s">
        <v>2944</v>
      </c>
      <c r="E1269" s="3" t="s">
        <v>2944</v>
      </c>
      <c r="F1269" s="3"/>
      <c r="G1269" s="3"/>
      <c r="I1269" s="3" t="s">
        <v>160</v>
      </c>
      <c r="J1269" s="3" t="s">
        <v>161</v>
      </c>
      <c r="K1269" s="4" t="s">
        <v>162</v>
      </c>
      <c r="L1269" s="3" t="s">
        <v>163</v>
      </c>
      <c r="M1269" s="3" t="s">
        <v>163</v>
      </c>
      <c r="R1269" s="3" t="s">
        <v>2945</v>
      </c>
      <c r="S1269" s="3" t="s">
        <v>2946</v>
      </c>
      <c r="T1269" s="3" t="s">
        <v>345</v>
      </c>
      <c r="U1269" s="3" t="s">
        <v>346</v>
      </c>
      <c r="V1269" s="9" t="s">
        <v>163</v>
      </c>
      <c r="AA1269" s="3" t="s">
        <v>163</v>
      </c>
      <c r="AC1269" s="3" t="s">
        <v>2432</v>
      </c>
      <c r="AD1269" s="3" t="s">
        <v>2947</v>
      </c>
      <c r="AE1269" s="3" t="s">
        <v>2948</v>
      </c>
      <c r="AF1269" s="3" t="s">
        <v>2183</v>
      </c>
      <c r="AG1269" s="3" t="s">
        <v>2949</v>
      </c>
      <c r="AI1269" s="3" t="s">
        <v>2950</v>
      </c>
      <c r="AJ1269" s="3" t="s">
        <v>163</v>
      </c>
      <c r="AK1269" s="3" t="s">
        <v>2951</v>
      </c>
      <c r="AL1269" s="3" t="s">
        <v>2952</v>
      </c>
      <c r="BC1269" s="9"/>
      <c r="BD1269" s="9"/>
      <c r="BE1269" s="9"/>
      <c r="FM1269" s="130"/>
      <c r="FN1269" s="130"/>
      <c r="FO1269" s="130"/>
      <c r="FP1269" s="130"/>
      <c r="FQ1269" s="130"/>
      <c r="FR1269" s="130"/>
      <c r="FS1269" s="130"/>
      <c r="FT1269" s="130"/>
    </row>
    <row r="1270" spans="1:176" ht="12.75" customHeight="1" x14ac:dyDescent="0.25">
      <c r="A1270" s="3" t="s">
        <v>544</v>
      </c>
      <c r="C1270" s="128"/>
      <c r="D1270" s="3" t="s">
        <v>2988</v>
      </c>
      <c r="E1270" s="3" t="s">
        <v>2988</v>
      </c>
      <c r="F1270" s="3"/>
      <c r="G1270" s="3"/>
      <c r="I1270" s="3" t="s">
        <v>12764</v>
      </c>
      <c r="J1270" s="135" t="s">
        <v>203</v>
      </c>
      <c r="K1270" s="127" t="s">
        <v>162</v>
      </c>
      <c r="L1270" s="3" t="s">
        <v>163</v>
      </c>
      <c r="M1270" s="3" t="s">
        <v>2989</v>
      </c>
      <c r="R1270" s="3" t="s">
        <v>2990</v>
      </c>
      <c r="S1270" s="3" t="s">
        <v>2991</v>
      </c>
      <c r="T1270" s="3" t="s">
        <v>2992</v>
      </c>
      <c r="U1270" s="3" t="s">
        <v>2993</v>
      </c>
      <c r="V1270" s="9" t="s">
        <v>2994</v>
      </c>
      <c r="AA1270" s="3" t="s">
        <v>2995</v>
      </c>
      <c r="AC1270" s="3" t="s">
        <v>194</v>
      </c>
      <c r="AD1270" s="3" t="s">
        <v>2996</v>
      </c>
      <c r="AE1270" s="3" t="s">
        <v>550</v>
      </c>
      <c r="AF1270" s="3" t="s">
        <v>2997</v>
      </c>
      <c r="AG1270" s="3" t="s">
        <v>2998</v>
      </c>
      <c r="AI1270" s="3" t="s">
        <v>163</v>
      </c>
      <c r="AJ1270" s="3" t="s">
        <v>2994</v>
      </c>
      <c r="AK1270" s="3" t="s">
        <v>2999</v>
      </c>
      <c r="AL1270" s="3" t="s">
        <v>163</v>
      </c>
      <c r="AM1270" s="3" t="s">
        <v>3478</v>
      </c>
      <c r="AN1270" s="3" t="s">
        <v>3454</v>
      </c>
      <c r="AO1270" s="3" t="s">
        <v>15068</v>
      </c>
      <c r="AP1270" s="3" t="s">
        <v>15069</v>
      </c>
      <c r="AQ1270" s="180" t="s">
        <v>15070</v>
      </c>
      <c r="AV1270" s="10">
        <v>447921995268</v>
      </c>
      <c r="AW1270" s="3" t="s">
        <v>11141</v>
      </c>
      <c r="AX1270" s="3" t="s">
        <v>2996</v>
      </c>
      <c r="AY1270" s="3" t="s">
        <v>550</v>
      </c>
      <c r="AZ1270" s="3" t="s">
        <v>2997</v>
      </c>
      <c r="BA1270" s="3" t="s">
        <v>2998</v>
      </c>
      <c r="BC1270" s="9"/>
      <c r="BD1270" s="9"/>
      <c r="BE1270" s="9"/>
      <c r="FM1270" s="130"/>
      <c r="FN1270" s="130"/>
      <c r="FO1270" s="130"/>
      <c r="FP1270" s="130"/>
      <c r="FQ1270" s="130"/>
      <c r="FR1270" s="130"/>
      <c r="FS1270" s="130"/>
      <c r="FT1270" s="130"/>
    </row>
    <row r="1271" spans="1:176" ht="12.75" customHeight="1" x14ac:dyDescent="0.2">
      <c r="A1271" s="3" t="s">
        <v>173</v>
      </c>
      <c r="D1271" s="3" t="s">
        <v>2202</v>
      </c>
      <c r="E1271" s="3" t="s">
        <v>2214</v>
      </c>
      <c r="F1271" s="3"/>
      <c r="G1271" s="3"/>
      <c r="I1271" s="3" t="s">
        <v>184</v>
      </c>
      <c r="J1271" s="135" t="s">
        <v>179</v>
      </c>
      <c r="K1271" s="4" t="s">
        <v>180</v>
      </c>
      <c r="L1271" s="3" t="s">
        <v>163</v>
      </c>
      <c r="M1271" s="3" t="s">
        <v>11187</v>
      </c>
      <c r="R1271" s="3" t="s">
        <v>2215</v>
      </c>
      <c r="S1271" s="3" t="s">
        <v>2216</v>
      </c>
      <c r="T1271" s="3" t="s">
        <v>163</v>
      </c>
      <c r="U1271" s="3" t="s">
        <v>2217</v>
      </c>
      <c r="V1271" s="9" t="s">
        <v>163</v>
      </c>
      <c r="AA1271" s="3" t="s">
        <v>163</v>
      </c>
      <c r="AC1271" s="3" t="s">
        <v>168</v>
      </c>
      <c r="AD1271" s="3" t="s">
        <v>2206</v>
      </c>
      <c r="AE1271" s="3" t="s">
        <v>2207</v>
      </c>
      <c r="AF1271" s="3" t="s">
        <v>2208</v>
      </c>
      <c r="AG1271" s="3" t="s">
        <v>2209</v>
      </c>
      <c r="AI1271" s="3" t="s">
        <v>163</v>
      </c>
      <c r="AJ1271" s="3" t="s">
        <v>2210</v>
      </c>
      <c r="AK1271" s="3" t="s">
        <v>2211</v>
      </c>
      <c r="AL1271" s="3" t="s">
        <v>2212</v>
      </c>
      <c r="AW1271" s="3" t="s">
        <v>168</v>
      </c>
      <c r="AX1271" s="3" t="s">
        <v>1091</v>
      </c>
      <c r="AY1271" s="3" t="s">
        <v>3009</v>
      </c>
      <c r="AZ1271" s="3" t="s">
        <v>3010</v>
      </c>
      <c r="BA1271" s="3" t="s">
        <v>3011</v>
      </c>
      <c r="BB1271" s="3" t="s">
        <v>163</v>
      </c>
      <c r="BC1271" s="135" t="s">
        <v>3012</v>
      </c>
      <c r="BD1271" s="135" t="s">
        <v>163</v>
      </c>
      <c r="BE1271" s="135" t="s">
        <v>3013</v>
      </c>
      <c r="BF1271" s="3" t="s">
        <v>163</v>
      </c>
      <c r="BG1271" s="3" t="s">
        <v>168</v>
      </c>
      <c r="BH1271" s="3" t="s">
        <v>3446</v>
      </c>
      <c r="BI1271" s="3" t="s">
        <v>8368</v>
      </c>
      <c r="BJ1271" s="3" t="s">
        <v>8369</v>
      </c>
      <c r="BK1271" s="3" t="s">
        <v>8370</v>
      </c>
      <c r="BL1271" s="3" t="s">
        <v>163</v>
      </c>
      <c r="BM1271" s="3" t="s">
        <v>8371</v>
      </c>
      <c r="BQ1271" s="3" t="s">
        <v>194</v>
      </c>
      <c r="BR1271" s="3" t="s">
        <v>2910</v>
      </c>
      <c r="BS1271" s="3" t="s">
        <v>8372</v>
      </c>
      <c r="BT1271" s="3" t="s">
        <v>402</v>
      </c>
      <c r="BU1271" s="3" t="s">
        <v>8373</v>
      </c>
      <c r="BV1271" s="3" t="s">
        <v>163</v>
      </c>
      <c r="BW1271" s="3" t="s">
        <v>8374</v>
      </c>
      <c r="BX1271" s="3" t="s">
        <v>163</v>
      </c>
      <c r="BY1271" s="3" t="s">
        <v>3014</v>
      </c>
      <c r="BZ1271" s="3" t="s">
        <v>8375</v>
      </c>
      <c r="CA1271" s="3" t="s">
        <v>194</v>
      </c>
      <c r="CB1271" s="3" t="s">
        <v>8376</v>
      </c>
      <c r="CC1271" s="3" t="s">
        <v>8377</v>
      </c>
      <c r="CD1271" s="3" t="s">
        <v>8378</v>
      </c>
      <c r="CE1271" s="3" t="s">
        <v>8379</v>
      </c>
      <c r="CF1271" s="3" t="s">
        <v>163</v>
      </c>
      <c r="CG1271" s="3" t="s">
        <v>8380</v>
      </c>
      <c r="CH1271" s="3" t="s">
        <v>163</v>
      </c>
      <c r="CI1271" s="3" t="s">
        <v>163</v>
      </c>
      <c r="CJ1271" s="3" t="s">
        <v>8381</v>
      </c>
      <c r="CK1271" s="3" t="s">
        <v>168</v>
      </c>
      <c r="CL1271" s="3" t="s">
        <v>8382</v>
      </c>
      <c r="CM1271" s="3" t="s">
        <v>8383</v>
      </c>
      <c r="CN1271" s="3" t="s">
        <v>8384</v>
      </c>
      <c r="CO1271" s="3" t="s">
        <v>8385</v>
      </c>
      <c r="CP1271" s="3" t="s">
        <v>163</v>
      </c>
      <c r="CQ1271" s="3" t="s">
        <v>8386</v>
      </c>
      <c r="CR1271" s="3" t="s">
        <v>163</v>
      </c>
      <c r="CS1271" s="3" t="s">
        <v>8387</v>
      </c>
      <c r="CT1271" s="3" t="s">
        <v>8388</v>
      </c>
      <c r="CU1271" s="3" t="s">
        <v>168</v>
      </c>
      <c r="CV1271" s="3" t="s">
        <v>7109</v>
      </c>
      <c r="CW1271" s="3" t="s">
        <v>8389</v>
      </c>
      <c r="CX1271" s="3" t="s">
        <v>8390</v>
      </c>
      <c r="CY1271" s="3" t="s">
        <v>8391</v>
      </c>
      <c r="CZ1271" s="3" t="s">
        <v>163</v>
      </c>
      <c r="DA1271" s="3" t="s">
        <v>8392</v>
      </c>
      <c r="DB1271" s="3" t="s">
        <v>163</v>
      </c>
      <c r="DC1271" s="3" t="s">
        <v>8393</v>
      </c>
      <c r="DD1271" s="3" t="s">
        <v>8394</v>
      </c>
      <c r="DE1271" s="3" t="s">
        <v>168</v>
      </c>
      <c r="DF1271" s="3" t="s">
        <v>8395</v>
      </c>
      <c r="DG1271" s="3" t="s">
        <v>8396</v>
      </c>
      <c r="DH1271" s="3" t="s">
        <v>3778</v>
      </c>
      <c r="DI1271" s="3" t="s">
        <v>8397</v>
      </c>
      <c r="DJ1271" s="3" t="s">
        <v>163</v>
      </c>
      <c r="DK1271" s="3" t="s">
        <v>8398</v>
      </c>
      <c r="DL1271" s="3" t="s">
        <v>163</v>
      </c>
      <c r="DM1271" s="3" t="s">
        <v>8399</v>
      </c>
      <c r="DN1271" s="3" t="s">
        <v>8400</v>
      </c>
      <c r="DO1271" s="3" t="s">
        <v>168</v>
      </c>
      <c r="DP1271" s="3" t="s">
        <v>8401</v>
      </c>
      <c r="DQ1271" s="3" t="s">
        <v>8402</v>
      </c>
      <c r="DR1271" s="3" t="s">
        <v>8403</v>
      </c>
      <c r="DS1271" s="3" t="s">
        <v>8404</v>
      </c>
      <c r="DT1271" s="3" t="s">
        <v>163</v>
      </c>
      <c r="DU1271" s="3" t="s">
        <v>8405</v>
      </c>
      <c r="DV1271" s="3" t="s">
        <v>163</v>
      </c>
      <c r="DW1271" s="3" t="s">
        <v>8406</v>
      </c>
      <c r="DY1271" s="3" t="s">
        <v>168</v>
      </c>
      <c r="DZ1271" s="3" t="s">
        <v>8407</v>
      </c>
      <c r="EA1271" s="3" t="s">
        <v>8408</v>
      </c>
      <c r="EB1271" s="3" t="s">
        <v>8409</v>
      </c>
      <c r="EC1271" s="3" t="s">
        <v>8410</v>
      </c>
      <c r="ED1271" s="3" t="s">
        <v>163</v>
      </c>
      <c r="EE1271" s="3" t="s">
        <v>8411</v>
      </c>
      <c r="EI1271" s="3" t="s">
        <v>168</v>
      </c>
      <c r="EJ1271" s="3" t="s">
        <v>5162</v>
      </c>
      <c r="EK1271" s="3" t="s">
        <v>8412</v>
      </c>
      <c r="EL1271" s="3" t="s">
        <v>163</v>
      </c>
      <c r="EM1271" s="3" t="s">
        <v>8413</v>
      </c>
      <c r="FM1271" s="130"/>
      <c r="FN1271" s="130"/>
      <c r="FO1271" s="130"/>
      <c r="FP1271" s="130"/>
      <c r="FQ1271" s="130"/>
      <c r="FR1271" s="130"/>
      <c r="FS1271" s="130"/>
      <c r="FT1271" s="130"/>
    </row>
    <row r="1272" spans="1:176" ht="12.75" customHeight="1" x14ac:dyDescent="0.2">
      <c r="A1272" s="3" t="s">
        <v>173</v>
      </c>
      <c r="D1272" s="3" t="s">
        <v>2202</v>
      </c>
      <c r="E1272" s="3" t="s">
        <v>3001</v>
      </c>
      <c r="F1272" s="3"/>
      <c r="G1272" s="3"/>
      <c r="I1272" s="3" t="s">
        <v>604</v>
      </c>
      <c r="J1272" s="3" t="s">
        <v>444</v>
      </c>
      <c r="K1272" s="4" t="s">
        <v>180</v>
      </c>
      <c r="L1272" s="3" t="s">
        <v>163</v>
      </c>
      <c r="M1272" s="3" t="s">
        <v>11187</v>
      </c>
      <c r="R1272" s="3" t="s">
        <v>3002</v>
      </c>
      <c r="S1272" s="3" t="s">
        <v>3003</v>
      </c>
      <c r="T1272" s="3" t="s">
        <v>3004</v>
      </c>
      <c r="U1272" s="3" t="s">
        <v>3005</v>
      </c>
      <c r="V1272" s="9" t="s">
        <v>163</v>
      </c>
      <c r="AA1272" s="3" t="s">
        <v>163</v>
      </c>
      <c r="AC1272" s="3" t="s">
        <v>168</v>
      </c>
      <c r="AD1272" s="3" t="s">
        <v>2206</v>
      </c>
      <c r="AE1272" s="3" t="s">
        <v>2207</v>
      </c>
      <c r="AF1272" s="3" t="s">
        <v>2208</v>
      </c>
      <c r="AG1272" s="3" t="s">
        <v>2209</v>
      </c>
      <c r="AI1272" s="3" t="s">
        <v>163</v>
      </c>
      <c r="AJ1272" s="3" t="s">
        <v>2210</v>
      </c>
      <c r="AK1272" s="3" t="s">
        <v>2211</v>
      </c>
      <c r="AL1272" s="3" t="s">
        <v>2212</v>
      </c>
      <c r="AW1272" s="3" t="s">
        <v>168</v>
      </c>
      <c r="AX1272" s="3" t="s">
        <v>1091</v>
      </c>
      <c r="AY1272" s="3" t="s">
        <v>3009</v>
      </c>
      <c r="AZ1272" s="3" t="s">
        <v>3010</v>
      </c>
      <c r="BA1272" s="3" t="s">
        <v>3011</v>
      </c>
      <c r="BB1272" s="3" t="s">
        <v>163</v>
      </c>
      <c r="BC1272" s="135" t="s">
        <v>3012</v>
      </c>
      <c r="BD1272" s="135" t="s">
        <v>163</v>
      </c>
      <c r="BE1272" s="135" t="s">
        <v>3013</v>
      </c>
      <c r="BF1272" s="3" t="s">
        <v>163</v>
      </c>
      <c r="BG1272" s="3" t="s">
        <v>168</v>
      </c>
      <c r="BH1272" s="3" t="s">
        <v>3446</v>
      </c>
      <c r="BI1272" s="3" t="s">
        <v>8368</v>
      </c>
      <c r="BJ1272" s="3" t="s">
        <v>8369</v>
      </c>
      <c r="BK1272" s="3" t="s">
        <v>8370</v>
      </c>
      <c r="BL1272" s="3" t="s">
        <v>163</v>
      </c>
      <c r="BM1272" s="3" t="s">
        <v>8371</v>
      </c>
      <c r="BQ1272" s="3" t="s">
        <v>194</v>
      </c>
      <c r="BR1272" s="3" t="s">
        <v>2910</v>
      </c>
      <c r="BS1272" s="3" t="s">
        <v>8372</v>
      </c>
      <c r="BT1272" s="3" t="s">
        <v>402</v>
      </c>
      <c r="BU1272" s="3" t="s">
        <v>8373</v>
      </c>
      <c r="BV1272" s="3" t="s">
        <v>163</v>
      </c>
      <c r="BW1272" s="3" t="s">
        <v>8374</v>
      </c>
      <c r="BX1272" s="3" t="s">
        <v>163</v>
      </c>
      <c r="BY1272" s="3" t="s">
        <v>3014</v>
      </c>
      <c r="BZ1272" s="3" t="s">
        <v>8375</v>
      </c>
      <c r="CA1272" s="3" t="s">
        <v>194</v>
      </c>
      <c r="CB1272" s="3" t="s">
        <v>8376</v>
      </c>
      <c r="CC1272" s="3" t="s">
        <v>8377</v>
      </c>
      <c r="CD1272" s="3" t="s">
        <v>8378</v>
      </c>
      <c r="CE1272" s="3" t="s">
        <v>8379</v>
      </c>
      <c r="CF1272" s="3" t="s">
        <v>163</v>
      </c>
      <c r="CG1272" s="3" t="s">
        <v>8380</v>
      </c>
      <c r="CH1272" s="3" t="s">
        <v>163</v>
      </c>
      <c r="CI1272" s="3" t="s">
        <v>163</v>
      </c>
      <c r="CJ1272" s="3" t="s">
        <v>8381</v>
      </c>
      <c r="CK1272" s="3" t="s">
        <v>168</v>
      </c>
      <c r="CL1272" s="3" t="s">
        <v>8382</v>
      </c>
      <c r="CM1272" s="3" t="s">
        <v>8383</v>
      </c>
      <c r="CN1272" s="3" t="s">
        <v>8384</v>
      </c>
      <c r="CO1272" s="3" t="s">
        <v>8385</v>
      </c>
      <c r="CP1272" s="3" t="s">
        <v>163</v>
      </c>
      <c r="CQ1272" s="3" t="s">
        <v>8386</v>
      </c>
      <c r="CR1272" s="3" t="s">
        <v>163</v>
      </c>
      <c r="CS1272" s="3" t="s">
        <v>8387</v>
      </c>
      <c r="CT1272" s="3" t="s">
        <v>8388</v>
      </c>
      <c r="CU1272" s="3" t="s">
        <v>168</v>
      </c>
      <c r="CV1272" s="3" t="s">
        <v>7109</v>
      </c>
      <c r="CW1272" s="3" t="s">
        <v>8389</v>
      </c>
      <c r="CX1272" s="3" t="s">
        <v>8390</v>
      </c>
      <c r="CY1272" s="3" t="s">
        <v>8391</v>
      </c>
      <c r="CZ1272" s="3" t="s">
        <v>163</v>
      </c>
      <c r="DA1272" s="3" t="s">
        <v>8392</v>
      </c>
      <c r="DB1272" s="3" t="s">
        <v>163</v>
      </c>
      <c r="DC1272" s="3" t="s">
        <v>8393</v>
      </c>
      <c r="DD1272" s="3" t="s">
        <v>8394</v>
      </c>
      <c r="DE1272" s="3" t="s">
        <v>168</v>
      </c>
      <c r="DF1272" s="3" t="s">
        <v>8395</v>
      </c>
      <c r="DG1272" s="3" t="s">
        <v>8396</v>
      </c>
      <c r="DH1272" s="3" t="s">
        <v>3778</v>
      </c>
      <c r="DI1272" s="3" t="s">
        <v>8397</v>
      </c>
      <c r="DJ1272" s="3" t="s">
        <v>163</v>
      </c>
      <c r="DK1272" s="3" t="s">
        <v>8398</v>
      </c>
      <c r="DL1272" s="3" t="s">
        <v>163</v>
      </c>
      <c r="DM1272" s="3" t="s">
        <v>8399</v>
      </c>
      <c r="DN1272" s="3" t="s">
        <v>8400</v>
      </c>
      <c r="DO1272" s="3" t="s">
        <v>168</v>
      </c>
      <c r="DP1272" s="3" t="s">
        <v>8401</v>
      </c>
      <c r="DQ1272" s="3" t="s">
        <v>8402</v>
      </c>
      <c r="DR1272" s="3" t="s">
        <v>8403</v>
      </c>
      <c r="DS1272" s="3" t="s">
        <v>8404</v>
      </c>
      <c r="DT1272" s="3" t="s">
        <v>163</v>
      </c>
      <c r="DU1272" s="3" t="s">
        <v>8405</v>
      </c>
      <c r="DV1272" s="3" t="s">
        <v>163</v>
      </c>
      <c r="DW1272" s="3" t="s">
        <v>8406</v>
      </c>
      <c r="DY1272" s="3" t="s">
        <v>168</v>
      </c>
      <c r="DZ1272" s="3" t="s">
        <v>8407</v>
      </c>
      <c r="EA1272" s="3" t="s">
        <v>8408</v>
      </c>
      <c r="EB1272" s="3" t="s">
        <v>8409</v>
      </c>
      <c r="EC1272" s="3" t="s">
        <v>8410</v>
      </c>
      <c r="ED1272" s="3" t="s">
        <v>163</v>
      </c>
      <c r="EE1272" s="3" t="s">
        <v>8411</v>
      </c>
      <c r="EI1272" s="3" t="s">
        <v>168</v>
      </c>
      <c r="EJ1272" s="3" t="s">
        <v>5162</v>
      </c>
      <c r="EK1272" s="3" t="s">
        <v>8412</v>
      </c>
      <c r="EL1272" s="3" t="s">
        <v>163</v>
      </c>
      <c r="EM1272" s="3" t="s">
        <v>8413</v>
      </c>
    </row>
    <row r="1273" spans="1:176" ht="12.75" customHeight="1" x14ac:dyDescent="0.2">
      <c r="A1273" s="3" t="s">
        <v>173</v>
      </c>
      <c r="D1273" s="3" t="s">
        <v>2202</v>
      </c>
      <c r="E1273" s="3" t="s">
        <v>3055</v>
      </c>
      <c r="F1273" s="3"/>
      <c r="G1273" s="3"/>
      <c r="I1273" s="135" t="s">
        <v>722</v>
      </c>
      <c r="J1273" s="3" t="s">
        <v>179</v>
      </c>
      <c r="K1273" s="4" t="s">
        <v>180</v>
      </c>
      <c r="L1273" s="3" t="s">
        <v>163</v>
      </c>
      <c r="M1273" s="3" t="s">
        <v>11187</v>
      </c>
      <c r="R1273" s="3" t="s">
        <v>3056</v>
      </c>
      <c r="S1273" s="3" t="s">
        <v>3057</v>
      </c>
      <c r="T1273" s="3" t="s">
        <v>3058</v>
      </c>
      <c r="U1273" s="3" t="s">
        <v>743</v>
      </c>
      <c r="V1273" s="9" t="s">
        <v>163</v>
      </c>
      <c r="AA1273" s="3" t="s">
        <v>163</v>
      </c>
      <c r="AC1273" s="3" t="s">
        <v>168</v>
      </c>
      <c r="AD1273" s="3" t="s">
        <v>2206</v>
      </c>
      <c r="AE1273" s="3" t="s">
        <v>2207</v>
      </c>
      <c r="AF1273" s="3" t="s">
        <v>2208</v>
      </c>
      <c r="AG1273" s="3" t="s">
        <v>2209</v>
      </c>
      <c r="AI1273" s="3" t="s">
        <v>163</v>
      </c>
      <c r="AJ1273" s="3" t="s">
        <v>2210</v>
      </c>
      <c r="AK1273" s="3" t="s">
        <v>2211</v>
      </c>
      <c r="AL1273" s="3" t="s">
        <v>2212</v>
      </c>
      <c r="AM1273" s="3" t="s">
        <v>168</v>
      </c>
      <c r="AN1273" s="3" t="s">
        <v>13515</v>
      </c>
      <c r="AO1273" s="3" t="s">
        <v>13516</v>
      </c>
      <c r="AP1273" s="3" t="s">
        <v>13517</v>
      </c>
      <c r="AQ1273" s="82" t="s">
        <v>13518</v>
      </c>
      <c r="AS1273" s="3" t="s">
        <v>13519</v>
      </c>
      <c r="AV1273" s="10">
        <v>8615026620533</v>
      </c>
      <c r="AW1273" s="3" t="s">
        <v>168</v>
      </c>
      <c r="AX1273" s="3" t="s">
        <v>5238</v>
      </c>
      <c r="AY1273" s="3" t="s">
        <v>8363</v>
      </c>
      <c r="AZ1273" s="3" t="s">
        <v>8364</v>
      </c>
      <c r="BA1273" s="3" t="s">
        <v>8365</v>
      </c>
      <c r="BB1273" s="3" t="s">
        <v>163</v>
      </c>
      <c r="BC1273" s="135" t="s">
        <v>8366</v>
      </c>
      <c r="BD1273" s="135" t="s">
        <v>163</v>
      </c>
      <c r="BE1273" s="135" t="s">
        <v>163</v>
      </c>
      <c r="BF1273" s="3" t="s">
        <v>8367</v>
      </c>
      <c r="BG1273" s="3" t="s">
        <v>168</v>
      </c>
      <c r="BH1273" s="3" t="s">
        <v>1473</v>
      </c>
      <c r="BI1273" s="3" t="s">
        <v>3063</v>
      </c>
      <c r="BJ1273" s="3" t="s">
        <v>3064</v>
      </c>
      <c r="BK1273" s="3" t="s">
        <v>3065</v>
      </c>
      <c r="BL1273" s="3" t="s">
        <v>163</v>
      </c>
      <c r="BM1273" s="3" t="s">
        <v>3066</v>
      </c>
      <c r="BN1273" s="3" t="s">
        <v>163</v>
      </c>
      <c r="BO1273" s="3" t="s">
        <v>163</v>
      </c>
      <c r="BP1273" s="3" t="s">
        <v>3067</v>
      </c>
      <c r="BQ1273" s="3" t="s">
        <v>168</v>
      </c>
      <c r="BR1273" s="3" t="s">
        <v>3068</v>
      </c>
      <c r="BS1273" s="3" t="s">
        <v>728</v>
      </c>
      <c r="BT1273" s="3" t="s">
        <v>3069</v>
      </c>
      <c r="BU1273" s="3" t="s">
        <v>3070</v>
      </c>
      <c r="BV1273" s="3" t="s">
        <v>163</v>
      </c>
      <c r="BW1273" s="3" t="s">
        <v>3071</v>
      </c>
      <c r="BX1273" s="3" t="s">
        <v>163</v>
      </c>
      <c r="BY1273" s="3" t="s">
        <v>163</v>
      </c>
      <c r="BZ1273" s="3" t="s">
        <v>3072</v>
      </c>
      <c r="CA1273" s="3" t="s">
        <v>168</v>
      </c>
      <c r="CB1273" s="3" t="s">
        <v>3073</v>
      </c>
      <c r="CC1273" s="3" t="s">
        <v>3074</v>
      </c>
      <c r="CD1273" s="3" t="s">
        <v>1405</v>
      </c>
      <c r="CE1273" s="3" t="s">
        <v>3075</v>
      </c>
      <c r="CF1273" s="3" t="s">
        <v>163</v>
      </c>
      <c r="CG1273" s="3" t="s">
        <v>3060</v>
      </c>
      <c r="CH1273" s="3" t="s">
        <v>163</v>
      </c>
      <c r="CI1273" s="3" t="s">
        <v>3061</v>
      </c>
      <c r="CJ1273" s="3" t="s">
        <v>3076</v>
      </c>
      <c r="CK1273" s="3" t="s">
        <v>168</v>
      </c>
      <c r="CL1273" s="3" t="s">
        <v>1097</v>
      </c>
      <c r="CM1273" s="3" t="s">
        <v>3077</v>
      </c>
      <c r="CN1273" s="3" t="s">
        <v>1362</v>
      </c>
      <c r="CO1273" s="3" t="s">
        <v>3078</v>
      </c>
      <c r="CP1273" s="3" t="s">
        <v>163</v>
      </c>
      <c r="CQ1273" s="3" t="s">
        <v>3079</v>
      </c>
      <c r="CR1273" s="3" t="s">
        <v>163</v>
      </c>
      <c r="CS1273" s="3" t="s">
        <v>3062</v>
      </c>
      <c r="CT1273" s="3" t="s">
        <v>3080</v>
      </c>
      <c r="CU1273" s="3" t="s">
        <v>168</v>
      </c>
      <c r="CV1273" s="3" t="s">
        <v>3081</v>
      </c>
      <c r="CW1273" s="3" t="s">
        <v>3082</v>
      </c>
      <c r="CX1273" s="3" t="s">
        <v>3083</v>
      </c>
      <c r="CY1273" s="3" t="s">
        <v>3084</v>
      </c>
      <c r="CZ1273" s="3" t="s">
        <v>163</v>
      </c>
      <c r="DA1273" s="3" t="s">
        <v>3085</v>
      </c>
      <c r="DB1273" s="3" t="s">
        <v>163</v>
      </c>
      <c r="DC1273" s="3" t="s">
        <v>3086</v>
      </c>
      <c r="DD1273" s="3" t="s">
        <v>3087</v>
      </c>
      <c r="DE1273" s="3" t="s">
        <v>168</v>
      </c>
      <c r="DF1273" s="3" t="s">
        <v>3088</v>
      </c>
      <c r="DG1273" s="3" t="s">
        <v>3089</v>
      </c>
      <c r="DH1273" s="3" t="s">
        <v>600</v>
      </c>
      <c r="DI1273" s="3" t="s">
        <v>3090</v>
      </c>
      <c r="DJ1273" s="3" t="s">
        <v>163</v>
      </c>
      <c r="DK1273" s="3" t="s">
        <v>3079</v>
      </c>
      <c r="DL1273" s="3" t="s">
        <v>163</v>
      </c>
      <c r="DM1273" s="3" t="s">
        <v>163</v>
      </c>
      <c r="DN1273" s="3" t="s">
        <v>3091</v>
      </c>
      <c r="DO1273" s="3" t="s">
        <v>168</v>
      </c>
      <c r="DP1273" s="3" t="s">
        <v>856</v>
      </c>
      <c r="DQ1273" s="3" t="s">
        <v>3092</v>
      </c>
      <c r="DR1273" s="3" t="s">
        <v>635</v>
      </c>
      <c r="DS1273" s="3" t="s">
        <v>3093</v>
      </c>
      <c r="DT1273" s="3" t="s">
        <v>163</v>
      </c>
      <c r="DU1273" s="3" t="s">
        <v>3079</v>
      </c>
      <c r="DV1273" s="3" t="s">
        <v>163</v>
      </c>
      <c r="DW1273" s="3" t="s">
        <v>163</v>
      </c>
      <c r="DX1273" s="3" t="s">
        <v>3094</v>
      </c>
      <c r="DY1273" s="3" t="s">
        <v>168</v>
      </c>
      <c r="DZ1273" s="3" t="s">
        <v>3092</v>
      </c>
      <c r="EA1273" s="3" t="s">
        <v>856</v>
      </c>
      <c r="EB1273" s="3" t="s">
        <v>11371</v>
      </c>
      <c r="EC1273" s="3" t="s">
        <v>3093</v>
      </c>
      <c r="EJ1273" s="3" t="s">
        <v>11372</v>
      </c>
      <c r="EK1273" s="3" t="s">
        <v>1050</v>
      </c>
      <c r="EL1273" s="3" t="s">
        <v>1415</v>
      </c>
      <c r="EM1273" s="3" t="s">
        <v>11373</v>
      </c>
      <c r="ET1273" s="3" t="s">
        <v>4239</v>
      </c>
      <c r="EU1273" s="3" t="s">
        <v>1690</v>
      </c>
      <c r="EV1273" s="3" t="s">
        <v>1415</v>
      </c>
      <c r="EW1273" s="3" t="s">
        <v>11455</v>
      </c>
    </row>
    <row r="1274" spans="1:176" ht="12.75" customHeight="1" x14ac:dyDescent="0.25">
      <c r="A1274" s="135" t="s">
        <v>173</v>
      </c>
      <c r="C1274" s="128"/>
      <c r="D1274" s="135" t="s">
        <v>2202</v>
      </c>
      <c r="E1274" s="135" t="s">
        <v>15499</v>
      </c>
      <c r="F1274" s="135"/>
      <c r="G1274" s="135"/>
      <c r="H1274" s="127"/>
      <c r="I1274" s="135" t="s">
        <v>202</v>
      </c>
      <c r="J1274" s="135" t="s">
        <v>203</v>
      </c>
      <c r="K1274" s="127" t="s">
        <v>180</v>
      </c>
      <c r="L1274" s="135" t="s">
        <v>163</v>
      </c>
      <c r="M1274" s="135" t="s">
        <v>11187</v>
      </c>
      <c r="N1274" s="135"/>
      <c r="O1274" s="135"/>
      <c r="P1274" s="135"/>
      <c r="Q1274" s="135"/>
      <c r="R1274" s="135" t="s">
        <v>8360</v>
      </c>
      <c r="S1274" s="135" t="s">
        <v>3006</v>
      </c>
      <c r="T1274" s="135" t="s">
        <v>3007</v>
      </c>
      <c r="U1274" s="135" t="s">
        <v>204</v>
      </c>
      <c r="V1274" s="141" t="s">
        <v>8361</v>
      </c>
      <c r="W1274" s="135"/>
      <c r="X1274" s="135"/>
      <c r="Y1274" s="135"/>
      <c r="Z1274" s="135"/>
      <c r="AA1274" s="135" t="s">
        <v>3008</v>
      </c>
      <c r="AB1274" s="135"/>
      <c r="AC1274" s="135" t="s">
        <v>168</v>
      </c>
      <c r="AD1274" s="135" t="s">
        <v>2206</v>
      </c>
      <c r="AE1274" s="135" t="s">
        <v>2207</v>
      </c>
      <c r="AF1274" s="135" t="s">
        <v>2208</v>
      </c>
      <c r="AG1274" s="135" t="s">
        <v>2209</v>
      </c>
      <c r="AH1274" s="135"/>
      <c r="AI1274" s="135" t="s">
        <v>163</v>
      </c>
      <c r="AJ1274" s="135" t="s">
        <v>2210</v>
      </c>
      <c r="AK1274" s="135" t="s">
        <v>2211</v>
      </c>
      <c r="AL1274" s="135" t="s">
        <v>2212</v>
      </c>
      <c r="AM1274" s="135" t="s">
        <v>168</v>
      </c>
      <c r="AN1274" s="135" t="s">
        <v>13946</v>
      </c>
      <c r="AO1274" s="135" t="s">
        <v>13947</v>
      </c>
      <c r="AP1274" s="135" t="s">
        <v>8384</v>
      </c>
      <c r="AQ1274" s="180" t="s">
        <v>13948</v>
      </c>
      <c r="AR1274" s="135"/>
      <c r="AS1274" s="141" t="s">
        <v>13949</v>
      </c>
      <c r="AT1274" s="135"/>
      <c r="AU1274" s="135"/>
      <c r="AV1274" s="141" t="s">
        <v>13950</v>
      </c>
      <c r="AW1274" s="135" t="s">
        <v>168</v>
      </c>
      <c r="AX1274" s="135" t="s">
        <v>1091</v>
      </c>
      <c r="AY1274" s="135" t="s">
        <v>3009</v>
      </c>
      <c r="AZ1274" s="135" t="s">
        <v>3010</v>
      </c>
      <c r="BA1274" s="135" t="s">
        <v>3011</v>
      </c>
      <c r="BB1274" s="3" t="s">
        <v>163</v>
      </c>
      <c r="BC1274" s="3" t="s">
        <v>3012</v>
      </c>
      <c r="BD1274" s="3" t="s">
        <v>163</v>
      </c>
      <c r="BE1274" s="3" t="s">
        <v>3013</v>
      </c>
      <c r="BF1274" s="3" t="s">
        <v>163</v>
      </c>
      <c r="BG1274" s="3" t="s">
        <v>168</v>
      </c>
      <c r="BH1274" s="3" t="s">
        <v>3016</v>
      </c>
      <c r="BI1274" s="3" t="s">
        <v>3017</v>
      </c>
      <c r="BJ1274" s="3" t="s">
        <v>14759</v>
      </c>
      <c r="BK1274" s="3" t="s">
        <v>3018</v>
      </c>
      <c r="BL1274" s="3" t="s">
        <v>163</v>
      </c>
      <c r="BM1274" s="3" t="s">
        <v>3019</v>
      </c>
      <c r="BN1274" s="3" t="s">
        <v>163</v>
      </c>
      <c r="BO1274" s="3" t="s">
        <v>3020</v>
      </c>
      <c r="BP1274" s="3" t="s">
        <v>3021</v>
      </c>
      <c r="BQ1274" s="3" t="s">
        <v>194</v>
      </c>
      <c r="BR1274" s="3" t="s">
        <v>3022</v>
      </c>
      <c r="BS1274" s="3" t="s">
        <v>3023</v>
      </c>
      <c r="BT1274" s="3" t="s">
        <v>3024</v>
      </c>
      <c r="BU1274" s="3" t="s">
        <v>3025</v>
      </c>
      <c r="BV1274" s="3" t="s">
        <v>163</v>
      </c>
      <c r="BW1274" s="3" t="s">
        <v>3026</v>
      </c>
      <c r="CA1274" s="3" t="s">
        <v>168</v>
      </c>
      <c r="CB1274" s="3" t="s">
        <v>406</v>
      </c>
      <c r="CC1274" s="3" t="s">
        <v>3027</v>
      </c>
      <c r="CD1274" s="3" t="s">
        <v>3028</v>
      </c>
      <c r="CE1274" s="3" t="s">
        <v>3029</v>
      </c>
      <c r="CF1274" s="3" t="s">
        <v>163</v>
      </c>
      <c r="CG1274" s="3" t="s">
        <v>3030</v>
      </c>
      <c r="CH1274" s="3" t="s">
        <v>163</v>
      </c>
      <c r="CI1274" s="3" t="s">
        <v>3031</v>
      </c>
      <c r="CJ1274" s="3" t="s">
        <v>3032</v>
      </c>
      <c r="CK1274" s="3" t="s">
        <v>194</v>
      </c>
      <c r="CL1274" s="3" t="s">
        <v>3033</v>
      </c>
      <c r="CM1274" s="3" t="s">
        <v>3034</v>
      </c>
      <c r="CN1274" s="3" t="s">
        <v>3035</v>
      </c>
      <c r="CO1274" s="3" t="s">
        <v>3036</v>
      </c>
      <c r="CU1274" s="3" t="s">
        <v>194</v>
      </c>
      <c r="CV1274" s="3" t="s">
        <v>2370</v>
      </c>
      <c r="CW1274" s="3" t="s">
        <v>3037</v>
      </c>
      <c r="CX1274" s="3" t="s">
        <v>3038</v>
      </c>
      <c r="CY1274" s="3" t="s">
        <v>3039</v>
      </c>
      <c r="CZ1274" s="3" t="s">
        <v>163</v>
      </c>
      <c r="DA1274" s="3" t="s">
        <v>3040</v>
      </c>
      <c r="DB1274" s="3" t="s">
        <v>163</v>
      </c>
      <c r="DC1274" s="3" t="s">
        <v>3041</v>
      </c>
      <c r="DD1274" s="3" t="s">
        <v>3042</v>
      </c>
      <c r="DE1274" s="3" t="s">
        <v>168</v>
      </c>
      <c r="DF1274" s="3" t="s">
        <v>3043</v>
      </c>
      <c r="DG1274" s="3" t="s">
        <v>3044</v>
      </c>
      <c r="DH1274" s="3" t="s">
        <v>3045</v>
      </c>
      <c r="DI1274" s="3" t="s">
        <v>3046</v>
      </c>
      <c r="DJ1274" s="3" t="s">
        <v>163</v>
      </c>
      <c r="DK1274" s="3" t="s">
        <v>3047</v>
      </c>
      <c r="DL1274" s="3" t="s">
        <v>163</v>
      </c>
      <c r="DM1274" s="3" t="s">
        <v>3048</v>
      </c>
      <c r="DN1274" s="3" t="s">
        <v>3049</v>
      </c>
      <c r="DO1274" s="3" t="s">
        <v>168</v>
      </c>
      <c r="DP1274" s="3" t="s">
        <v>1611</v>
      </c>
      <c r="DQ1274" s="3" t="s">
        <v>3050</v>
      </c>
      <c r="DR1274" s="3" t="s">
        <v>3051</v>
      </c>
      <c r="DS1274" s="3" t="s">
        <v>3052</v>
      </c>
      <c r="DT1274" s="3" t="s">
        <v>163</v>
      </c>
      <c r="DU1274" s="3" t="s">
        <v>3053</v>
      </c>
      <c r="DV1274" s="3" t="s">
        <v>163</v>
      </c>
      <c r="DW1274" s="3" t="s">
        <v>163</v>
      </c>
      <c r="DX1274" s="3" t="s">
        <v>3054</v>
      </c>
      <c r="DY1274" s="3" t="s">
        <v>194</v>
      </c>
      <c r="DZ1274" s="3" t="s">
        <v>13680</v>
      </c>
      <c r="EA1274" s="3" t="s">
        <v>3443</v>
      </c>
      <c r="EB1274" s="3" t="s">
        <v>13681</v>
      </c>
      <c r="EC1274" s="3" t="s">
        <v>13682</v>
      </c>
      <c r="EE1274" s="141" t="s">
        <v>13683</v>
      </c>
      <c r="EH1274" s="141" t="s">
        <v>13684</v>
      </c>
      <c r="EI1274" s="3" t="s">
        <v>15500</v>
      </c>
      <c r="EJ1274" s="3" t="s">
        <v>2021</v>
      </c>
      <c r="EK1274" s="3" t="s">
        <v>15501</v>
      </c>
      <c r="EL1274" s="3" t="s">
        <v>15502</v>
      </c>
      <c r="EM1274" s="180" t="s">
        <v>15503</v>
      </c>
      <c r="EO1274" s="3" t="s">
        <v>15504</v>
      </c>
      <c r="EQ1274" s="3" t="s">
        <v>15505</v>
      </c>
    </row>
    <row r="1275" spans="1:176" ht="12.75" customHeight="1" x14ac:dyDescent="0.25">
      <c r="A1275" s="135" t="s">
        <v>173</v>
      </c>
      <c r="C1275" s="128"/>
      <c r="D1275" s="135" t="s">
        <v>2202</v>
      </c>
      <c r="E1275" s="135" t="s">
        <v>11193</v>
      </c>
      <c r="F1275" s="135"/>
      <c r="G1275" s="135"/>
      <c r="H1275" s="127"/>
      <c r="I1275" s="135" t="s">
        <v>202</v>
      </c>
      <c r="J1275" s="8" t="s">
        <v>203</v>
      </c>
      <c r="K1275" s="127" t="s">
        <v>180</v>
      </c>
      <c r="L1275" s="135" t="s">
        <v>163</v>
      </c>
      <c r="M1275" s="135" t="s">
        <v>11187</v>
      </c>
      <c r="N1275" s="135"/>
      <c r="O1275" s="135"/>
      <c r="P1275" s="135"/>
      <c r="Q1275" s="135"/>
      <c r="R1275" s="135" t="s">
        <v>8360</v>
      </c>
      <c r="S1275" s="135" t="s">
        <v>3006</v>
      </c>
      <c r="T1275" s="135" t="s">
        <v>3007</v>
      </c>
      <c r="U1275" s="135" t="s">
        <v>204</v>
      </c>
      <c r="V1275" s="141" t="s">
        <v>8361</v>
      </c>
      <c r="W1275" s="135"/>
      <c r="X1275" s="135"/>
      <c r="Y1275" s="135"/>
      <c r="Z1275" s="135"/>
      <c r="AA1275" s="3" t="s">
        <v>8362</v>
      </c>
      <c r="AB1275" s="135"/>
      <c r="AC1275" s="135" t="s">
        <v>168</v>
      </c>
      <c r="AD1275" s="3" t="s">
        <v>2206</v>
      </c>
      <c r="AE1275" s="3" t="s">
        <v>2207</v>
      </c>
      <c r="AF1275" s="3" t="s">
        <v>2208</v>
      </c>
      <c r="AG1275" s="3" t="s">
        <v>2209</v>
      </c>
      <c r="AI1275" s="135" t="s">
        <v>163</v>
      </c>
      <c r="AJ1275" s="3" t="s">
        <v>2210</v>
      </c>
      <c r="AK1275" s="3" t="s">
        <v>2211</v>
      </c>
      <c r="AL1275" s="3" t="s">
        <v>2212</v>
      </c>
      <c r="AW1275" s="3" t="s">
        <v>168</v>
      </c>
      <c r="AX1275" s="135" t="s">
        <v>1091</v>
      </c>
      <c r="AY1275" s="135" t="s">
        <v>3009</v>
      </c>
      <c r="AZ1275" s="3" t="s">
        <v>3010</v>
      </c>
      <c r="BA1275" s="3" t="s">
        <v>3011</v>
      </c>
      <c r="BB1275" s="3" t="s">
        <v>163</v>
      </c>
      <c r="BC1275" s="3" t="s">
        <v>3012</v>
      </c>
      <c r="BD1275" s="3" t="s">
        <v>163</v>
      </c>
      <c r="BE1275" s="3" t="s">
        <v>3013</v>
      </c>
      <c r="BF1275" s="3" t="s">
        <v>163</v>
      </c>
      <c r="BG1275" s="3" t="s">
        <v>168</v>
      </c>
      <c r="BH1275" s="3" t="s">
        <v>3446</v>
      </c>
      <c r="BI1275" s="3" t="s">
        <v>8368</v>
      </c>
      <c r="BJ1275" s="3" t="s">
        <v>8369</v>
      </c>
      <c r="BK1275" s="3" t="s">
        <v>8370</v>
      </c>
      <c r="BL1275" s="3" t="s">
        <v>163</v>
      </c>
      <c r="BM1275" s="3" t="s">
        <v>8371</v>
      </c>
      <c r="BQ1275" s="3" t="s">
        <v>194</v>
      </c>
      <c r="BR1275" s="3" t="s">
        <v>2910</v>
      </c>
      <c r="BS1275" s="3" t="s">
        <v>8372</v>
      </c>
      <c r="BT1275" s="3" t="s">
        <v>402</v>
      </c>
      <c r="BU1275" s="3" t="s">
        <v>8373</v>
      </c>
      <c r="BV1275" s="3" t="s">
        <v>163</v>
      </c>
      <c r="BW1275" s="3" t="s">
        <v>8374</v>
      </c>
      <c r="BX1275" s="3" t="s">
        <v>163</v>
      </c>
      <c r="BY1275" s="3" t="s">
        <v>3014</v>
      </c>
      <c r="BZ1275" s="3" t="s">
        <v>8375</v>
      </c>
      <c r="CA1275" s="3" t="s">
        <v>194</v>
      </c>
      <c r="CB1275" s="3" t="s">
        <v>8376</v>
      </c>
      <c r="CC1275" s="3" t="s">
        <v>8377</v>
      </c>
      <c r="CD1275" s="3" t="s">
        <v>8378</v>
      </c>
      <c r="CE1275" s="3" t="s">
        <v>8379</v>
      </c>
      <c r="CF1275" s="3" t="s">
        <v>163</v>
      </c>
      <c r="CG1275" s="3" t="s">
        <v>8380</v>
      </c>
      <c r="CH1275" s="3" t="s">
        <v>163</v>
      </c>
      <c r="CI1275" s="3" t="s">
        <v>163</v>
      </c>
      <c r="CJ1275" s="3" t="s">
        <v>8381</v>
      </c>
      <c r="CK1275" s="3" t="s">
        <v>168</v>
      </c>
      <c r="CL1275" s="3" t="s">
        <v>8382</v>
      </c>
      <c r="CM1275" s="3" t="s">
        <v>8383</v>
      </c>
      <c r="CN1275" s="3" t="s">
        <v>8384</v>
      </c>
      <c r="CO1275" s="3" t="s">
        <v>8385</v>
      </c>
      <c r="CP1275" s="3" t="s">
        <v>163</v>
      </c>
      <c r="CQ1275" s="3" t="s">
        <v>8386</v>
      </c>
      <c r="CR1275" s="3" t="s">
        <v>163</v>
      </c>
      <c r="CS1275" s="3" t="s">
        <v>8387</v>
      </c>
      <c r="CT1275" s="3" t="s">
        <v>8388</v>
      </c>
      <c r="CU1275" s="3" t="s">
        <v>168</v>
      </c>
      <c r="CV1275" s="3" t="s">
        <v>7109</v>
      </c>
      <c r="CW1275" s="3" t="s">
        <v>8389</v>
      </c>
      <c r="CX1275" s="3" t="s">
        <v>8390</v>
      </c>
      <c r="CY1275" s="3" t="s">
        <v>8391</v>
      </c>
      <c r="CZ1275" s="3" t="s">
        <v>163</v>
      </c>
      <c r="DA1275" s="3" t="s">
        <v>8392</v>
      </c>
      <c r="DB1275" s="3" t="s">
        <v>163</v>
      </c>
      <c r="DC1275" s="3" t="s">
        <v>8393</v>
      </c>
      <c r="DD1275" s="3" t="s">
        <v>8394</v>
      </c>
      <c r="DE1275" s="3" t="s">
        <v>168</v>
      </c>
      <c r="DF1275" s="3" t="s">
        <v>8395</v>
      </c>
      <c r="DG1275" s="3" t="s">
        <v>8396</v>
      </c>
      <c r="DH1275" s="3" t="s">
        <v>3778</v>
      </c>
      <c r="DI1275" s="3" t="s">
        <v>8397</v>
      </c>
      <c r="DJ1275" s="3" t="s">
        <v>163</v>
      </c>
      <c r="DK1275" s="3" t="s">
        <v>8398</v>
      </c>
      <c r="DL1275" s="3" t="s">
        <v>163</v>
      </c>
      <c r="DM1275" s="3" t="s">
        <v>8399</v>
      </c>
      <c r="DN1275" s="3" t="s">
        <v>8400</v>
      </c>
      <c r="DO1275" s="3" t="s">
        <v>168</v>
      </c>
      <c r="DP1275" s="3" t="s">
        <v>8401</v>
      </c>
      <c r="DQ1275" s="3" t="s">
        <v>8402</v>
      </c>
      <c r="DR1275" s="3" t="s">
        <v>8403</v>
      </c>
      <c r="DS1275" s="3" t="s">
        <v>8404</v>
      </c>
      <c r="DT1275" s="3" t="s">
        <v>163</v>
      </c>
      <c r="DU1275" s="3" t="s">
        <v>8405</v>
      </c>
      <c r="DV1275" s="3" t="s">
        <v>163</v>
      </c>
      <c r="DW1275" s="3" t="s">
        <v>8406</v>
      </c>
      <c r="DY1275" s="3" t="s">
        <v>168</v>
      </c>
      <c r="DZ1275" s="3" t="s">
        <v>8407</v>
      </c>
      <c r="EA1275" s="3" t="s">
        <v>8408</v>
      </c>
      <c r="EB1275" s="3" t="s">
        <v>8409</v>
      </c>
      <c r="EC1275" s="3" t="s">
        <v>8410</v>
      </c>
      <c r="ED1275" s="3" t="s">
        <v>163</v>
      </c>
      <c r="EE1275" s="3" t="s">
        <v>8411</v>
      </c>
      <c r="EI1275" s="3" t="s">
        <v>168</v>
      </c>
      <c r="EJ1275" s="3" t="s">
        <v>5162</v>
      </c>
      <c r="EK1275" s="3" t="s">
        <v>8412</v>
      </c>
      <c r="EL1275" s="3" t="s">
        <v>163</v>
      </c>
      <c r="EM1275" s="3" t="s">
        <v>8413</v>
      </c>
      <c r="ES1275" s="3" t="s">
        <v>15500</v>
      </c>
      <c r="ET1275" s="3" t="s">
        <v>2021</v>
      </c>
      <c r="EU1275" s="3" t="s">
        <v>15501</v>
      </c>
      <c r="EV1275" s="3" t="s">
        <v>15502</v>
      </c>
      <c r="EW1275" s="180" t="s">
        <v>15503</v>
      </c>
      <c r="EY1275" s="3" t="s">
        <v>15504</v>
      </c>
      <c r="FA1275" s="3" t="s">
        <v>15505</v>
      </c>
    </row>
    <row r="1276" spans="1:176" ht="12.75" customHeight="1" x14ac:dyDescent="0.2">
      <c r="A1276" s="132" t="s">
        <v>240</v>
      </c>
      <c r="B1276" s="17" t="s">
        <v>886</v>
      </c>
      <c r="C1276" s="133"/>
      <c r="D1276" s="132" t="s">
        <v>8702</v>
      </c>
      <c r="E1276" s="132" t="s">
        <v>8703</v>
      </c>
      <c r="F1276" s="134"/>
      <c r="G1276" s="134"/>
      <c r="H1276" s="124" t="s">
        <v>243</v>
      </c>
      <c r="I1276" s="132" t="s">
        <v>809</v>
      </c>
      <c r="J1276" s="132" t="s">
        <v>810</v>
      </c>
      <c r="K1276" s="124" t="s">
        <v>162</v>
      </c>
      <c r="L1276" s="132" t="s">
        <v>8704</v>
      </c>
      <c r="M1276" s="133"/>
      <c r="N1276" s="124" t="s">
        <v>247</v>
      </c>
      <c r="O1276" s="124" t="s">
        <v>812</v>
      </c>
      <c r="P1276" s="124"/>
      <c r="Q1276" s="124"/>
      <c r="R1276" s="133"/>
      <c r="S1276" s="133"/>
      <c r="T1276" s="133"/>
      <c r="U1276" s="133"/>
      <c r="V1276" s="24"/>
      <c r="W1276" s="133"/>
      <c r="X1276" s="133"/>
      <c r="Y1276" s="133"/>
      <c r="Z1276" s="133"/>
      <c r="AA1276" s="133"/>
      <c r="AB1276" s="133"/>
      <c r="AC1276" s="136"/>
      <c r="AH1276" s="58"/>
      <c r="AI1276" s="136"/>
      <c r="AJ1276" s="136"/>
      <c r="AK1276" s="136"/>
      <c r="AL1276" s="136"/>
      <c r="AM1276" s="124"/>
      <c r="AN1276" s="124"/>
      <c r="AO1276" s="124"/>
      <c r="AP1276" s="124"/>
      <c r="AQ1276" s="124"/>
      <c r="AR1276" s="124"/>
      <c r="AS1276" s="124"/>
      <c r="AT1276" s="124"/>
      <c r="AU1276" s="124"/>
      <c r="AV1276" s="124"/>
      <c r="AW1276" s="124"/>
      <c r="AX1276" s="136"/>
      <c r="AY1276" s="136"/>
      <c r="AZ1276" s="133"/>
      <c r="BA1276" s="58"/>
      <c r="BC1276" s="135"/>
      <c r="BD1276" s="135"/>
      <c r="BE1276" s="135"/>
    </row>
    <row r="1277" spans="1:176" ht="12.75" customHeight="1" x14ac:dyDescent="0.2">
      <c r="A1277" s="16" t="s">
        <v>240</v>
      </c>
      <c r="B1277" s="17" t="s">
        <v>886</v>
      </c>
      <c r="C1277" s="132"/>
      <c r="D1277" s="8" t="s">
        <v>241</v>
      </c>
      <c r="E1277" s="8" t="s">
        <v>242</v>
      </c>
      <c r="F1277" s="14"/>
      <c r="G1277" s="14"/>
      <c r="H1277" s="14" t="s">
        <v>243</v>
      </c>
      <c r="I1277" s="8" t="s">
        <v>244</v>
      </c>
      <c r="J1277" s="8" t="s">
        <v>245</v>
      </c>
      <c r="K1277" s="14" t="s">
        <v>162</v>
      </c>
      <c r="L1277" s="8" t="s">
        <v>246</v>
      </c>
      <c r="M1277" s="136"/>
      <c r="N1277" s="14" t="s">
        <v>247</v>
      </c>
      <c r="O1277" s="14"/>
      <c r="P1277" s="14"/>
      <c r="Q1277" s="14"/>
      <c r="R1277" s="8"/>
      <c r="S1277" s="8"/>
      <c r="T1277" s="8"/>
      <c r="U1277" s="8"/>
      <c r="V1277" s="24"/>
      <c r="W1277" s="8"/>
      <c r="X1277" s="8"/>
      <c r="Y1277" s="8"/>
      <c r="Z1277" s="8"/>
      <c r="AA1277" s="8"/>
      <c r="AB1277" s="8"/>
      <c r="AC1277" s="135" t="s">
        <v>168</v>
      </c>
      <c r="AD1277" s="136" t="s">
        <v>248</v>
      </c>
      <c r="AE1277" s="136" t="s">
        <v>249</v>
      </c>
      <c r="AF1277" s="133" t="s">
        <v>250</v>
      </c>
      <c r="AG1277" s="58"/>
      <c r="AI1277" s="135"/>
      <c r="AJ1277" s="135"/>
      <c r="AK1277" s="135"/>
      <c r="AM1277" s="135"/>
      <c r="AN1277" s="135"/>
      <c r="AO1277" s="135"/>
      <c r="AP1277" s="135"/>
      <c r="AQ1277" s="135"/>
      <c r="AR1277" s="135"/>
      <c r="AS1277" s="135"/>
      <c r="AT1277" s="135"/>
      <c r="AU1277" s="135"/>
      <c r="AV1277" s="135"/>
      <c r="AX1277" s="135"/>
      <c r="AY1277" s="135"/>
      <c r="AZ1277" s="135"/>
      <c r="BA1277" s="135"/>
      <c r="BK1277" s="135"/>
      <c r="BM1277" s="135"/>
      <c r="BP1277" s="135"/>
    </row>
    <row r="1278" spans="1:176" ht="12.75" customHeight="1" x14ac:dyDescent="0.2">
      <c r="A1278" s="135" t="s">
        <v>173</v>
      </c>
      <c r="B1278" s="127" t="s">
        <v>215</v>
      </c>
      <c r="C1278" s="135" t="s">
        <v>4090</v>
      </c>
      <c r="D1278" s="135" t="s">
        <v>11890</v>
      </c>
      <c r="E1278" s="135" t="s">
        <v>11890</v>
      </c>
      <c r="F1278" s="135"/>
      <c r="G1278" s="135"/>
      <c r="H1278" s="127"/>
      <c r="I1278" s="135" t="s">
        <v>2669</v>
      </c>
      <c r="J1278" s="135" t="s">
        <v>161</v>
      </c>
      <c r="K1278" s="127" t="s">
        <v>162</v>
      </c>
      <c r="L1278" s="135"/>
      <c r="M1278" s="135"/>
      <c r="N1278" s="135"/>
      <c r="O1278" s="135"/>
      <c r="P1278" s="135"/>
      <c r="Q1278" s="135"/>
      <c r="R1278" s="135"/>
      <c r="S1278" s="135"/>
      <c r="T1278" s="135"/>
      <c r="U1278" s="135"/>
      <c r="V1278" s="141" t="s">
        <v>11895</v>
      </c>
      <c r="W1278" s="135"/>
      <c r="X1278" s="135"/>
      <c r="Y1278" s="135"/>
      <c r="Z1278" s="135"/>
      <c r="AA1278" s="135"/>
      <c r="AB1278" s="135"/>
      <c r="AC1278" s="135" t="s">
        <v>168</v>
      </c>
      <c r="AD1278" s="3" t="s">
        <v>11909</v>
      </c>
      <c r="AE1278" s="3" t="s">
        <v>11908</v>
      </c>
      <c r="AF1278" s="3" t="s">
        <v>600</v>
      </c>
      <c r="AG1278" s="82" t="s">
        <v>11907</v>
      </c>
      <c r="AI1278" s="135"/>
      <c r="AJ1278" s="9" t="s">
        <v>11895</v>
      </c>
      <c r="AK1278" s="135"/>
      <c r="AM1278" s="135"/>
      <c r="AN1278" s="135"/>
      <c r="AO1278" s="135"/>
      <c r="AP1278" s="135"/>
      <c r="AQ1278" s="135"/>
      <c r="AR1278" s="135"/>
      <c r="AS1278" s="135"/>
      <c r="AT1278" s="135"/>
      <c r="AU1278" s="135"/>
      <c r="AV1278" s="135"/>
      <c r="AX1278" s="135"/>
      <c r="AY1278" s="135"/>
      <c r="AZ1278" s="135"/>
      <c r="BA1278" s="135"/>
      <c r="BH1278" s="135"/>
      <c r="BI1278" s="135"/>
      <c r="BJ1278" s="135"/>
      <c r="BK1278" s="135"/>
    </row>
    <row r="1279" spans="1:176" ht="12.75" customHeight="1" x14ac:dyDescent="0.2">
      <c r="A1279" s="3" t="s">
        <v>13286</v>
      </c>
      <c r="D1279" s="135" t="s">
        <v>3106</v>
      </c>
      <c r="E1279" s="135" t="s">
        <v>3106</v>
      </c>
      <c r="F1279" s="3"/>
      <c r="G1279" s="3"/>
      <c r="I1279" s="3" t="s">
        <v>160</v>
      </c>
      <c r="J1279" s="3" t="s">
        <v>161</v>
      </c>
      <c r="K1279" s="4" t="s">
        <v>162</v>
      </c>
      <c r="L1279" s="3" t="s">
        <v>163</v>
      </c>
      <c r="M1279" s="135" t="s">
        <v>163</v>
      </c>
      <c r="R1279" s="3" t="s">
        <v>2652</v>
      </c>
      <c r="S1279" s="3" t="s">
        <v>163</v>
      </c>
      <c r="T1279" s="3" t="s">
        <v>163</v>
      </c>
      <c r="U1279" s="3" t="s">
        <v>3107</v>
      </c>
      <c r="V1279" s="9" t="s">
        <v>163</v>
      </c>
      <c r="AA1279" s="3" t="s">
        <v>3108</v>
      </c>
      <c r="AC1279" s="135" t="s">
        <v>194</v>
      </c>
      <c r="AD1279" s="3" t="s">
        <v>3109</v>
      </c>
      <c r="AE1279" s="3" t="s">
        <v>392</v>
      </c>
      <c r="AF1279" s="3" t="s">
        <v>3110</v>
      </c>
      <c r="AG1279" s="3" t="s">
        <v>3111</v>
      </c>
      <c r="AH1279" s="3" t="s">
        <v>163</v>
      </c>
      <c r="AI1279" s="135" t="s">
        <v>3112</v>
      </c>
      <c r="AJ1279" s="135" t="s">
        <v>163</v>
      </c>
      <c r="AK1279" s="135" t="s">
        <v>3113</v>
      </c>
      <c r="AL1279" s="3" t="s">
        <v>3114</v>
      </c>
      <c r="BC1279" s="141"/>
      <c r="BD1279" s="141"/>
      <c r="BE1279" s="141"/>
      <c r="BH1279" s="135"/>
      <c r="BI1279" s="135"/>
      <c r="BJ1279" s="135"/>
      <c r="BK1279" s="135"/>
      <c r="BL1279" s="135"/>
      <c r="BQ1279" s="135"/>
      <c r="BR1279" s="135"/>
      <c r="BS1279" s="135"/>
      <c r="BT1279" s="135"/>
    </row>
    <row r="1280" spans="1:176" ht="12.75" customHeight="1" x14ac:dyDescent="0.2">
      <c r="A1280" s="3" t="s">
        <v>173</v>
      </c>
      <c r="D1280" s="135" t="s">
        <v>12271</v>
      </c>
      <c r="E1280" s="135" t="s">
        <v>12271</v>
      </c>
      <c r="F1280" s="3"/>
      <c r="G1280" s="3"/>
      <c r="I1280" s="3" t="s">
        <v>301</v>
      </c>
      <c r="J1280" s="3" t="s">
        <v>179</v>
      </c>
      <c r="K1280" s="4" t="s">
        <v>162</v>
      </c>
      <c r="L1280" s="3" t="s">
        <v>5699</v>
      </c>
      <c r="M1280" s="135" t="s">
        <v>12272</v>
      </c>
      <c r="R1280" s="3" t="s">
        <v>12273</v>
      </c>
      <c r="S1280" s="3" t="s">
        <v>12274</v>
      </c>
      <c r="T1280" s="3">
        <v>400030</v>
      </c>
      <c r="U1280" s="3" t="s">
        <v>12275</v>
      </c>
      <c r="V1280" s="135" t="s">
        <v>12276</v>
      </c>
      <c r="AC1280" s="135" t="s">
        <v>168</v>
      </c>
      <c r="AD1280" s="3" t="s">
        <v>3226</v>
      </c>
      <c r="AE1280" s="3" t="s">
        <v>12277</v>
      </c>
      <c r="AG1280" s="3" t="s">
        <v>12278</v>
      </c>
      <c r="AI1280" s="135"/>
      <c r="AJ1280" s="135"/>
      <c r="AK1280" s="135"/>
      <c r="AW1280" s="3" t="s">
        <v>168</v>
      </c>
      <c r="AX1280" s="3" t="s">
        <v>3226</v>
      </c>
      <c r="AY1280" s="3" t="s">
        <v>12277</v>
      </c>
      <c r="BA1280" s="3" t="s">
        <v>12278</v>
      </c>
      <c r="BC1280" s="135"/>
      <c r="BD1280" s="135"/>
      <c r="BE1280" s="135"/>
    </row>
    <row r="1281" spans="1:168" ht="12.75" customHeight="1" x14ac:dyDescent="0.2">
      <c r="A1281" s="133" t="s">
        <v>173</v>
      </c>
      <c r="B1281" s="124"/>
      <c r="C1281" s="8"/>
      <c r="D1281" s="8" t="s">
        <v>3124</v>
      </c>
      <c r="E1281" s="8" t="s">
        <v>3124</v>
      </c>
      <c r="F1281" s="14"/>
      <c r="G1281" s="14"/>
      <c r="H1281" s="14"/>
      <c r="I1281" s="8" t="s">
        <v>301</v>
      </c>
      <c r="J1281" s="8" t="s">
        <v>179</v>
      </c>
      <c r="K1281" s="14" t="s">
        <v>162</v>
      </c>
      <c r="L1281" s="135"/>
      <c r="M1281" s="133"/>
      <c r="N1281" s="14"/>
      <c r="O1281" s="14"/>
      <c r="P1281" s="14"/>
      <c r="Q1281" s="14"/>
      <c r="R1281" s="8"/>
      <c r="S1281" s="8"/>
      <c r="T1281" s="8"/>
      <c r="U1281" s="8"/>
      <c r="V1281" s="24"/>
      <c r="W1281" s="8"/>
      <c r="X1281" s="8"/>
      <c r="Y1281" s="8"/>
      <c r="Z1281" s="8"/>
      <c r="AA1281" s="8"/>
      <c r="AB1281" s="8"/>
      <c r="AC1281" s="8"/>
      <c r="AH1281" s="133"/>
      <c r="AI1281" s="133"/>
      <c r="AJ1281" s="133"/>
      <c r="AK1281" s="133"/>
      <c r="AL1281" s="133"/>
      <c r="AM1281" s="14"/>
      <c r="AN1281" s="14"/>
      <c r="AO1281" s="14"/>
      <c r="AP1281" s="14"/>
      <c r="AQ1281" s="14"/>
      <c r="AR1281" s="14"/>
      <c r="AS1281" s="14"/>
      <c r="AT1281" s="14"/>
      <c r="AU1281" s="14"/>
      <c r="AV1281" s="14"/>
      <c r="AW1281" s="3" t="s">
        <v>168</v>
      </c>
      <c r="AX1281" s="8" t="s">
        <v>3125</v>
      </c>
      <c r="AY1281" s="8" t="s">
        <v>3126</v>
      </c>
      <c r="AZ1281" s="8"/>
      <c r="BA1281" s="8" t="s">
        <v>3127</v>
      </c>
      <c r="BH1281" s="135"/>
      <c r="BI1281" s="135"/>
      <c r="BJ1281" s="135"/>
      <c r="BK1281" s="135"/>
    </row>
    <row r="1282" spans="1:168" ht="12.75" customHeight="1" x14ac:dyDescent="0.2">
      <c r="A1282" s="3" t="s">
        <v>544</v>
      </c>
      <c r="D1282" s="3" t="s">
        <v>3128</v>
      </c>
      <c r="E1282" s="3" t="s">
        <v>3128</v>
      </c>
      <c r="F1282" s="3"/>
      <c r="G1282" s="3"/>
      <c r="I1282" s="3" t="s">
        <v>765</v>
      </c>
      <c r="J1282" s="133" t="s">
        <v>203</v>
      </c>
      <c r="K1282" s="4" t="s">
        <v>162</v>
      </c>
      <c r="L1282" s="3" t="s">
        <v>163</v>
      </c>
      <c r="M1282" s="3" t="s">
        <v>3129</v>
      </c>
      <c r="R1282" s="3" t="s">
        <v>3130</v>
      </c>
      <c r="S1282" s="3" t="s">
        <v>3131</v>
      </c>
      <c r="T1282" s="3" t="s">
        <v>3132</v>
      </c>
      <c r="U1282" s="3" t="s">
        <v>3133</v>
      </c>
      <c r="V1282" s="141" t="s">
        <v>3134</v>
      </c>
      <c r="AA1282" s="3" t="s">
        <v>163</v>
      </c>
      <c r="AC1282" s="3" t="s">
        <v>168</v>
      </c>
      <c r="AD1282" s="3" t="s">
        <v>646</v>
      </c>
      <c r="AE1282" s="3" t="s">
        <v>3135</v>
      </c>
      <c r="AF1282" s="3" t="s">
        <v>368</v>
      </c>
      <c r="AG1282" s="3" t="s">
        <v>3136</v>
      </c>
      <c r="AH1282" s="3" t="s">
        <v>163</v>
      </c>
      <c r="AI1282" s="3" t="s">
        <v>3137</v>
      </c>
      <c r="AW1282" s="3" t="s">
        <v>168</v>
      </c>
      <c r="AX1282" s="3" t="s">
        <v>646</v>
      </c>
      <c r="AY1282" s="3" t="s">
        <v>3135</v>
      </c>
      <c r="AZ1282" s="3" t="s">
        <v>368</v>
      </c>
      <c r="BA1282" s="3" t="s">
        <v>3136</v>
      </c>
      <c r="BB1282" s="3" t="s">
        <v>163</v>
      </c>
      <c r="BC1282" s="141" t="s">
        <v>3134</v>
      </c>
      <c r="BD1282" s="141" t="s">
        <v>163</v>
      </c>
      <c r="BE1282" s="141" t="s">
        <v>3138</v>
      </c>
    </row>
    <row r="1283" spans="1:168" ht="12.75" customHeight="1" x14ac:dyDescent="0.25">
      <c r="A1283" s="3" t="s">
        <v>240</v>
      </c>
      <c r="D1283" s="3" t="s">
        <v>3139</v>
      </c>
      <c r="E1283" s="3" t="s">
        <v>8208</v>
      </c>
      <c r="F1283" s="3"/>
      <c r="G1283" s="3"/>
      <c r="I1283" s="3" t="s">
        <v>604</v>
      </c>
      <c r="J1283" s="3" t="s">
        <v>444</v>
      </c>
      <c r="K1283" s="124" t="s">
        <v>180</v>
      </c>
      <c r="L1283" s="133"/>
      <c r="M1283" s="133" t="s">
        <v>12678</v>
      </c>
      <c r="R1283" s="3" t="s">
        <v>13130</v>
      </c>
      <c r="S1283" s="3" t="s">
        <v>163</v>
      </c>
      <c r="T1283" s="3" t="s">
        <v>13131</v>
      </c>
      <c r="U1283" s="3" t="s">
        <v>891</v>
      </c>
      <c r="V1283" s="141" t="s">
        <v>13132</v>
      </c>
      <c r="AA1283" s="3" t="s">
        <v>163</v>
      </c>
      <c r="AC1283" s="3" t="s">
        <v>168</v>
      </c>
      <c r="AD1283" s="3" t="s">
        <v>2063</v>
      </c>
      <c r="AE1283" s="3" t="s">
        <v>2064</v>
      </c>
      <c r="AF1283" s="3" t="s">
        <v>745</v>
      </c>
      <c r="AG1283" s="3" t="s">
        <v>3140</v>
      </c>
      <c r="AI1283" s="3" t="s">
        <v>13133</v>
      </c>
      <c r="AJ1283" s="135" t="s">
        <v>163</v>
      </c>
      <c r="AK1283" s="3" t="s">
        <v>3141</v>
      </c>
      <c r="AM1283" s="3" t="s">
        <v>194</v>
      </c>
      <c r="AN1283" s="3" t="s">
        <v>13134</v>
      </c>
      <c r="AO1283" s="3" t="s">
        <v>13135</v>
      </c>
      <c r="AP1283" s="3" t="s">
        <v>13136</v>
      </c>
      <c r="AQ1283" s="135" t="s">
        <v>13137</v>
      </c>
      <c r="AS1283" s="141" t="s">
        <v>13138</v>
      </c>
      <c r="AW1283" s="3" t="s">
        <v>168</v>
      </c>
      <c r="AX1283" s="3" t="s">
        <v>13139</v>
      </c>
      <c r="AY1283" s="3" t="s">
        <v>13140</v>
      </c>
      <c r="AZ1283" s="3" t="s">
        <v>13141</v>
      </c>
      <c r="BA1283" s="3" t="s">
        <v>13142</v>
      </c>
      <c r="BB1283" s="3" t="s">
        <v>163</v>
      </c>
      <c r="BC1283" s="141" t="s">
        <v>13153</v>
      </c>
      <c r="BD1283" s="141" t="s">
        <v>163</v>
      </c>
      <c r="BE1283" s="141" t="s">
        <v>163</v>
      </c>
      <c r="BG1283" s="3" t="s">
        <v>168</v>
      </c>
      <c r="BH1283" s="3" t="s">
        <v>3142</v>
      </c>
      <c r="BI1283" s="3" t="s">
        <v>3143</v>
      </c>
      <c r="BJ1283" s="3" t="s">
        <v>3144</v>
      </c>
      <c r="BK1283" s="3" t="s">
        <v>3145</v>
      </c>
      <c r="BL1283" s="3" t="s">
        <v>163</v>
      </c>
      <c r="BM1283" s="3" t="s">
        <v>3146</v>
      </c>
      <c r="BQ1283" s="3" t="s">
        <v>168</v>
      </c>
      <c r="BR1283" s="3" t="s">
        <v>646</v>
      </c>
      <c r="BS1283" s="3" t="s">
        <v>13146</v>
      </c>
      <c r="BT1283" s="3" t="s">
        <v>2183</v>
      </c>
      <c r="BW1283" s="141" t="s">
        <v>13147</v>
      </c>
      <c r="CA1283" s="3" t="s">
        <v>168</v>
      </c>
      <c r="CB1283" s="3" t="s">
        <v>646</v>
      </c>
      <c r="CC1283" s="3" t="s">
        <v>13148</v>
      </c>
      <c r="CD1283" s="3" t="s">
        <v>13149</v>
      </c>
      <c r="CG1283" s="141" t="s">
        <v>13147</v>
      </c>
      <c r="CK1283" s="3" t="s">
        <v>194</v>
      </c>
      <c r="CL1283" s="3" t="s">
        <v>2401</v>
      </c>
      <c r="CM1283" s="3" t="s">
        <v>13150</v>
      </c>
      <c r="CN1283" s="3" t="s">
        <v>1674</v>
      </c>
      <c r="CQ1283" s="141" t="s">
        <v>13147</v>
      </c>
      <c r="CV1283" s="3" t="s">
        <v>13151</v>
      </c>
      <c r="CW1283" s="3" t="s">
        <v>13152</v>
      </c>
      <c r="CX1283" s="3" t="s">
        <v>6946</v>
      </c>
      <c r="DA1283" s="141" t="s">
        <v>13147</v>
      </c>
      <c r="DE1283" s="3" t="s">
        <v>168</v>
      </c>
      <c r="DF1283" s="3" t="s">
        <v>13143</v>
      </c>
      <c r="DG1283" s="3" t="s">
        <v>13144</v>
      </c>
      <c r="DH1283" s="3" t="s">
        <v>13313</v>
      </c>
      <c r="DI1283" s="3" t="s">
        <v>13145</v>
      </c>
      <c r="DJ1283" s="3" t="s">
        <v>163</v>
      </c>
      <c r="DK1283" s="141" t="s">
        <v>13132</v>
      </c>
      <c r="DO1283" s="3" t="s">
        <v>168</v>
      </c>
      <c r="DP1283" s="3" t="s">
        <v>15519</v>
      </c>
      <c r="DQ1283" s="3" t="s">
        <v>15520</v>
      </c>
      <c r="DR1283" s="3" t="s">
        <v>15521</v>
      </c>
      <c r="DS1283" s="180" t="s">
        <v>15522</v>
      </c>
      <c r="DU1283" s="141" t="s">
        <v>13132</v>
      </c>
    </row>
    <row r="1284" spans="1:168" ht="12.75" customHeight="1" x14ac:dyDescent="0.2">
      <c r="A1284" s="3" t="s">
        <v>544</v>
      </c>
      <c r="B1284" s="127" t="s">
        <v>13646</v>
      </c>
      <c r="C1284" s="133" t="s">
        <v>13884</v>
      </c>
      <c r="D1284" s="3" t="s">
        <v>3147</v>
      </c>
      <c r="E1284" s="3" t="s">
        <v>3147</v>
      </c>
      <c r="F1284" s="3"/>
      <c r="G1284" s="3"/>
      <c r="I1284" s="3" t="s">
        <v>765</v>
      </c>
      <c r="J1284" s="8" t="s">
        <v>203</v>
      </c>
      <c r="K1284" s="14" t="s">
        <v>162</v>
      </c>
      <c r="L1284" s="3" t="s">
        <v>163</v>
      </c>
      <c r="M1284" s="3" t="s">
        <v>3148</v>
      </c>
      <c r="R1284" s="3" t="s">
        <v>3149</v>
      </c>
      <c r="S1284" s="3" t="s">
        <v>163</v>
      </c>
      <c r="T1284" s="3" t="s">
        <v>3150</v>
      </c>
      <c r="U1284" s="3" t="s">
        <v>3133</v>
      </c>
      <c r="V1284" s="9" t="s">
        <v>163</v>
      </c>
      <c r="AA1284" s="3" t="s">
        <v>3151</v>
      </c>
      <c r="AC1284" s="3" t="s">
        <v>194</v>
      </c>
      <c r="AD1284" s="3" t="s">
        <v>3152</v>
      </c>
      <c r="AE1284" s="3" t="s">
        <v>3153</v>
      </c>
      <c r="AF1284" s="3" t="s">
        <v>1849</v>
      </c>
      <c r="AG1284" s="3" t="s">
        <v>3154</v>
      </c>
      <c r="AI1284" s="3" t="s">
        <v>163</v>
      </c>
      <c r="AJ1284" s="3" t="s">
        <v>3155</v>
      </c>
      <c r="AK1284" s="3" t="s">
        <v>3156</v>
      </c>
      <c r="AL1284" s="3" t="s">
        <v>3157</v>
      </c>
      <c r="AM1284" s="3" t="s">
        <v>194</v>
      </c>
      <c r="AN1284" s="3" t="s">
        <v>2370</v>
      </c>
      <c r="AO1284" s="3" t="s">
        <v>3158</v>
      </c>
      <c r="AP1284" s="3" t="s">
        <v>3159</v>
      </c>
      <c r="AQ1284" s="3" t="s">
        <v>3160</v>
      </c>
      <c r="AS1284" s="3" t="s">
        <v>3161</v>
      </c>
      <c r="AW1284" s="3" t="s">
        <v>194</v>
      </c>
      <c r="AX1284" s="3" t="s">
        <v>3152</v>
      </c>
      <c r="AY1284" s="3" t="s">
        <v>3153</v>
      </c>
      <c r="AZ1284" s="3" t="s">
        <v>1849</v>
      </c>
      <c r="BA1284" s="3" t="s">
        <v>3154</v>
      </c>
      <c r="BC1284" s="135" t="s">
        <v>3162</v>
      </c>
      <c r="BD1284" s="9" t="s">
        <v>3163</v>
      </c>
      <c r="BE1284" s="135"/>
    </row>
    <row r="1285" spans="1:168" ht="12.75" customHeight="1" x14ac:dyDescent="0.2">
      <c r="A1285" s="3" t="s">
        <v>544</v>
      </c>
      <c r="B1285" s="127" t="s">
        <v>13646</v>
      </c>
      <c r="C1285" s="133" t="s">
        <v>13884</v>
      </c>
      <c r="D1285" s="3" t="s">
        <v>12601</v>
      </c>
      <c r="E1285" s="3" t="s">
        <v>12601</v>
      </c>
      <c r="F1285" s="3"/>
      <c r="G1285" s="3"/>
      <c r="I1285" s="3" t="s">
        <v>765</v>
      </c>
      <c r="J1285" s="3" t="s">
        <v>203</v>
      </c>
      <c r="K1285" s="127" t="s">
        <v>162</v>
      </c>
      <c r="M1285" s="3" t="s">
        <v>12602</v>
      </c>
      <c r="U1285" s="3" t="s">
        <v>3133</v>
      </c>
      <c r="AC1285" s="3" t="s">
        <v>168</v>
      </c>
      <c r="AD1285" s="3" t="s">
        <v>2953</v>
      </c>
      <c r="AE1285" s="3" t="s">
        <v>12604</v>
      </c>
      <c r="AF1285" s="3" t="s">
        <v>3943</v>
      </c>
      <c r="AG1285" s="3" t="s">
        <v>12603</v>
      </c>
    </row>
    <row r="1286" spans="1:168" ht="12.75" customHeight="1" x14ac:dyDescent="0.2">
      <c r="A1286" s="3" t="s">
        <v>173</v>
      </c>
      <c r="D1286" s="3" t="s">
        <v>3164</v>
      </c>
      <c r="E1286" s="3" t="s">
        <v>8208</v>
      </c>
      <c r="F1286" s="3"/>
      <c r="G1286" s="3"/>
      <c r="I1286" s="3" t="s">
        <v>430</v>
      </c>
      <c r="J1286" s="3" t="s">
        <v>431</v>
      </c>
      <c r="K1286" s="127" t="s">
        <v>162</v>
      </c>
      <c r="L1286" s="3" t="s">
        <v>163</v>
      </c>
      <c r="M1286" s="3" t="s">
        <v>163</v>
      </c>
      <c r="R1286" s="3" t="s">
        <v>3170</v>
      </c>
      <c r="S1286" s="3" t="s">
        <v>163</v>
      </c>
      <c r="T1286" s="3" t="s">
        <v>3171</v>
      </c>
      <c r="U1286" s="3" t="s">
        <v>3172</v>
      </c>
      <c r="V1286" s="141" t="s">
        <v>163</v>
      </c>
      <c r="AA1286" s="3" t="s">
        <v>163</v>
      </c>
      <c r="AC1286" s="3" t="s">
        <v>168</v>
      </c>
      <c r="AD1286" s="3" t="s">
        <v>609</v>
      </c>
      <c r="AE1286" s="3" t="s">
        <v>3168</v>
      </c>
      <c r="AF1286" s="3" t="s">
        <v>1289</v>
      </c>
      <c r="AG1286" s="3" t="s">
        <v>3169</v>
      </c>
      <c r="AI1286" s="3" t="s">
        <v>163</v>
      </c>
      <c r="AJ1286" s="3" t="s">
        <v>3177</v>
      </c>
      <c r="AK1286" s="3" t="s">
        <v>3178</v>
      </c>
      <c r="AL1286" s="3" t="s">
        <v>3179</v>
      </c>
      <c r="AM1286" s="3" t="s">
        <v>194</v>
      </c>
      <c r="AN1286" s="3" t="s">
        <v>3180</v>
      </c>
      <c r="AO1286" s="3" t="s">
        <v>3174</v>
      </c>
      <c r="AQ1286" s="3" t="s">
        <v>3181</v>
      </c>
      <c r="AW1286" s="3" t="s">
        <v>168</v>
      </c>
      <c r="AX1286" s="3" t="s">
        <v>3173</v>
      </c>
      <c r="AY1286" s="3" t="s">
        <v>3174</v>
      </c>
      <c r="AZ1286" s="3" t="s">
        <v>3175</v>
      </c>
      <c r="BA1286" s="3" t="s">
        <v>3176</v>
      </c>
      <c r="BC1286" s="141"/>
      <c r="BD1286" s="141"/>
      <c r="BE1286" s="141"/>
    </row>
    <row r="1287" spans="1:168" ht="12.75" customHeight="1" x14ac:dyDescent="0.2">
      <c r="A1287" s="3" t="s">
        <v>544</v>
      </c>
      <c r="B1287" s="127" t="s">
        <v>13646</v>
      </c>
      <c r="C1287" s="133" t="s">
        <v>13884</v>
      </c>
      <c r="D1287" s="3" t="s">
        <v>3182</v>
      </c>
      <c r="E1287" s="3" t="s">
        <v>3182</v>
      </c>
      <c r="F1287" s="3"/>
      <c r="G1287" s="3"/>
      <c r="I1287" s="3" t="s">
        <v>765</v>
      </c>
      <c r="J1287" s="133" t="s">
        <v>203</v>
      </c>
      <c r="K1287" s="124" t="s">
        <v>162</v>
      </c>
      <c r="L1287" s="3" t="s">
        <v>163</v>
      </c>
      <c r="M1287" s="3" t="s">
        <v>3183</v>
      </c>
      <c r="R1287" s="3" t="s">
        <v>3184</v>
      </c>
      <c r="S1287" s="3" t="s">
        <v>163</v>
      </c>
      <c r="T1287" s="3" t="s">
        <v>3150</v>
      </c>
      <c r="U1287" s="3" t="s">
        <v>3185</v>
      </c>
      <c r="V1287" s="9" t="s">
        <v>3186</v>
      </c>
      <c r="AA1287" s="3" t="s">
        <v>3187</v>
      </c>
      <c r="AC1287" s="3" t="s">
        <v>168</v>
      </c>
      <c r="AD1287" s="3" t="s">
        <v>3188</v>
      </c>
      <c r="AE1287" s="3" t="s">
        <v>3189</v>
      </c>
      <c r="AF1287" s="3" t="s">
        <v>1849</v>
      </c>
      <c r="AG1287" s="3" t="s">
        <v>3190</v>
      </c>
      <c r="AI1287" s="3" t="s">
        <v>163</v>
      </c>
      <c r="AJ1287" s="3" t="s">
        <v>163</v>
      </c>
      <c r="AM1287" s="3" t="s">
        <v>194</v>
      </c>
      <c r="AN1287" s="3" t="s">
        <v>13878</v>
      </c>
      <c r="AO1287" s="3" t="s">
        <v>13879</v>
      </c>
      <c r="AP1287" s="3" t="s">
        <v>10813</v>
      </c>
      <c r="AQ1287" s="3" t="s">
        <v>13880</v>
      </c>
      <c r="AW1287" s="3" t="s">
        <v>168</v>
      </c>
      <c r="AX1287" s="3" t="s">
        <v>13882</v>
      </c>
      <c r="AY1287" s="3" t="s">
        <v>13883</v>
      </c>
      <c r="AZ1287" s="3" t="s">
        <v>10813</v>
      </c>
      <c r="BA1287" s="3" t="s">
        <v>13881</v>
      </c>
      <c r="BB1287" s="3" t="s">
        <v>163</v>
      </c>
      <c r="BC1287" s="9" t="s">
        <v>163</v>
      </c>
      <c r="BD1287" s="9" t="s">
        <v>3191</v>
      </c>
      <c r="BE1287" s="9"/>
      <c r="BG1287" s="3" t="s">
        <v>194</v>
      </c>
      <c r="BH1287" s="3" t="s">
        <v>2391</v>
      </c>
      <c r="BI1287" s="3" t="s">
        <v>1097</v>
      </c>
      <c r="BJ1287" s="3" t="s">
        <v>3192</v>
      </c>
      <c r="BK1287" s="3" t="s">
        <v>3193</v>
      </c>
      <c r="BL1287" s="3" t="s">
        <v>163</v>
      </c>
      <c r="BM1287" s="3" t="s">
        <v>163</v>
      </c>
      <c r="BN1287" s="3" t="s">
        <v>163</v>
      </c>
      <c r="BO1287" s="3" t="s">
        <v>3194</v>
      </c>
      <c r="BQ1287" s="3" t="s">
        <v>194</v>
      </c>
      <c r="BR1287" s="3" t="s">
        <v>3195</v>
      </c>
      <c r="BS1287" s="3" t="s">
        <v>3196</v>
      </c>
      <c r="BT1287" s="3" t="s">
        <v>3197</v>
      </c>
      <c r="BU1287" s="3" t="s">
        <v>3198</v>
      </c>
      <c r="BV1287" s="3" t="s">
        <v>163</v>
      </c>
      <c r="BW1287" s="3" t="s">
        <v>163</v>
      </c>
      <c r="BX1287" s="3" t="s">
        <v>3199</v>
      </c>
      <c r="CA1287" s="3" t="s">
        <v>168</v>
      </c>
      <c r="CB1287" s="3" t="s">
        <v>3200</v>
      </c>
      <c r="CC1287" s="3" t="s">
        <v>3201</v>
      </c>
      <c r="CD1287" s="3" t="s">
        <v>3202</v>
      </c>
      <c r="CE1287" s="3" t="s">
        <v>3203</v>
      </c>
      <c r="CF1287" s="3" t="s">
        <v>163</v>
      </c>
      <c r="CG1287" s="3" t="s">
        <v>3204</v>
      </c>
      <c r="CH1287" s="3" t="s">
        <v>163</v>
      </c>
      <c r="CI1287" s="3" t="s">
        <v>3205</v>
      </c>
    </row>
    <row r="1288" spans="1:168" ht="12.75" customHeight="1" x14ac:dyDescent="0.2">
      <c r="A1288" s="3" t="s">
        <v>544</v>
      </c>
      <c r="B1288" s="127" t="s">
        <v>13646</v>
      </c>
      <c r="C1288" s="5" t="s">
        <v>13889</v>
      </c>
      <c r="D1288" s="3" t="s">
        <v>3206</v>
      </c>
      <c r="E1288" s="3" t="s">
        <v>3206</v>
      </c>
      <c r="F1288" s="3"/>
      <c r="G1288" s="3"/>
      <c r="I1288" s="135" t="s">
        <v>765</v>
      </c>
      <c r="J1288" s="133" t="s">
        <v>203</v>
      </c>
      <c r="K1288" s="4" t="s">
        <v>162</v>
      </c>
      <c r="L1288" s="3" t="s">
        <v>3207</v>
      </c>
      <c r="M1288" s="3" t="s">
        <v>3208</v>
      </c>
      <c r="R1288" s="3" t="s">
        <v>3149</v>
      </c>
      <c r="S1288" s="3" t="s">
        <v>163</v>
      </c>
      <c r="T1288" s="3" t="s">
        <v>3209</v>
      </c>
      <c r="U1288" s="3" t="s">
        <v>3133</v>
      </c>
      <c r="V1288" s="9" t="s">
        <v>3210</v>
      </c>
      <c r="AA1288" s="3" t="s">
        <v>163</v>
      </c>
      <c r="AC1288" s="3" t="s">
        <v>194</v>
      </c>
      <c r="AD1288" s="3" t="s">
        <v>202</v>
      </c>
      <c r="AE1288" s="3" t="s">
        <v>3211</v>
      </c>
      <c r="AF1288" s="3" t="s">
        <v>163</v>
      </c>
      <c r="AG1288" s="3" t="s">
        <v>3212</v>
      </c>
      <c r="AI1288" s="3" t="s">
        <v>163</v>
      </c>
      <c r="AJ1288" s="3" t="s">
        <v>3210</v>
      </c>
      <c r="AW1288" s="3" t="s">
        <v>194</v>
      </c>
      <c r="AX1288" s="3" t="s">
        <v>202</v>
      </c>
      <c r="AY1288" s="3" t="s">
        <v>3211</v>
      </c>
      <c r="AZ1288" s="3" t="s">
        <v>163</v>
      </c>
      <c r="BA1288" s="3" t="s">
        <v>3212</v>
      </c>
      <c r="BB1288" s="3" t="s">
        <v>163</v>
      </c>
      <c r="BC1288" s="9" t="s">
        <v>3210</v>
      </c>
      <c r="BD1288" s="9"/>
      <c r="BE1288" s="9"/>
    </row>
    <row r="1289" spans="1:168" ht="12.75" customHeight="1" x14ac:dyDescent="0.2">
      <c r="A1289" s="3" t="s">
        <v>544</v>
      </c>
      <c r="D1289" s="3" t="s">
        <v>3228</v>
      </c>
      <c r="E1289" s="3" t="s">
        <v>3228</v>
      </c>
      <c r="F1289" s="3"/>
      <c r="G1289" s="3"/>
      <c r="I1289" s="135" t="s">
        <v>3229</v>
      </c>
      <c r="J1289" s="3" t="s">
        <v>179</v>
      </c>
      <c r="K1289" s="4" t="s">
        <v>162</v>
      </c>
      <c r="L1289" s="3" t="s">
        <v>163</v>
      </c>
      <c r="M1289" s="3" t="s">
        <v>3230</v>
      </c>
      <c r="R1289" s="3" t="s">
        <v>3231</v>
      </c>
      <c r="S1289" s="3" t="s">
        <v>3232</v>
      </c>
      <c r="T1289" s="3" t="s">
        <v>163</v>
      </c>
      <c r="U1289" s="3" t="s">
        <v>3233</v>
      </c>
      <c r="V1289" s="9" t="s">
        <v>163</v>
      </c>
      <c r="AA1289" s="3" t="s">
        <v>163</v>
      </c>
      <c r="AC1289" s="3" t="s">
        <v>194</v>
      </c>
      <c r="AD1289" s="3" t="s">
        <v>3234</v>
      </c>
      <c r="AE1289" s="3" t="s">
        <v>3235</v>
      </c>
      <c r="AF1289" s="3" t="s">
        <v>3236</v>
      </c>
      <c r="AG1289" s="3" t="s">
        <v>3237</v>
      </c>
      <c r="AH1289" s="3" t="s">
        <v>163</v>
      </c>
      <c r="AI1289" s="3" t="s">
        <v>3238</v>
      </c>
      <c r="AW1289" s="3" t="s">
        <v>194</v>
      </c>
      <c r="AX1289" s="3" t="s">
        <v>3234</v>
      </c>
      <c r="AY1289" s="3" t="s">
        <v>3235</v>
      </c>
      <c r="AZ1289" s="3" t="s">
        <v>3236</v>
      </c>
      <c r="BA1289" s="3" t="s">
        <v>3237</v>
      </c>
      <c r="BB1289" s="3" t="s">
        <v>163</v>
      </c>
      <c r="BC1289" s="9" t="s">
        <v>3239</v>
      </c>
      <c r="BD1289" s="9" t="s">
        <v>163</v>
      </c>
      <c r="BE1289" s="9" t="s">
        <v>163</v>
      </c>
      <c r="BF1289" s="3" t="s">
        <v>3240</v>
      </c>
    </row>
    <row r="1290" spans="1:168" ht="12.75" customHeight="1" x14ac:dyDescent="0.2">
      <c r="A1290" s="3" t="s">
        <v>544</v>
      </c>
      <c r="D1290" s="3" t="s">
        <v>3241</v>
      </c>
      <c r="E1290" s="3" t="s">
        <v>3241</v>
      </c>
      <c r="F1290" s="3"/>
      <c r="G1290" s="3"/>
      <c r="I1290" s="133" t="s">
        <v>443</v>
      </c>
      <c r="J1290" s="135" t="s">
        <v>444</v>
      </c>
      <c r="K1290" s="4" t="s">
        <v>162</v>
      </c>
      <c r="L1290" s="3" t="s">
        <v>163</v>
      </c>
      <c r="M1290" s="3" t="s">
        <v>163</v>
      </c>
      <c r="R1290" s="3" t="s">
        <v>3242</v>
      </c>
      <c r="S1290" s="3" t="s">
        <v>163</v>
      </c>
      <c r="T1290" s="3" t="s">
        <v>3243</v>
      </c>
      <c r="U1290" s="3" t="s">
        <v>3244</v>
      </c>
      <c r="V1290" s="9" t="s">
        <v>163</v>
      </c>
      <c r="AA1290" s="3" t="s">
        <v>163</v>
      </c>
      <c r="AC1290" s="3" t="s">
        <v>168</v>
      </c>
      <c r="AD1290" s="3" t="s">
        <v>3245</v>
      </c>
      <c r="AE1290" s="3" t="s">
        <v>3246</v>
      </c>
      <c r="AF1290" s="3" t="s">
        <v>3247</v>
      </c>
      <c r="AG1290" s="3" t="s">
        <v>3248</v>
      </c>
      <c r="AH1290" s="3" t="s">
        <v>163</v>
      </c>
      <c r="AI1290" s="3" t="s">
        <v>3249</v>
      </c>
      <c r="AJ1290" s="3" t="s">
        <v>163</v>
      </c>
      <c r="AK1290" s="3" t="s">
        <v>3250</v>
      </c>
      <c r="AL1290" s="3" t="s">
        <v>163</v>
      </c>
      <c r="AW1290" s="3" t="s">
        <v>168</v>
      </c>
      <c r="AX1290" s="3" t="s">
        <v>3245</v>
      </c>
      <c r="AY1290" s="3" t="s">
        <v>3246</v>
      </c>
      <c r="AZ1290" s="3" t="s">
        <v>3247</v>
      </c>
      <c r="BA1290" s="3" t="s">
        <v>3248</v>
      </c>
      <c r="BC1290" s="9"/>
      <c r="BD1290" s="9"/>
      <c r="BE1290" s="9"/>
    </row>
    <row r="1291" spans="1:168" ht="12.75" customHeight="1" x14ac:dyDescent="0.2">
      <c r="A1291" s="132" t="s">
        <v>299</v>
      </c>
      <c r="B1291" s="127" t="s">
        <v>11959</v>
      </c>
      <c r="C1291" s="132"/>
      <c r="D1291" s="132" t="s">
        <v>11998</v>
      </c>
      <c r="E1291" s="132" t="s">
        <v>11998</v>
      </c>
      <c r="F1291" s="12"/>
      <c r="G1291" s="12"/>
      <c r="H1291" s="134" t="s">
        <v>177</v>
      </c>
      <c r="I1291" s="133" t="s">
        <v>330</v>
      </c>
      <c r="J1291" s="133" t="s">
        <v>161</v>
      </c>
      <c r="K1291" s="124" t="s">
        <v>162</v>
      </c>
      <c r="L1291" s="133"/>
      <c r="M1291" s="133"/>
      <c r="N1291" s="124"/>
      <c r="O1291" s="124"/>
      <c r="P1291" s="124"/>
      <c r="Q1291" s="124"/>
      <c r="R1291" s="133"/>
      <c r="S1291" s="133"/>
      <c r="T1291" s="133"/>
      <c r="U1291" s="133" t="s">
        <v>5829</v>
      </c>
      <c r="V1291" s="24"/>
      <c r="W1291" s="133"/>
      <c r="X1291" s="133"/>
      <c r="Y1291" s="133"/>
      <c r="Z1291" s="133"/>
      <c r="AA1291" s="135"/>
      <c r="AB1291" s="133"/>
      <c r="AC1291" s="133" t="s">
        <v>168</v>
      </c>
      <c r="AD1291" s="135" t="s">
        <v>9303</v>
      </c>
      <c r="AE1291" s="135" t="s">
        <v>11999</v>
      </c>
      <c r="AF1291" s="135"/>
      <c r="AG1291" s="135" t="s">
        <v>12000</v>
      </c>
      <c r="AH1291" s="135"/>
      <c r="AI1291" s="133" t="s">
        <v>12001</v>
      </c>
      <c r="AJ1291" s="135"/>
      <c r="AK1291" s="135"/>
      <c r="AL1291" s="135"/>
      <c r="AM1291" s="135"/>
      <c r="AN1291" s="135"/>
      <c r="AO1291" s="135"/>
      <c r="AP1291" s="135"/>
      <c r="AQ1291" s="135"/>
      <c r="AR1291" s="135"/>
      <c r="AS1291" s="135"/>
      <c r="AT1291" s="135"/>
      <c r="AU1291" s="135"/>
      <c r="AV1291" s="135"/>
      <c r="AW1291" s="135" t="s">
        <v>168</v>
      </c>
      <c r="AX1291" s="133" t="s">
        <v>9303</v>
      </c>
      <c r="AY1291" s="133" t="s">
        <v>11999</v>
      </c>
      <c r="AZ1291" s="135"/>
      <c r="BA1291" s="135" t="s">
        <v>12000</v>
      </c>
      <c r="BB1291" s="135"/>
      <c r="BC1291" s="135"/>
      <c r="BD1291" s="135"/>
      <c r="BE1291" s="135"/>
      <c r="BF1291" s="135"/>
      <c r="BG1291" s="135"/>
      <c r="BH1291" s="135"/>
      <c r="BI1291" s="135"/>
      <c r="BJ1291" s="135"/>
      <c r="BK1291" s="135"/>
      <c r="BL1291" s="135"/>
      <c r="BM1291" s="135"/>
      <c r="BN1291" s="135"/>
      <c r="BO1291" s="135"/>
      <c r="BP1291" s="135"/>
      <c r="BQ1291" s="135"/>
      <c r="BR1291" s="135"/>
      <c r="BS1291" s="135"/>
      <c r="BT1291" s="135"/>
      <c r="BU1291" s="135"/>
      <c r="BV1291" s="135"/>
      <c r="BW1291" s="135"/>
      <c r="BX1291" s="135"/>
      <c r="BY1291" s="135"/>
      <c r="BZ1291" s="135"/>
      <c r="CA1291" s="135"/>
      <c r="CB1291" s="135"/>
      <c r="CC1291" s="135"/>
      <c r="CD1291" s="135"/>
      <c r="CE1291" s="135"/>
      <c r="CF1291" s="135"/>
      <c r="CG1291" s="135"/>
      <c r="CH1291" s="135"/>
      <c r="CI1291" s="135"/>
      <c r="CJ1291" s="135"/>
      <c r="CK1291" s="135"/>
      <c r="CL1291" s="135"/>
      <c r="CM1291" s="135"/>
      <c r="CN1291" s="135"/>
      <c r="CO1291" s="135"/>
      <c r="CP1291" s="135"/>
      <c r="CQ1291" s="135"/>
      <c r="CR1291" s="135"/>
      <c r="CS1291" s="135"/>
      <c r="CT1291" s="135"/>
      <c r="CU1291" s="135"/>
      <c r="CV1291" s="135"/>
      <c r="CW1291" s="135"/>
      <c r="CX1291" s="135"/>
      <c r="CY1291" s="135"/>
      <c r="CZ1291" s="135"/>
      <c r="DA1291" s="135"/>
      <c r="DB1291" s="135"/>
      <c r="DC1291" s="135"/>
      <c r="DD1291" s="135"/>
      <c r="DE1291" s="135"/>
      <c r="DF1291" s="135"/>
      <c r="DG1291" s="135"/>
      <c r="DH1291" s="135"/>
      <c r="DI1291" s="135"/>
      <c r="DJ1291" s="135"/>
      <c r="DK1291" s="135"/>
      <c r="DL1291" s="135"/>
      <c r="DM1291" s="135"/>
      <c r="DN1291" s="135"/>
      <c r="DO1291" s="135"/>
      <c r="DP1291" s="135"/>
      <c r="DQ1291" s="135"/>
      <c r="DR1291" s="135"/>
      <c r="DS1291" s="135"/>
      <c r="DT1291" s="135"/>
      <c r="DU1291" s="135"/>
      <c r="DV1291" s="135"/>
      <c r="DW1291" s="135"/>
      <c r="DX1291" s="135"/>
      <c r="DY1291" s="135"/>
      <c r="DZ1291" s="135"/>
      <c r="EA1291" s="135"/>
      <c r="EB1291" s="135"/>
      <c r="EC1291" s="135"/>
      <c r="ED1291" s="135"/>
      <c r="EE1291" s="135"/>
      <c r="EF1291" s="135"/>
      <c r="EG1291" s="135"/>
      <c r="EH1291" s="135"/>
      <c r="EI1291" s="135"/>
      <c r="EJ1291" s="135"/>
      <c r="EK1291" s="135"/>
      <c r="EL1291" s="135"/>
      <c r="EM1291" s="135"/>
      <c r="EN1291" s="135"/>
      <c r="EO1291" s="135"/>
      <c r="EP1291" s="135"/>
      <c r="EQ1291" s="135"/>
      <c r="ER1291" s="135"/>
      <c r="ES1291" s="135"/>
      <c r="ET1291" s="135"/>
      <c r="EU1291" s="135"/>
      <c r="EV1291" s="135"/>
      <c r="EW1291" s="135"/>
      <c r="EX1291" s="135"/>
      <c r="EY1291" s="135"/>
      <c r="EZ1291" s="135"/>
      <c r="FA1291" s="135"/>
      <c r="FB1291" s="135"/>
      <c r="FC1291" s="135"/>
      <c r="FD1291" s="135"/>
      <c r="FE1291" s="135"/>
      <c r="FF1291" s="135"/>
      <c r="FG1291" s="135"/>
      <c r="FH1291" s="135"/>
      <c r="FI1291" s="135"/>
      <c r="FJ1291" s="135"/>
      <c r="FK1291" s="135"/>
      <c r="FL1291" s="135"/>
    </row>
    <row r="1292" spans="1:168" ht="12.75" customHeight="1" x14ac:dyDescent="0.2">
      <c r="A1292" s="135" t="s">
        <v>205</v>
      </c>
      <c r="C1292" s="128"/>
      <c r="D1292" s="135" t="s">
        <v>3260</v>
      </c>
      <c r="E1292" s="135" t="s">
        <v>3260</v>
      </c>
      <c r="F1292" s="135"/>
      <c r="G1292" s="135"/>
      <c r="H1292" s="127"/>
      <c r="I1292" s="135" t="s">
        <v>858</v>
      </c>
      <c r="J1292" s="133" t="s">
        <v>203</v>
      </c>
      <c r="K1292" s="127" t="s">
        <v>162</v>
      </c>
      <c r="L1292" s="135" t="s">
        <v>163</v>
      </c>
      <c r="M1292" s="135" t="s">
        <v>163</v>
      </c>
      <c r="N1292" s="135"/>
      <c r="O1292" s="135"/>
      <c r="P1292" s="135"/>
      <c r="Q1292" s="135"/>
      <c r="R1292" s="135" t="s">
        <v>3261</v>
      </c>
      <c r="S1292" s="135" t="s">
        <v>163</v>
      </c>
      <c r="T1292" s="135" t="s">
        <v>3262</v>
      </c>
      <c r="U1292" s="135" t="s">
        <v>163</v>
      </c>
      <c r="V1292" s="141" t="s">
        <v>163</v>
      </c>
      <c r="W1292" s="135"/>
      <c r="X1292" s="135"/>
      <c r="Y1292" s="135"/>
      <c r="Z1292" s="135"/>
      <c r="AA1292" s="135" t="s">
        <v>3263</v>
      </c>
      <c r="AB1292" s="135"/>
      <c r="AC1292" s="135" t="s">
        <v>168</v>
      </c>
      <c r="AD1292" s="135" t="s">
        <v>3264</v>
      </c>
      <c r="AE1292" s="135" t="s">
        <v>3265</v>
      </c>
      <c r="AF1292" s="135" t="s">
        <v>3266</v>
      </c>
      <c r="AG1292" s="135" t="s">
        <v>3267</v>
      </c>
      <c r="AH1292" s="135"/>
      <c r="AI1292" s="135" t="s">
        <v>163</v>
      </c>
      <c r="AJ1292" s="135" t="s">
        <v>3268</v>
      </c>
      <c r="AK1292" s="135" t="s">
        <v>3269</v>
      </c>
      <c r="AL1292" s="135" t="s">
        <v>3270</v>
      </c>
      <c r="AM1292" s="135"/>
      <c r="AN1292" s="135"/>
      <c r="AO1292" s="135"/>
      <c r="AP1292" s="135"/>
      <c r="AQ1292" s="135"/>
      <c r="AR1292" s="135"/>
      <c r="AS1292" s="135"/>
      <c r="AT1292" s="135"/>
      <c r="AU1292" s="135"/>
      <c r="AV1292" s="135"/>
      <c r="AW1292" s="135" t="s">
        <v>168</v>
      </c>
      <c r="AX1292" s="135" t="s">
        <v>3264</v>
      </c>
      <c r="AY1292" s="135" t="s">
        <v>3265</v>
      </c>
      <c r="AZ1292" s="135" t="s">
        <v>3266</v>
      </c>
      <c r="BA1292" s="135" t="s">
        <v>3267</v>
      </c>
      <c r="BB1292" s="135"/>
      <c r="BC1292" s="141"/>
      <c r="BD1292" s="141"/>
      <c r="BE1292" s="141"/>
      <c r="BF1292" s="135"/>
      <c r="BG1292" s="135"/>
      <c r="BH1292" s="135"/>
      <c r="BI1292" s="135"/>
      <c r="BJ1292" s="135"/>
      <c r="BK1292" s="135"/>
      <c r="BL1292" s="135"/>
      <c r="BM1292" s="135"/>
      <c r="BN1292" s="135"/>
      <c r="BO1292" s="135"/>
      <c r="BP1292" s="135"/>
      <c r="BQ1292" s="135"/>
      <c r="BR1292" s="135"/>
      <c r="BS1292" s="135"/>
      <c r="BT1292" s="135"/>
      <c r="BU1292" s="135"/>
      <c r="BV1292" s="135"/>
      <c r="BW1292" s="135"/>
      <c r="BX1292" s="135"/>
      <c r="BY1292" s="135"/>
      <c r="BZ1292" s="135"/>
      <c r="CA1292" s="135"/>
      <c r="CB1292" s="135"/>
      <c r="CC1292" s="135"/>
      <c r="CD1292" s="135"/>
      <c r="CE1292" s="135"/>
      <c r="CF1292" s="135"/>
      <c r="CG1292" s="135"/>
      <c r="CH1292" s="135"/>
      <c r="CI1292" s="135"/>
      <c r="CJ1292" s="135"/>
      <c r="CK1292" s="135"/>
      <c r="CL1292" s="135"/>
      <c r="CM1292" s="135"/>
      <c r="CN1292" s="135"/>
      <c r="CO1292" s="135"/>
      <c r="CP1292" s="135"/>
      <c r="CQ1292" s="135"/>
      <c r="CR1292" s="135"/>
      <c r="CS1292" s="135"/>
      <c r="CT1292" s="135"/>
      <c r="CU1292" s="135"/>
      <c r="CV1292" s="135"/>
      <c r="CW1292" s="135"/>
      <c r="CX1292" s="135"/>
      <c r="CY1292" s="135"/>
      <c r="CZ1292" s="135"/>
      <c r="DA1292" s="135"/>
      <c r="DB1292" s="135"/>
      <c r="DC1292" s="135"/>
      <c r="DD1292" s="135"/>
      <c r="DE1292" s="135"/>
      <c r="DF1292" s="135"/>
      <c r="DG1292" s="135"/>
      <c r="DH1292" s="135"/>
      <c r="DI1292" s="135"/>
      <c r="DJ1292" s="135"/>
      <c r="DK1292" s="135"/>
      <c r="DL1292" s="135"/>
      <c r="DM1292" s="135"/>
      <c r="DN1292" s="135"/>
      <c r="DO1292" s="135"/>
      <c r="DP1292" s="135"/>
      <c r="DQ1292" s="135"/>
      <c r="DR1292" s="135"/>
      <c r="DS1292" s="135"/>
      <c r="DT1292" s="135"/>
      <c r="DU1292" s="135"/>
      <c r="DV1292" s="135"/>
      <c r="DW1292" s="135"/>
      <c r="DX1292" s="135"/>
      <c r="DY1292" s="135"/>
      <c r="DZ1292" s="135"/>
      <c r="EA1292" s="135"/>
      <c r="EB1292" s="135"/>
      <c r="EC1292" s="135"/>
      <c r="ED1292" s="135"/>
      <c r="EE1292" s="135"/>
      <c r="EF1292" s="135"/>
      <c r="EG1292" s="135"/>
      <c r="EH1292" s="135"/>
      <c r="EI1292" s="135"/>
      <c r="EJ1292" s="135"/>
      <c r="EK1292" s="135"/>
      <c r="EL1292" s="135"/>
      <c r="EM1292" s="135"/>
      <c r="EN1292" s="135"/>
      <c r="EO1292" s="135"/>
      <c r="EP1292" s="135"/>
      <c r="EQ1292" s="135"/>
      <c r="ER1292" s="135"/>
      <c r="ES1292" s="135"/>
      <c r="ET1292" s="135"/>
      <c r="EU1292" s="135"/>
      <c r="EV1292" s="135"/>
      <c r="EW1292" s="135"/>
      <c r="EX1292" s="135"/>
      <c r="EY1292" s="135"/>
      <c r="EZ1292" s="135"/>
      <c r="FA1292" s="135"/>
      <c r="FB1292" s="135"/>
      <c r="FC1292" s="135"/>
      <c r="FD1292" s="135"/>
      <c r="FE1292" s="135"/>
      <c r="FF1292" s="135"/>
      <c r="FG1292" s="135"/>
      <c r="FH1292" s="135"/>
      <c r="FI1292" s="135"/>
      <c r="FJ1292" s="135"/>
      <c r="FK1292" s="135"/>
      <c r="FL1292" s="135"/>
    </row>
    <row r="1293" spans="1:168" ht="12.75" customHeight="1" x14ac:dyDescent="0.2">
      <c r="A1293" s="132" t="s">
        <v>544</v>
      </c>
      <c r="B1293" s="124"/>
      <c r="C1293" s="133"/>
      <c r="D1293" s="133" t="s">
        <v>5942</v>
      </c>
      <c r="E1293" s="133" t="s">
        <v>5942</v>
      </c>
      <c r="F1293" s="124"/>
      <c r="G1293" s="124"/>
      <c r="H1293" s="124"/>
      <c r="I1293" s="133" t="s">
        <v>227</v>
      </c>
      <c r="J1293" s="133" t="s">
        <v>179</v>
      </c>
      <c r="K1293" s="124" t="s">
        <v>162</v>
      </c>
      <c r="L1293" s="133"/>
      <c r="M1293" s="82" t="s">
        <v>12545</v>
      </c>
      <c r="N1293" s="124"/>
      <c r="O1293" s="124"/>
      <c r="P1293" s="124"/>
      <c r="Q1293" s="124"/>
      <c r="R1293" s="133" t="s">
        <v>12543</v>
      </c>
      <c r="S1293" s="133" t="s">
        <v>12544</v>
      </c>
      <c r="T1293" s="133">
        <v>49704</v>
      </c>
      <c r="U1293" s="133" t="s">
        <v>227</v>
      </c>
      <c r="V1293" s="24"/>
      <c r="W1293" s="133"/>
      <c r="X1293" s="133"/>
      <c r="Y1293" s="133"/>
      <c r="Z1293" s="133"/>
      <c r="AA1293" s="133"/>
      <c r="AB1293" s="133"/>
      <c r="AC1293" s="133" t="s">
        <v>194</v>
      </c>
      <c r="AD1293" s="135" t="s">
        <v>5943</v>
      </c>
      <c r="AE1293" s="135" t="s">
        <v>5949</v>
      </c>
      <c r="AF1293" s="135" t="s">
        <v>5950</v>
      </c>
      <c r="AG1293" s="135" t="s">
        <v>5951</v>
      </c>
      <c r="AH1293" s="135"/>
      <c r="AI1293" s="141"/>
      <c r="AJ1293" s="141"/>
      <c r="AK1293" s="141"/>
      <c r="AL1293" s="135"/>
      <c r="AM1293" s="124"/>
      <c r="AN1293" s="124"/>
      <c r="AO1293" s="124"/>
      <c r="AP1293" s="124"/>
      <c r="AQ1293" s="124"/>
      <c r="AR1293" s="124"/>
      <c r="AS1293" s="124"/>
      <c r="AT1293" s="124"/>
      <c r="AU1293" s="124"/>
      <c r="AV1293" s="124"/>
      <c r="AW1293" s="135"/>
      <c r="AX1293" s="133"/>
      <c r="AY1293" s="133"/>
      <c r="AZ1293" s="133"/>
      <c r="BA1293" s="133"/>
      <c r="BB1293" s="135"/>
      <c r="BC1293" s="135"/>
      <c r="BD1293" s="135"/>
      <c r="BE1293" s="135"/>
      <c r="BF1293" s="135"/>
      <c r="BG1293" s="135"/>
      <c r="BH1293" s="135"/>
      <c r="BI1293" s="135"/>
      <c r="BJ1293" s="135"/>
      <c r="BK1293" s="82"/>
      <c r="BL1293" s="135"/>
      <c r="BM1293" s="141"/>
      <c r="BN1293" s="135"/>
      <c r="BO1293" s="135"/>
      <c r="BP1293" s="141"/>
      <c r="BQ1293" s="135"/>
      <c r="BR1293" s="135"/>
      <c r="BS1293" s="135"/>
      <c r="BT1293" s="135"/>
      <c r="BU1293" s="135"/>
      <c r="BV1293" s="135"/>
      <c r="BW1293" s="135"/>
      <c r="BX1293" s="135"/>
      <c r="BY1293" s="135"/>
      <c r="BZ1293" s="135"/>
      <c r="CA1293" s="135"/>
      <c r="CB1293" s="135"/>
      <c r="CC1293" s="135"/>
      <c r="CD1293" s="135"/>
      <c r="CE1293" s="135"/>
      <c r="CF1293" s="135"/>
      <c r="CG1293" s="135"/>
      <c r="CH1293" s="135"/>
      <c r="CI1293" s="135"/>
      <c r="CJ1293" s="135"/>
      <c r="CK1293" s="135"/>
      <c r="CL1293" s="135"/>
      <c r="CM1293" s="135"/>
      <c r="CN1293" s="135"/>
      <c r="CO1293" s="135"/>
      <c r="CP1293" s="135"/>
      <c r="CQ1293" s="135"/>
      <c r="CR1293" s="135"/>
      <c r="CS1293" s="135"/>
      <c r="CT1293" s="135"/>
      <c r="CU1293" s="135"/>
      <c r="CV1293" s="135"/>
      <c r="CW1293" s="135"/>
      <c r="CX1293" s="135"/>
      <c r="CY1293" s="135"/>
      <c r="CZ1293" s="135"/>
      <c r="DA1293" s="135"/>
      <c r="DB1293" s="135"/>
      <c r="DC1293" s="135"/>
      <c r="DD1293" s="135"/>
      <c r="DE1293" s="135"/>
      <c r="DF1293" s="135"/>
      <c r="DG1293" s="135"/>
      <c r="DH1293" s="135"/>
      <c r="DI1293" s="135"/>
      <c r="DJ1293" s="135"/>
      <c r="DK1293" s="135"/>
      <c r="DL1293" s="135"/>
      <c r="DM1293" s="135"/>
      <c r="DN1293" s="135"/>
      <c r="DO1293" s="135"/>
      <c r="DP1293" s="135"/>
      <c r="DQ1293" s="135"/>
      <c r="DR1293" s="135"/>
      <c r="DS1293" s="135"/>
      <c r="DT1293" s="135"/>
      <c r="DU1293" s="135"/>
      <c r="DV1293" s="135"/>
      <c r="DW1293" s="135"/>
      <c r="DX1293" s="135"/>
      <c r="DY1293" s="135"/>
      <c r="DZ1293" s="135"/>
      <c r="EA1293" s="135"/>
      <c r="EB1293" s="135"/>
      <c r="EC1293" s="135"/>
      <c r="ED1293" s="135"/>
      <c r="EE1293" s="135"/>
      <c r="EF1293" s="135"/>
      <c r="EG1293" s="135"/>
      <c r="EH1293" s="135"/>
      <c r="EI1293" s="135"/>
      <c r="EJ1293" s="135"/>
      <c r="EK1293" s="135"/>
      <c r="EL1293" s="135"/>
      <c r="EM1293" s="135"/>
      <c r="EN1293" s="135"/>
      <c r="EO1293" s="135"/>
      <c r="EP1293" s="135"/>
      <c r="EQ1293" s="135"/>
      <c r="ER1293" s="135"/>
      <c r="ES1293" s="135"/>
      <c r="ET1293" s="135"/>
      <c r="EU1293" s="135"/>
      <c r="EV1293" s="135"/>
      <c r="EW1293" s="135"/>
      <c r="EX1293" s="135"/>
      <c r="EY1293" s="135"/>
      <c r="EZ1293" s="135"/>
      <c r="FA1293" s="135"/>
      <c r="FB1293" s="135"/>
      <c r="FC1293" s="135"/>
      <c r="FD1293" s="135"/>
      <c r="FE1293" s="135"/>
      <c r="FF1293" s="135"/>
      <c r="FG1293" s="135"/>
      <c r="FH1293" s="135"/>
      <c r="FI1293" s="135"/>
      <c r="FJ1293" s="135"/>
      <c r="FK1293" s="135"/>
      <c r="FL1293" s="135"/>
    </row>
    <row r="1294" spans="1:168" ht="12.75" customHeight="1" x14ac:dyDescent="0.2">
      <c r="A1294" s="132" t="s">
        <v>544</v>
      </c>
      <c r="B1294" s="124"/>
      <c r="C1294" s="133"/>
      <c r="D1294" s="133" t="s">
        <v>5942</v>
      </c>
      <c r="E1294" s="133" t="s">
        <v>5942</v>
      </c>
      <c r="F1294" s="124"/>
      <c r="G1294" s="124"/>
      <c r="H1294" s="124"/>
      <c r="I1294" s="133" t="s">
        <v>443</v>
      </c>
      <c r="J1294" s="133" t="s">
        <v>444</v>
      </c>
      <c r="K1294" s="124" t="s">
        <v>162</v>
      </c>
      <c r="L1294" s="133"/>
      <c r="M1294" s="82" t="s">
        <v>12545</v>
      </c>
      <c r="N1294" s="124"/>
      <c r="O1294" s="124"/>
      <c r="P1294" s="124"/>
      <c r="Q1294" s="124"/>
      <c r="R1294" s="133"/>
      <c r="S1294" s="133"/>
      <c r="T1294" s="133"/>
      <c r="U1294" s="133"/>
      <c r="V1294" s="24"/>
      <c r="W1294" s="133"/>
      <c r="X1294" s="133"/>
      <c r="Y1294" s="133"/>
      <c r="Z1294" s="133"/>
      <c r="AA1294" s="133"/>
      <c r="AB1294" s="133"/>
      <c r="AC1294" s="133" t="s">
        <v>194</v>
      </c>
      <c r="AD1294" s="135" t="s">
        <v>5943</v>
      </c>
      <c r="AE1294" s="135" t="s">
        <v>5949</v>
      </c>
      <c r="AF1294" s="135" t="s">
        <v>5950</v>
      </c>
      <c r="AG1294" s="135" t="s">
        <v>5951</v>
      </c>
      <c r="AH1294" s="135"/>
      <c r="AI1294" s="141"/>
      <c r="AJ1294" s="141"/>
      <c r="AK1294" s="141"/>
      <c r="AL1294" s="135"/>
      <c r="AM1294" s="124"/>
      <c r="AN1294" s="124"/>
      <c r="AO1294" s="124"/>
      <c r="AP1294" s="124"/>
      <c r="AQ1294" s="124"/>
      <c r="AR1294" s="124"/>
      <c r="AS1294" s="124"/>
      <c r="AT1294" s="124"/>
      <c r="AU1294" s="124"/>
      <c r="AV1294" s="124"/>
      <c r="AW1294" s="135"/>
      <c r="AX1294" s="133"/>
      <c r="AY1294" s="133"/>
      <c r="AZ1294" s="133"/>
      <c r="BA1294" s="133"/>
      <c r="BB1294" s="135"/>
      <c r="BC1294" s="135"/>
      <c r="BD1294" s="135"/>
      <c r="BE1294" s="135"/>
      <c r="BF1294" s="135"/>
      <c r="BG1294" s="135"/>
      <c r="BH1294" s="133"/>
      <c r="BI1294" s="133"/>
      <c r="BJ1294" s="133"/>
      <c r="BK1294" s="133"/>
      <c r="BL1294" s="135"/>
      <c r="BM1294" s="135"/>
      <c r="BN1294" s="135"/>
      <c r="BO1294" s="135"/>
      <c r="BP1294" s="135"/>
      <c r="BQ1294" s="135"/>
      <c r="BR1294" s="135"/>
      <c r="BS1294" s="135"/>
      <c r="BT1294" s="135"/>
      <c r="BU1294" s="135"/>
      <c r="BV1294" s="135"/>
      <c r="BW1294" s="135"/>
      <c r="BX1294" s="135"/>
      <c r="BY1294" s="135"/>
      <c r="BZ1294" s="135"/>
      <c r="CA1294" s="135"/>
      <c r="CB1294" s="135"/>
      <c r="CC1294" s="135"/>
      <c r="CD1294" s="135"/>
      <c r="CE1294" s="135"/>
      <c r="CF1294" s="135"/>
      <c r="CG1294" s="135"/>
      <c r="CH1294" s="135"/>
      <c r="CI1294" s="135"/>
      <c r="CJ1294" s="135"/>
      <c r="CK1294" s="135"/>
      <c r="CL1294" s="135"/>
      <c r="CM1294" s="135"/>
      <c r="CN1294" s="135"/>
      <c r="CO1294" s="135"/>
      <c r="CP1294" s="135"/>
      <c r="CQ1294" s="135"/>
      <c r="CR1294" s="135"/>
      <c r="CS1294" s="135"/>
      <c r="CT1294" s="135"/>
      <c r="CU1294" s="135"/>
      <c r="CV1294" s="135"/>
      <c r="CW1294" s="135"/>
      <c r="CX1294" s="135"/>
      <c r="CY1294" s="135"/>
      <c r="CZ1294" s="135"/>
      <c r="DA1294" s="135"/>
      <c r="DB1294" s="135"/>
      <c r="DC1294" s="135"/>
      <c r="DD1294" s="135"/>
      <c r="DE1294" s="135"/>
      <c r="DF1294" s="135"/>
      <c r="DG1294" s="135"/>
      <c r="DH1294" s="135"/>
      <c r="DI1294" s="135"/>
      <c r="DJ1294" s="135"/>
      <c r="DK1294" s="135"/>
      <c r="DL1294" s="135"/>
      <c r="DM1294" s="135"/>
      <c r="DN1294" s="135"/>
      <c r="DO1294" s="135"/>
      <c r="DP1294" s="135"/>
      <c r="DQ1294" s="135"/>
      <c r="DR1294" s="135"/>
      <c r="DS1294" s="135"/>
      <c r="DT1294" s="135"/>
      <c r="DU1294" s="135"/>
      <c r="DV1294" s="135"/>
      <c r="DW1294" s="135"/>
      <c r="DX1294" s="135"/>
      <c r="DY1294" s="135"/>
      <c r="DZ1294" s="135"/>
      <c r="EA1294" s="135"/>
      <c r="EB1294" s="135"/>
      <c r="EC1294" s="135"/>
      <c r="ED1294" s="135"/>
      <c r="EE1294" s="135"/>
      <c r="EF1294" s="135"/>
      <c r="EG1294" s="135"/>
      <c r="EH1294" s="135"/>
      <c r="EI1294" s="135"/>
      <c r="EJ1294" s="135"/>
      <c r="EK1294" s="135"/>
      <c r="EL1294" s="135"/>
      <c r="EM1294" s="135"/>
      <c r="EN1294" s="135"/>
      <c r="EO1294" s="135"/>
      <c r="EP1294" s="135"/>
      <c r="EQ1294" s="135"/>
      <c r="ER1294" s="135"/>
      <c r="ES1294" s="135"/>
      <c r="ET1294" s="135"/>
      <c r="EU1294" s="135"/>
      <c r="EV1294" s="135"/>
      <c r="EW1294" s="135"/>
      <c r="EX1294" s="135"/>
      <c r="EY1294" s="135"/>
      <c r="EZ1294" s="135"/>
      <c r="FA1294" s="135"/>
      <c r="FB1294" s="135"/>
      <c r="FC1294" s="135"/>
      <c r="FD1294" s="135"/>
      <c r="FE1294" s="135"/>
      <c r="FF1294" s="135"/>
      <c r="FG1294" s="135"/>
      <c r="FH1294" s="135"/>
      <c r="FI1294" s="135"/>
      <c r="FJ1294" s="135"/>
      <c r="FK1294" s="135"/>
      <c r="FL1294" s="135"/>
    </row>
    <row r="1295" spans="1:168" ht="12.75" customHeight="1" x14ac:dyDescent="0.2">
      <c r="A1295" s="3" t="s">
        <v>544</v>
      </c>
      <c r="D1295" s="133" t="s">
        <v>5942</v>
      </c>
      <c r="E1295" s="133" t="s">
        <v>5942</v>
      </c>
      <c r="F1295" s="3"/>
      <c r="G1295" s="3"/>
      <c r="I1295" s="3" t="s">
        <v>12764</v>
      </c>
      <c r="J1295" s="3" t="s">
        <v>203</v>
      </c>
      <c r="K1295" s="4" t="s">
        <v>162</v>
      </c>
      <c r="L1295" s="3" t="s">
        <v>163</v>
      </c>
      <c r="M1295" s="82" t="s">
        <v>12545</v>
      </c>
      <c r="R1295" s="3" t="s">
        <v>5947</v>
      </c>
      <c r="S1295" s="3" t="s">
        <v>163</v>
      </c>
      <c r="T1295" s="3" t="s">
        <v>5948</v>
      </c>
      <c r="U1295" s="3" t="s">
        <v>829</v>
      </c>
      <c r="V1295" s="9" t="s">
        <v>163</v>
      </c>
      <c r="AA1295" s="3" t="s">
        <v>163</v>
      </c>
      <c r="AC1295" s="133" t="s">
        <v>194</v>
      </c>
      <c r="AD1295" s="3" t="s">
        <v>5943</v>
      </c>
      <c r="AE1295" s="3" t="s">
        <v>5949</v>
      </c>
      <c r="AF1295" s="3" t="s">
        <v>5950</v>
      </c>
      <c r="AG1295" s="3" t="s">
        <v>5951</v>
      </c>
      <c r="AI1295" s="141"/>
      <c r="AJ1295" s="141"/>
      <c r="AK1295" s="141"/>
      <c r="BC1295" s="135"/>
      <c r="BD1295" s="135"/>
      <c r="BE1295" s="135"/>
      <c r="BH1295" s="133"/>
      <c r="BI1295" s="133"/>
      <c r="BJ1295" s="133"/>
      <c r="BK1295" s="133"/>
      <c r="BL1295" s="133"/>
      <c r="BQ1295" s="133"/>
      <c r="BR1295" s="133"/>
      <c r="BS1295" s="133"/>
      <c r="BT1295" s="133"/>
    </row>
    <row r="1296" spans="1:168" ht="12.75" customHeight="1" x14ac:dyDescent="0.2">
      <c r="A1296" s="3" t="s">
        <v>544</v>
      </c>
      <c r="D1296" s="133" t="s">
        <v>5942</v>
      </c>
      <c r="E1296" s="133" t="s">
        <v>5942</v>
      </c>
      <c r="F1296" s="3"/>
      <c r="G1296" s="3"/>
      <c r="I1296" s="3" t="s">
        <v>722</v>
      </c>
      <c r="J1296" s="135" t="s">
        <v>179</v>
      </c>
      <c r="K1296" s="4" t="s">
        <v>162</v>
      </c>
      <c r="L1296" s="3" t="s">
        <v>163</v>
      </c>
      <c r="M1296" s="82" t="s">
        <v>12545</v>
      </c>
      <c r="R1296" s="3" t="s">
        <v>5945</v>
      </c>
      <c r="S1296" s="3" t="s">
        <v>5946</v>
      </c>
      <c r="T1296" s="3" t="s">
        <v>2313</v>
      </c>
      <c r="U1296" s="3" t="s">
        <v>743</v>
      </c>
      <c r="V1296" s="9" t="s">
        <v>163</v>
      </c>
      <c r="AA1296" s="3" t="s">
        <v>163</v>
      </c>
      <c r="AC1296" s="133" t="s">
        <v>194</v>
      </c>
      <c r="AD1296" s="3" t="s">
        <v>5943</v>
      </c>
      <c r="AE1296" s="3" t="s">
        <v>5949</v>
      </c>
      <c r="AF1296" s="3" t="s">
        <v>5950</v>
      </c>
      <c r="AG1296" s="3" t="s">
        <v>5951</v>
      </c>
      <c r="AI1296" s="141"/>
      <c r="AJ1296" s="141"/>
      <c r="AK1296" s="141"/>
      <c r="BC1296" s="9"/>
      <c r="BD1296" s="9"/>
      <c r="BE1296" s="9"/>
    </row>
    <row r="1297" spans="1:168" ht="12.75" customHeight="1" x14ac:dyDescent="0.2">
      <c r="A1297" s="132" t="s">
        <v>544</v>
      </c>
      <c r="B1297" s="124"/>
      <c r="C1297" s="133"/>
      <c r="D1297" s="133" t="s">
        <v>5942</v>
      </c>
      <c r="E1297" s="133" t="s">
        <v>5942</v>
      </c>
      <c r="F1297" s="124"/>
      <c r="G1297" s="124"/>
      <c r="H1297" s="124"/>
      <c r="I1297" s="133" t="s">
        <v>722</v>
      </c>
      <c r="J1297" s="8" t="s">
        <v>179</v>
      </c>
      <c r="K1297" s="124" t="s">
        <v>162</v>
      </c>
      <c r="L1297" s="133"/>
      <c r="M1297" s="82" t="s">
        <v>12545</v>
      </c>
      <c r="N1297" s="124"/>
      <c r="O1297" s="124"/>
      <c r="P1297" s="124"/>
      <c r="Q1297" s="124"/>
      <c r="R1297" s="133"/>
      <c r="S1297" s="133"/>
      <c r="T1297" s="133"/>
      <c r="U1297" s="133"/>
      <c r="V1297" s="24"/>
      <c r="W1297" s="133"/>
      <c r="X1297" s="133"/>
      <c r="Y1297" s="133"/>
      <c r="Z1297" s="133"/>
      <c r="AA1297" s="133"/>
      <c r="AB1297" s="133"/>
      <c r="AC1297" s="133" t="s">
        <v>194</v>
      </c>
      <c r="AD1297" s="3" t="s">
        <v>5943</v>
      </c>
      <c r="AE1297" s="3" t="s">
        <v>5949</v>
      </c>
      <c r="AF1297" s="3" t="s">
        <v>5950</v>
      </c>
      <c r="AG1297" s="3" t="s">
        <v>5951</v>
      </c>
      <c r="AI1297" s="141"/>
      <c r="AJ1297" s="141"/>
      <c r="AK1297" s="141"/>
      <c r="AM1297" s="124"/>
      <c r="AN1297" s="124"/>
      <c r="AO1297" s="124"/>
      <c r="AP1297" s="124"/>
      <c r="AQ1297" s="124"/>
      <c r="AR1297" s="124"/>
      <c r="AS1297" s="124"/>
      <c r="AT1297" s="124"/>
      <c r="AU1297" s="124"/>
      <c r="AV1297" s="124"/>
      <c r="AX1297" s="133"/>
      <c r="AY1297" s="133"/>
      <c r="AZ1297" s="133"/>
      <c r="BA1297" s="133"/>
      <c r="BC1297" s="135"/>
      <c r="BD1297" s="135"/>
      <c r="BE1297" s="135"/>
      <c r="BH1297" s="133"/>
      <c r="BI1297" s="133"/>
      <c r="BJ1297" s="133"/>
      <c r="BK1297" s="133"/>
    </row>
    <row r="1298" spans="1:168" ht="12.75" customHeight="1" x14ac:dyDescent="0.2">
      <c r="A1298" s="3" t="s">
        <v>11621</v>
      </c>
      <c r="D1298" s="3" t="s">
        <v>11669</v>
      </c>
      <c r="E1298" s="3" t="s">
        <v>11669</v>
      </c>
      <c r="F1298" s="3"/>
      <c r="G1298" s="3"/>
      <c r="I1298" s="3" t="s">
        <v>809</v>
      </c>
      <c r="J1298" s="3" t="s">
        <v>810</v>
      </c>
      <c r="K1298" s="4" t="s">
        <v>162</v>
      </c>
      <c r="M1298" s="3" t="s">
        <v>11670</v>
      </c>
      <c r="R1298" s="3" t="s">
        <v>11671</v>
      </c>
      <c r="T1298" s="3">
        <v>4006</v>
      </c>
      <c r="U1298" s="3" t="s">
        <v>11673</v>
      </c>
      <c r="V1298" s="39" t="s">
        <v>11672</v>
      </c>
      <c r="AC1298" s="3" t="s">
        <v>168</v>
      </c>
      <c r="AD1298" s="3" t="s">
        <v>11674</v>
      </c>
      <c r="AE1298" s="3" t="s">
        <v>11675</v>
      </c>
      <c r="AF1298" s="3" t="s">
        <v>600</v>
      </c>
      <c r="AG1298" s="3" t="s">
        <v>11676</v>
      </c>
      <c r="AW1298" s="3" t="s">
        <v>168</v>
      </c>
      <c r="AX1298" s="3" t="s">
        <v>11674</v>
      </c>
      <c r="AY1298" s="3" t="s">
        <v>11675</v>
      </c>
      <c r="BA1298" s="3" t="s">
        <v>11676</v>
      </c>
      <c r="BC1298" s="135"/>
      <c r="BD1298" s="135"/>
      <c r="BE1298" s="135"/>
    </row>
    <row r="1299" spans="1:168" ht="12.75" customHeight="1" x14ac:dyDescent="0.2">
      <c r="A1299" s="135" t="s">
        <v>544</v>
      </c>
      <c r="C1299" s="128"/>
      <c r="D1299" s="135" t="s">
        <v>12919</v>
      </c>
      <c r="E1299" s="135" t="s">
        <v>12919</v>
      </c>
      <c r="F1299" s="135"/>
      <c r="G1299" s="135"/>
      <c r="H1299" s="127"/>
      <c r="I1299" s="135" t="s">
        <v>765</v>
      </c>
      <c r="J1299" s="135" t="s">
        <v>203</v>
      </c>
      <c r="K1299" s="134" t="s">
        <v>162</v>
      </c>
      <c r="L1299" s="135"/>
      <c r="M1299" s="135"/>
      <c r="N1299" s="135"/>
      <c r="O1299" s="135"/>
      <c r="P1299" s="135"/>
      <c r="Q1299" s="135"/>
      <c r="R1299" s="135" t="s">
        <v>12944</v>
      </c>
      <c r="S1299" s="135"/>
      <c r="T1299" s="135">
        <v>1050</v>
      </c>
      <c r="U1299" s="135" t="s">
        <v>3133</v>
      </c>
      <c r="V1299" s="135" t="s">
        <v>12945</v>
      </c>
      <c r="W1299" s="135"/>
      <c r="X1299" s="135"/>
      <c r="Y1299" s="135"/>
      <c r="Z1299" s="135"/>
      <c r="AA1299" s="135"/>
      <c r="AB1299" s="135"/>
      <c r="AC1299" s="135" t="s">
        <v>168</v>
      </c>
      <c r="AD1299" s="135" t="s">
        <v>11674</v>
      </c>
      <c r="AE1299" s="135" t="s">
        <v>11675</v>
      </c>
      <c r="AF1299" s="135" t="s">
        <v>600</v>
      </c>
      <c r="AG1299" s="135" t="s">
        <v>11676</v>
      </c>
      <c r="AH1299" s="135"/>
      <c r="AI1299" s="135"/>
      <c r="AJ1299" s="35" t="s">
        <v>12945</v>
      </c>
      <c r="AK1299" s="135" t="s">
        <v>12976</v>
      </c>
      <c r="AL1299" s="135"/>
      <c r="AM1299" s="135"/>
      <c r="AN1299" s="135"/>
      <c r="AO1299" s="135"/>
      <c r="AP1299" s="135"/>
      <c r="AQ1299" s="82"/>
      <c r="AR1299" s="135"/>
      <c r="AS1299" s="135"/>
      <c r="AT1299" s="135"/>
      <c r="AU1299" s="135"/>
      <c r="AV1299" s="135"/>
      <c r="AW1299" s="135"/>
      <c r="BE1299" s="135"/>
    </row>
    <row r="1300" spans="1:168" ht="12.75" customHeight="1" x14ac:dyDescent="0.2">
      <c r="A1300" s="135" t="s">
        <v>544</v>
      </c>
      <c r="C1300" s="128"/>
      <c r="D1300" s="135" t="s">
        <v>3275</v>
      </c>
      <c r="E1300" s="135" t="s">
        <v>3275</v>
      </c>
      <c r="F1300" s="135"/>
      <c r="G1300" s="135"/>
      <c r="H1300" s="127"/>
      <c r="I1300" s="135" t="s">
        <v>202</v>
      </c>
      <c r="J1300" s="133" t="s">
        <v>203</v>
      </c>
      <c r="K1300" s="124" t="s">
        <v>162</v>
      </c>
      <c r="L1300" s="135" t="s">
        <v>3276</v>
      </c>
      <c r="M1300" s="135" t="s">
        <v>163</v>
      </c>
      <c r="N1300" s="135"/>
      <c r="O1300" s="135"/>
      <c r="P1300" s="135"/>
      <c r="Q1300" s="135"/>
      <c r="R1300" s="135" t="s">
        <v>3277</v>
      </c>
      <c r="S1300" s="135" t="s">
        <v>163</v>
      </c>
      <c r="T1300" s="135" t="s">
        <v>3278</v>
      </c>
      <c r="U1300" s="135" t="s">
        <v>3279</v>
      </c>
      <c r="V1300" s="141" t="s">
        <v>3280</v>
      </c>
      <c r="W1300" s="135"/>
      <c r="X1300" s="135"/>
      <c r="Y1300" s="135"/>
      <c r="Z1300" s="135"/>
      <c r="AA1300" s="135" t="s">
        <v>163</v>
      </c>
      <c r="AB1300" s="135"/>
      <c r="AC1300" s="135" t="s">
        <v>194</v>
      </c>
      <c r="AD1300" s="3" t="s">
        <v>2370</v>
      </c>
      <c r="AE1300" s="3" t="s">
        <v>3281</v>
      </c>
      <c r="AF1300" s="3" t="s">
        <v>3282</v>
      </c>
      <c r="AG1300" s="3" t="s">
        <v>3283</v>
      </c>
      <c r="AH1300" s="135"/>
      <c r="AI1300" s="135" t="s">
        <v>163</v>
      </c>
      <c r="AJ1300" s="135" t="s">
        <v>3284</v>
      </c>
      <c r="AK1300" s="135"/>
      <c r="AL1300" s="135" t="s">
        <v>3285</v>
      </c>
      <c r="AM1300" s="135"/>
      <c r="AN1300" s="135"/>
      <c r="AO1300" s="135"/>
      <c r="AP1300" s="135"/>
      <c r="AQ1300" s="135"/>
      <c r="AR1300" s="135"/>
      <c r="AS1300" s="135"/>
      <c r="AT1300" s="135"/>
      <c r="AU1300" s="135"/>
      <c r="AV1300" s="135"/>
      <c r="AW1300" s="135" t="s">
        <v>194</v>
      </c>
      <c r="AX1300" s="135" t="s">
        <v>2370</v>
      </c>
      <c r="AY1300" s="135" t="s">
        <v>3281</v>
      </c>
      <c r="AZ1300" s="135" t="s">
        <v>3282</v>
      </c>
      <c r="BA1300" s="135" t="s">
        <v>3283</v>
      </c>
      <c r="BB1300" s="3" t="s">
        <v>163</v>
      </c>
      <c r="BC1300" s="141" t="s">
        <v>3286</v>
      </c>
      <c r="BD1300" s="141"/>
      <c r="BE1300" s="141"/>
    </row>
    <row r="1301" spans="1:168" ht="12.75" customHeight="1" x14ac:dyDescent="0.2">
      <c r="A1301" s="3" t="s">
        <v>544</v>
      </c>
      <c r="B1301" s="127" t="s">
        <v>13646</v>
      </c>
      <c r="C1301" s="128" t="s">
        <v>15360</v>
      </c>
      <c r="D1301" s="135" t="s">
        <v>12105</v>
      </c>
      <c r="E1301" s="135" t="s">
        <v>12105</v>
      </c>
      <c r="F1301" s="135"/>
      <c r="G1301" s="135"/>
      <c r="H1301" s="127" t="s">
        <v>177</v>
      </c>
      <c r="I1301" s="135" t="s">
        <v>858</v>
      </c>
      <c r="J1301" s="135" t="s">
        <v>203</v>
      </c>
      <c r="K1301" s="14" t="s">
        <v>162</v>
      </c>
      <c r="L1301" s="135"/>
      <c r="M1301" s="135" t="s">
        <v>12084</v>
      </c>
      <c r="N1301" s="135"/>
      <c r="O1301" s="135"/>
      <c r="P1301" s="135"/>
      <c r="Q1301" s="135"/>
      <c r="R1301" s="3" t="s">
        <v>12085</v>
      </c>
      <c r="T1301" s="3">
        <v>44149</v>
      </c>
      <c r="U1301" s="3" t="s">
        <v>12086</v>
      </c>
      <c r="V1301" s="135" t="s">
        <v>12087</v>
      </c>
      <c r="W1301" s="135"/>
      <c r="X1301" s="135"/>
      <c r="Y1301" s="135"/>
      <c r="Z1301" s="135"/>
      <c r="AA1301" s="135"/>
      <c r="AB1301" s="135"/>
      <c r="AC1301" s="135" t="s">
        <v>2432</v>
      </c>
      <c r="AD1301" s="135" t="s">
        <v>12088</v>
      </c>
      <c r="AE1301" s="135" t="s">
        <v>12089</v>
      </c>
      <c r="AF1301" s="135" t="s">
        <v>12090</v>
      </c>
      <c r="AG1301" s="135" t="s">
        <v>12091</v>
      </c>
      <c r="AL1301" s="135"/>
      <c r="AM1301" s="135"/>
      <c r="AN1301" s="135"/>
      <c r="AO1301" s="135"/>
      <c r="AP1301" s="135"/>
      <c r="AQ1301" s="135"/>
      <c r="AR1301" s="135"/>
      <c r="AS1301" s="135"/>
      <c r="AT1301" s="135"/>
      <c r="AU1301" s="135"/>
      <c r="AV1301" s="135"/>
      <c r="AW1301" s="135" t="s">
        <v>168</v>
      </c>
      <c r="AX1301" s="3" t="s">
        <v>12088</v>
      </c>
      <c r="AY1301" s="3" t="s">
        <v>12089</v>
      </c>
      <c r="AZ1301" s="3" t="s">
        <v>12090</v>
      </c>
      <c r="BA1301" s="3" t="s">
        <v>12091</v>
      </c>
    </row>
    <row r="1302" spans="1:168" ht="12.75" customHeight="1" x14ac:dyDescent="0.2">
      <c r="A1302" s="3" t="s">
        <v>544</v>
      </c>
      <c r="B1302" s="127" t="s">
        <v>13646</v>
      </c>
      <c r="C1302" s="5" t="s">
        <v>15362</v>
      </c>
      <c r="D1302" s="3" t="s">
        <v>12107</v>
      </c>
      <c r="E1302" s="3" t="s">
        <v>12107</v>
      </c>
      <c r="F1302" s="3"/>
      <c r="G1302" s="3"/>
      <c r="H1302" s="4" t="s">
        <v>177</v>
      </c>
      <c r="I1302" s="3" t="s">
        <v>858</v>
      </c>
      <c r="J1302" s="3" t="s">
        <v>203</v>
      </c>
      <c r="K1302" s="124" t="s">
        <v>162</v>
      </c>
      <c r="L1302" s="3" t="s">
        <v>12051</v>
      </c>
      <c r="M1302" s="3" t="s">
        <v>12052</v>
      </c>
      <c r="R1302" s="3" t="s">
        <v>12053</v>
      </c>
      <c r="T1302" s="3">
        <v>50739</v>
      </c>
      <c r="U1302" s="3" t="s">
        <v>10419</v>
      </c>
      <c r="V1302" s="135" t="s">
        <v>12054</v>
      </c>
      <c r="AC1302" s="3" t="s">
        <v>168</v>
      </c>
      <c r="AD1302" s="3" t="s">
        <v>630</v>
      </c>
      <c r="AE1302" s="3" t="s">
        <v>12055</v>
      </c>
      <c r="AF1302" s="3" t="s">
        <v>368</v>
      </c>
      <c r="AG1302" s="3" t="s">
        <v>12056</v>
      </c>
      <c r="AW1302" s="3" t="s">
        <v>168</v>
      </c>
      <c r="AX1302" s="3" t="s">
        <v>630</v>
      </c>
      <c r="AY1302" s="3" t="s">
        <v>12055</v>
      </c>
      <c r="AZ1302" s="3" t="s">
        <v>368</v>
      </c>
      <c r="BA1302" s="3" t="s">
        <v>12056</v>
      </c>
    </row>
    <row r="1303" spans="1:168" ht="12.75" customHeight="1" x14ac:dyDescent="0.2">
      <c r="A1303" s="3" t="s">
        <v>544</v>
      </c>
      <c r="B1303" s="127" t="s">
        <v>13646</v>
      </c>
      <c r="C1303" s="5" t="s">
        <v>13885</v>
      </c>
      <c r="D1303" s="3" t="s">
        <v>3287</v>
      </c>
      <c r="E1303" s="3" t="s">
        <v>3287</v>
      </c>
      <c r="F1303" s="3"/>
      <c r="G1303" s="3"/>
      <c r="I1303" s="3" t="s">
        <v>301</v>
      </c>
      <c r="J1303" s="3" t="s">
        <v>179</v>
      </c>
      <c r="K1303" s="127" t="s">
        <v>162</v>
      </c>
      <c r="L1303" s="3" t="s">
        <v>163</v>
      </c>
      <c r="M1303" s="3" t="s">
        <v>3288</v>
      </c>
      <c r="R1303" s="3" t="s">
        <v>3289</v>
      </c>
      <c r="S1303" s="3" t="s">
        <v>3290</v>
      </c>
      <c r="T1303" s="3" t="s">
        <v>3291</v>
      </c>
      <c r="U1303" s="3" t="s">
        <v>3292</v>
      </c>
      <c r="V1303" s="141" t="s">
        <v>3293</v>
      </c>
      <c r="AA1303" s="3" t="s">
        <v>163</v>
      </c>
      <c r="AC1303" s="3" t="s">
        <v>168</v>
      </c>
      <c r="AD1303" s="3" t="s">
        <v>3294</v>
      </c>
      <c r="AE1303" s="3" t="s">
        <v>3295</v>
      </c>
      <c r="AF1303" s="3" t="s">
        <v>3296</v>
      </c>
      <c r="AG1303" s="3" t="s">
        <v>3297</v>
      </c>
      <c r="AH1303" s="3" t="s">
        <v>163</v>
      </c>
      <c r="AI1303" s="3" t="s">
        <v>3298</v>
      </c>
      <c r="AJ1303" s="3" t="s">
        <v>3299</v>
      </c>
      <c r="AK1303" s="3" t="s">
        <v>3300</v>
      </c>
      <c r="AL1303" s="3" t="s">
        <v>3301</v>
      </c>
      <c r="AW1303" s="3" t="s">
        <v>168</v>
      </c>
      <c r="AX1303" s="3" t="s">
        <v>3294</v>
      </c>
      <c r="AY1303" s="3" t="s">
        <v>3295</v>
      </c>
      <c r="AZ1303" s="3" t="s">
        <v>3296</v>
      </c>
      <c r="BA1303" s="3" t="s">
        <v>3297</v>
      </c>
      <c r="BB1303" s="3" t="s">
        <v>3304</v>
      </c>
      <c r="BC1303" s="141" t="s">
        <v>3305</v>
      </c>
      <c r="BD1303" s="141" t="s">
        <v>3306</v>
      </c>
      <c r="BE1303" s="141" t="s">
        <v>163</v>
      </c>
      <c r="BF1303" s="3" t="s">
        <v>3307</v>
      </c>
    </row>
    <row r="1304" spans="1:168" ht="12.75" customHeight="1" x14ac:dyDescent="0.2">
      <c r="A1304" s="3" t="s">
        <v>173</v>
      </c>
      <c r="D1304" s="3" t="s">
        <v>3313</v>
      </c>
      <c r="E1304" s="3" t="s">
        <v>3313</v>
      </c>
      <c r="F1304" s="3"/>
      <c r="G1304" s="3"/>
      <c r="I1304" s="133" t="s">
        <v>443</v>
      </c>
      <c r="J1304" s="3" t="s">
        <v>444</v>
      </c>
      <c r="K1304" s="4" t="s">
        <v>162</v>
      </c>
      <c r="L1304" s="3" t="s">
        <v>163</v>
      </c>
      <c r="M1304" s="3" t="s">
        <v>163</v>
      </c>
      <c r="R1304" s="3" t="s">
        <v>3314</v>
      </c>
      <c r="S1304" s="3" t="s">
        <v>163</v>
      </c>
      <c r="T1304" s="3" t="s">
        <v>3315</v>
      </c>
      <c r="U1304" s="3" t="s">
        <v>3316</v>
      </c>
      <c r="V1304" s="9" t="s">
        <v>3317</v>
      </c>
      <c r="AA1304" s="3" t="s">
        <v>163</v>
      </c>
      <c r="AC1304" s="3" t="s">
        <v>168</v>
      </c>
      <c r="AD1304" s="3" t="s">
        <v>3318</v>
      </c>
      <c r="AE1304" s="3" t="s">
        <v>3319</v>
      </c>
      <c r="AF1304" s="135" t="s">
        <v>3320</v>
      </c>
      <c r="AG1304" s="135" t="s">
        <v>3321</v>
      </c>
      <c r="AH1304" s="3" t="s">
        <v>163</v>
      </c>
      <c r="AI1304" s="3" t="s">
        <v>3317</v>
      </c>
      <c r="AJ1304" s="3" t="s">
        <v>163</v>
      </c>
      <c r="AK1304" s="135" t="s">
        <v>3322</v>
      </c>
      <c r="AL1304" s="3" t="s">
        <v>3323</v>
      </c>
      <c r="AW1304" s="3" t="s">
        <v>168</v>
      </c>
      <c r="AX1304" s="3" t="s">
        <v>3318</v>
      </c>
      <c r="AY1304" s="3" t="s">
        <v>3319</v>
      </c>
      <c r="AZ1304" s="3" t="s">
        <v>3320</v>
      </c>
      <c r="BA1304" s="3" t="s">
        <v>3321</v>
      </c>
      <c r="BC1304" s="141"/>
      <c r="BD1304" s="141"/>
      <c r="BE1304" s="141"/>
    </row>
    <row r="1305" spans="1:168" ht="12.75" customHeight="1" x14ac:dyDescent="0.2">
      <c r="A1305" s="3" t="s">
        <v>173</v>
      </c>
      <c r="D1305" s="3" t="s">
        <v>3324</v>
      </c>
      <c r="E1305" s="3" t="s">
        <v>3324</v>
      </c>
      <c r="F1305" s="3"/>
      <c r="G1305" s="3"/>
      <c r="I1305" s="133" t="s">
        <v>443</v>
      </c>
      <c r="J1305" s="3" t="s">
        <v>444</v>
      </c>
      <c r="K1305" s="4" t="s">
        <v>162</v>
      </c>
      <c r="L1305" s="3" t="s">
        <v>163</v>
      </c>
      <c r="M1305" s="3" t="s">
        <v>3325</v>
      </c>
      <c r="R1305" s="3" t="s">
        <v>3326</v>
      </c>
      <c r="S1305" s="3" t="s">
        <v>3327</v>
      </c>
      <c r="T1305" s="3" t="s">
        <v>3328</v>
      </c>
      <c r="U1305" s="3" t="s">
        <v>3329</v>
      </c>
      <c r="V1305" s="9" t="s">
        <v>163</v>
      </c>
      <c r="AA1305" s="3" t="s">
        <v>163</v>
      </c>
      <c r="AC1305" s="3" t="s">
        <v>168</v>
      </c>
      <c r="AD1305" s="3" t="s">
        <v>3318</v>
      </c>
      <c r="AE1305" s="3" t="s">
        <v>3319</v>
      </c>
      <c r="AF1305" s="3" t="s">
        <v>3320</v>
      </c>
      <c r="AG1305" s="3" t="s">
        <v>3321</v>
      </c>
      <c r="AH1305" s="3" t="s">
        <v>163</v>
      </c>
      <c r="AI1305" s="3" t="s">
        <v>3317</v>
      </c>
      <c r="AJ1305" s="3" t="s">
        <v>163</v>
      </c>
      <c r="AK1305" s="3" t="s">
        <v>3322</v>
      </c>
      <c r="AL1305" s="3" t="s">
        <v>3323</v>
      </c>
      <c r="AW1305" s="3" t="s">
        <v>168</v>
      </c>
      <c r="AX1305" s="3" t="s">
        <v>3318</v>
      </c>
      <c r="AY1305" s="3" t="s">
        <v>3319</v>
      </c>
      <c r="AZ1305" s="3" t="s">
        <v>3320</v>
      </c>
      <c r="BA1305" s="3" t="s">
        <v>3321</v>
      </c>
      <c r="BC1305" s="9"/>
      <c r="BD1305" s="9"/>
      <c r="BE1305" s="9"/>
    </row>
    <row r="1306" spans="1:168" ht="12.75" customHeight="1" x14ac:dyDescent="0.2">
      <c r="A1306" s="135" t="s">
        <v>173</v>
      </c>
      <c r="C1306" s="128"/>
      <c r="D1306" s="135" t="s">
        <v>3337</v>
      </c>
      <c r="E1306" s="135" t="s">
        <v>3337</v>
      </c>
      <c r="F1306" s="135"/>
      <c r="G1306" s="135"/>
      <c r="H1306" s="127"/>
      <c r="I1306" s="135" t="s">
        <v>1407</v>
      </c>
      <c r="J1306" s="8" t="s">
        <v>482</v>
      </c>
      <c r="K1306" s="127" t="s">
        <v>162</v>
      </c>
      <c r="L1306" s="135" t="s">
        <v>163</v>
      </c>
      <c r="M1306" s="3" t="s">
        <v>163</v>
      </c>
      <c r="R1306" s="3" t="s">
        <v>3338</v>
      </c>
      <c r="S1306" s="3" t="s">
        <v>163</v>
      </c>
      <c r="T1306" s="3" t="s">
        <v>3339</v>
      </c>
      <c r="U1306" s="3" t="s">
        <v>3340</v>
      </c>
      <c r="V1306" s="9" t="s">
        <v>3341</v>
      </c>
      <c r="AA1306" s="3" t="s">
        <v>163</v>
      </c>
      <c r="AC1306" s="3" t="s">
        <v>168</v>
      </c>
      <c r="AD1306" s="3" t="s">
        <v>3173</v>
      </c>
      <c r="AE1306" s="3" t="s">
        <v>3174</v>
      </c>
      <c r="AF1306" s="3" t="s">
        <v>319</v>
      </c>
      <c r="AG1306" s="3" t="s">
        <v>3181</v>
      </c>
      <c r="AH1306" s="3" t="s">
        <v>163</v>
      </c>
      <c r="AI1306" s="3" t="s">
        <v>3341</v>
      </c>
      <c r="AJ1306" s="3" t="s">
        <v>163</v>
      </c>
      <c r="AK1306" s="3" t="s">
        <v>3342</v>
      </c>
      <c r="AL1306" s="3" t="s">
        <v>3343</v>
      </c>
      <c r="AM1306" s="3" t="s">
        <v>194</v>
      </c>
      <c r="AN1306" s="3" t="s">
        <v>3180</v>
      </c>
      <c r="AO1306" s="3" t="s">
        <v>3174</v>
      </c>
      <c r="AQ1306" s="3" t="s">
        <v>3181</v>
      </c>
      <c r="AS1306" s="3" t="s">
        <v>3341</v>
      </c>
      <c r="AT1306" s="135"/>
      <c r="AU1306" s="135"/>
      <c r="AV1306" s="135"/>
      <c r="AW1306" s="3" t="s">
        <v>168</v>
      </c>
      <c r="AX1306" s="3" t="s">
        <v>3173</v>
      </c>
      <c r="AY1306" s="3" t="s">
        <v>3174</v>
      </c>
      <c r="AZ1306" s="3" t="s">
        <v>319</v>
      </c>
      <c r="BA1306" s="3" t="s">
        <v>3181</v>
      </c>
      <c r="BC1306" s="141"/>
      <c r="BD1306" s="141"/>
      <c r="BE1306" s="141"/>
      <c r="BH1306" s="135"/>
      <c r="BI1306" s="135"/>
    </row>
    <row r="1307" spans="1:168" ht="12.75" customHeight="1" x14ac:dyDescent="0.2">
      <c r="A1307" s="130" t="s">
        <v>173</v>
      </c>
      <c r="B1307" s="79"/>
      <c r="C1307" s="78"/>
      <c r="D1307" s="130" t="s">
        <v>1302</v>
      </c>
      <c r="E1307" s="130" t="s">
        <v>2331</v>
      </c>
      <c r="F1307" s="130"/>
      <c r="G1307" s="130"/>
      <c r="H1307" s="79"/>
      <c r="I1307" s="75" t="s">
        <v>443</v>
      </c>
      <c r="J1307" s="130" t="s">
        <v>444</v>
      </c>
      <c r="K1307" s="79" t="s">
        <v>180</v>
      </c>
      <c r="L1307" s="130" t="s">
        <v>163</v>
      </c>
      <c r="M1307" s="130" t="s">
        <v>11208</v>
      </c>
      <c r="N1307" s="130"/>
      <c r="O1307" s="130"/>
      <c r="P1307" s="130"/>
      <c r="Q1307" s="130"/>
      <c r="R1307" s="130" t="s">
        <v>2332</v>
      </c>
      <c r="S1307" s="130" t="s">
        <v>163</v>
      </c>
      <c r="T1307" s="130" t="s">
        <v>2333</v>
      </c>
      <c r="U1307" s="130" t="s">
        <v>2334</v>
      </c>
      <c r="V1307" s="131" t="s">
        <v>163</v>
      </c>
      <c r="W1307" s="130"/>
      <c r="X1307" s="130"/>
      <c r="Y1307" s="130"/>
      <c r="Z1307" s="130"/>
      <c r="AA1307" s="130" t="s">
        <v>163</v>
      </c>
      <c r="AB1307" s="130"/>
      <c r="AC1307" s="130" t="s">
        <v>168</v>
      </c>
      <c r="AD1307" s="130" t="s">
        <v>2063</v>
      </c>
      <c r="AE1307" s="130" t="s">
        <v>14481</v>
      </c>
      <c r="AF1307" s="130" t="s">
        <v>600</v>
      </c>
      <c r="AG1307" s="176" t="s">
        <v>14482</v>
      </c>
      <c r="AH1307" s="130" t="s">
        <v>163</v>
      </c>
      <c r="AI1307" s="130" t="s">
        <v>2336</v>
      </c>
      <c r="AJ1307" s="130" t="s">
        <v>2336</v>
      </c>
      <c r="AK1307" s="131" t="s">
        <v>14483</v>
      </c>
      <c r="AL1307" s="130"/>
      <c r="AM1307" s="130" t="s">
        <v>194</v>
      </c>
      <c r="AN1307" s="130" t="s">
        <v>3463</v>
      </c>
      <c r="AO1307" s="130" t="s">
        <v>3464</v>
      </c>
      <c r="AP1307" s="130" t="s">
        <v>3465</v>
      </c>
      <c r="AQ1307" s="130" t="s">
        <v>3466</v>
      </c>
      <c r="AR1307" s="130"/>
      <c r="AS1307" s="130" t="s">
        <v>3467</v>
      </c>
      <c r="AT1307" s="130"/>
      <c r="AU1307" s="130" t="s">
        <v>3436</v>
      </c>
      <c r="AV1307" s="130"/>
      <c r="AW1307" s="130" t="s">
        <v>168</v>
      </c>
      <c r="AX1307" s="130" t="s">
        <v>11224</v>
      </c>
      <c r="AY1307" s="130" t="s">
        <v>11225</v>
      </c>
      <c r="AZ1307" s="130" t="s">
        <v>8998</v>
      </c>
      <c r="BA1307" s="176" t="s">
        <v>11226</v>
      </c>
      <c r="BB1307" s="130" t="s">
        <v>163</v>
      </c>
      <c r="BC1307" s="130" t="s">
        <v>3402</v>
      </c>
      <c r="BD1307" s="130" t="s">
        <v>163</v>
      </c>
      <c r="BE1307" s="130" t="s">
        <v>3403</v>
      </c>
      <c r="BF1307" s="130" t="s">
        <v>3404</v>
      </c>
      <c r="BG1307" s="130" t="s">
        <v>194</v>
      </c>
      <c r="BH1307" s="130" t="s">
        <v>3393</v>
      </c>
      <c r="BI1307" s="130" t="s">
        <v>3394</v>
      </c>
      <c r="BJ1307" s="130" t="s">
        <v>3395</v>
      </c>
      <c r="BK1307" s="130" t="s">
        <v>3396</v>
      </c>
      <c r="BL1307" s="130" t="s">
        <v>163</v>
      </c>
      <c r="BM1307" s="130" t="s">
        <v>3397</v>
      </c>
      <c r="BN1307" s="130" t="s">
        <v>163</v>
      </c>
      <c r="BO1307" s="130" t="s">
        <v>3398</v>
      </c>
      <c r="BP1307" s="130"/>
      <c r="BQ1307" s="130" t="s">
        <v>168</v>
      </c>
      <c r="BR1307" s="130" t="s">
        <v>2716</v>
      </c>
      <c r="BS1307" s="130" t="s">
        <v>3399</v>
      </c>
      <c r="BT1307" s="130" t="s">
        <v>3400</v>
      </c>
      <c r="BU1307" s="130" t="s">
        <v>3401</v>
      </c>
      <c r="BV1307" s="130" t="s">
        <v>163</v>
      </c>
      <c r="BW1307" s="130" t="s">
        <v>3402</v>
      </c>
      <c r="BX1307" s="130" t="s">
        <v>163</v>
      </c>
      <c r="BY1307" s="130" t="s">
        <v>3403</v>
      </c>
      <c r="BZ1307" s="130" t="s">
        <v>3404</v>
      </c>
      <c r="CA1307" s="130" t="s">
        <v>168</v>
      </c>
      <c r="CB1307" s="130" t="s">
        <v>3405</v>
      </c>
      <c r="CC1307" s="130" t="s">
        <v>3406</v>
      </c>
      <c r="CD1307" s="130" t="s">
        <v>3407</v>
      </c>
      <c r="CE1307" s="130" t="s">
        <v>3408</v>
      </c>
      <c r="CF1307" s="130" t="s">
        <v>163</v>
      </c>
      <c r="CG1307" s="130" t="s">
        <v>3409</v>
      </c>
      <c r="CH1307" s="130" t="s">
        <v>163</v>
      </c>
      <c r="CI1307" s="130" t="s">
        <v>3391</v>
      </c>
      <c r="CJ1307" s="130" t="s">
        <v>3410</v>
      </c>
      <c r="CK1307" s="130" t="s">
        <v>168</v>
      </c>
      <c r="CL1307" s="130" t="s">
        <v>3411</v>
      </c>
      <c r="CM1307" s="130" t="s">
        <v>3412</v>
      </c>
      <c r="CN1307" s="130" t="s">
        <v>3413</v>
      </c>
      <c r="CO1307" s="130" t="s">
        <v>3414</v>
      </c>
      <c r="CP1307" s="130" t="s">
        <v>163</v>
      </c>
      <c r="CQ1307" s="130" t="s">
        <v>3415</v>
      </c>
      <c r="CR1307" s="130" t="s">
        <v>163</v>
      </c>
      <c r="CS1307" s="130" t="s">
        <v>3416</v>
      </c>
      <c r="CT1307" s="130" t="s">
        <v>3417</v>
      </c>
      <c r="CU1307" s="130" t="s">
        <v>168</v>
      </c>
      <c r="CV1307" s="130" t="s">
        <v>3418</v>
      </c>
      <c r="CW1307" s="130" t="s">
        <v>3419</v>
      </c>
      <c r="CX1307" s="130" t="s">
        <v>3420</v>
      </c>
      <c r="CY1307" s="130" t="s">
        <v>3421</v>
      </c>
      <c r="CZ1307" s="130" t="s">
        <v>163</v>
      </c>
      <c r="DA1307" s="130" t="s">
        <v>3422</v>
      </c>
      <c r="DB1307" s="130" t="s">
        <v>163</v>
      </c>
      <c r="DC1307" s="130" t="s">
        <v>163</v>
      </c>
      <c r="DD1307" s="130" t="s">
        <v>3423</v>
      </c>
      <c r="DE1307" s="130" t="s">
        <v>168</v>
      </c>
      <c r="DF1307" s="130" t="s">
        <v>3424</v>
      </c>
      <c r="DG1307" s="130" t="s">
        <v>3425</v>
      </c>
      <c r="DH1307" s="130" t="s">
        <v>3426</v>
      </c>
      <c r="DI1307" s="130" t="s">
        <v>3427</v>
      </c>
      <c r="DJ1307" s="130" t="s">
        <v>163</v>
      </c>
      <c r="DK1307" s="130" t="s">
        <v>3428</v>
      </c>
      <c r="DL1307" s="130" t="s">
        <v>163</v>
      </c>
      <c r="DM1307" s="130" t="s">
        <v>163</v>
      </c>
      <c r="DN1307" s="130" t="s">
        <v>3429</v>
      </c>
      <c r="DO1307" s="130" t="s">
        <v>168</v>
      </c>
      <c r="DP1307" s="130" t="s">
        <v>2716</v>
      </c>
      <c r="DQ1307" s="130" t="s">
        <v>3399</v>
      </c>
      <c r="DR1307" s="130" t="s">
        <v>3400</v>
      </c>
      <c r="DS1307" s="130" t="s">
        <v>3401</v>
      </c>
      <c r="DT1307" s="130" t="s">
        <v>163</v>
      </c>
      <c r="DU1307" s="130" t="s">
        <v>3402</v>
      </c>
      <c r="DV1307" s="130" t="s">
        <v>163</v>
      </c>
      <c r="DW1307" s="130" t="s">
        <v>3403</v>
      </c>
      <c r="DX1307" s="130" t="s">
        <v>3404</v>
      </c>
      <c r="DY1307" s="130"/>
      <c r="DZ1307" s="130"/>
      <c r="EA1307" s="130"/>
      <c r="EB1307" s="130"/>
      <c r="EC1307" s="130"/>
      <c r="ED1307" s="130"/>
      <c r="EE1307" s="130"/>
      <c r="EF1307" s="130"/>
      <c r="EG1307" s="130"/>
      <c r="EH1307" s="130"/>
      <c r="EI1307" s="130"/>
      <c r="EJ1307" s="130"/>
      <c r="EK1307" s="130"/>
      <c r="EL1307" s="130"/>
      <c r="EM1307" s="130"/>
      <c r="EN1307" s="130"/>
      <c r="EO1307" s="130"/>
      <c r="EP1307" s="130"/>
      <c r="EQ1307" s="130"/>
      <c r="ER1307" s="130"/>
      <c r="ES1307" s="130"/>
      <c r="ET1307" s="130"/>
      <c r="EU1307" s="130"/>
      <c r="EV1307" s="130"/>
      <c r="EW1307" s="130"/>
      <c r="EX1307" s="130"/>
      <c r="EY1307" s="130"/>
      <c r="EZ1307" s="130"/>
      <c r="FA1307" s="130"/>
      <c r="FB1307" s="130"/>
      <c r="FC1307" s="130"/>
      <c r="FD1307" s="130"/>
      <c r="FE1307" s="130"/>
      <c r="FF1307" s="130"/>
      <c r="FG1307" s="130"/>
      <c r="FH1307" s="130"/>
      <c r="FI1307" s="130"/>
      <c r="FJ1307" s="130"/>
      <c r="FK1307" s="130"/>
      <c r="FL1307" s="130"/>
    </row>
    <row r="1308" spans="1:168" ht="12.75" customHeight="1" x14ac:dyDescent="0.2">
      <c r="A1308" s="130" t="s">
        <v>173</v>
      </c>
      <c r="B1308" s="79"/>
      <c r="C1308" s="78"/>
      <c r="D1308" s="130" t="s">
        <v>1302</v>
      </c>
      <c r="E1308" s="130" t="s">
        <v>11207</v>
      </c>
      <c r="F1308" s="130"/>
      <c r="G1308" s="130"/>
      <c r="H1308" s="79"/>
      <c r="I1308" s="130" t="s">
        <v>1110</v>
      </c>
      <c r="J1308" s="75" t="s">
        <v>203</v>
      </c>
      <c r="K1308" s="79" t="s">
        <v>180</v>
      </c>
      <c r="L1308" s="130" t="s">
        <v>163</v>
      </c>
      <c r="M1308" s="130" t="s">
        <v>11208</v>
      </c>
      <c r="N1308" s="130"/>
      <c r="O1308" s="130"/>
      <c r="P1308" s="130"/>
      <c r="Q1308" s="130"/>
      <c r="R1308" s="130" t="s">
        <v>3386</v>
      </c>
      <c r="S1308" s="130" t="s">
        <v>3387</v>
      </c>
      <c r="T1308" s="130" t="s">
        <v>3388</v>
      </c>
      <c r="U1308" s="130" t="s">
        <v>1114</v>
      </c>
      <c r="V1308" s="131" t="s">
        <v>3389</v>
      </c>
      <c r="W1308" s="130"/>
      <c r="X1308" s="130"/>
      <c r="Y1308" s="130"/>
      <c r="Z1308" s="130"/>
      <c r="AA1308" s="130" t="s">
        <v>3390</v>
      </c>
      <c r="AB1308" s="130"/>
      <c r="AC1308" s="130" t="s">
        <v>168</v>
      </c>
      <c r="AD1308" s="130" t="s">
        <v>2063</v>
      </c>
      <c r="AE1308" s="130" t="s">
        <v>14481</v>
      </c>
      <c r="AF1308" s="130" t="s">
        <v>600</v>
      </c>
      <c r="AG1308" s="176" t="s">
        <v>14482</v>
      </c>
      <c r="AH1308" s="130" t="s">
        <v>163</v>
      </c>
      <c r="AI1308" s="130" t="s">
        <v>2336</v>
      </c>
      <c r="AJ1308" s="130" t="s">
        <v>2336</v>
      </c>
      <c r="AK1308" s="131" t="s">
        <v>14483</v>
      </c>
      <c r="AL1308" s="130"/>
      <c r="AM1308" s="130" t="s">
        <v>194</v>
      </c>
      <c r="AN1308" s="130" t="s">
        <v>3463</v>
      </c>
      <c r="AO1308" s="130" t="s">
        <v>3464</v>
      </c>
      <c r="AP1308" s="130" t="s">
        <v>3465</v>
      </c>
      <c r="AQ1308" s="130" t="s">
        <v>3466</v>
      </c>
      <c r="AR1308" s="130"/>
      <c r="AS1308" s="130" t="s">
        <v>3467</v>
      </c>
      <c r="AT1308" s="130"/>
      <c r="AU1308" s="130" t="s">
        <v>3436</v>
      </c>
      <c r="AV1308" s="130"/>
      <c r="AW1308" s="130" t="s">
        <v>168</v>
      </c>
      <c r="AX1308" s="130" t="s">
        <v>11224</v>
      </c>
      <c r="AY1308" s="130" t="s">
        <v>11225</v>
      </c>
      <c r="AZ1308" s="130" t="s">
        <v>8998</v>
      </c>
      <c r="BA1308" s="176" t="s">
        <v>11226</v>
      </c>
      <c r="BB1308" s="130" t="s">
        <v>163</v>
      </c>
      <c r="BC1308" s="130" t="s">
        <v>3402</v>
      </c>
      <c r="BD1308" s="130" t="s">
        <v>163</v>
      </c>
      <c r="BE1308" s="130" t="s">
        <v>3403</v>
      </c>
      <c r="BF1308" s="130" t="s">
        <v>3404</v>
      </c>
      <c r="BG1308" s="130" t="s">
        <v>194</v>
      </c>
      <c r="BH1308" s="130" t="s">
        <v>3393</v>
      </c>
      <c r="BI1308" s="130" t="s">
        <v>3394</v>
      </c>
      <c r="BJ1308" s="130" t="s">
        <v>3395</v>
      </c>
      <c r="BK1308" s="130" t="s">
        <v>3396</v>
      </c>
      <c r="BL1308" s="130" t="s">
        <v>163</v>
      </c>
      <c r="BM1308" s="130" t="s">
        <v>3397</v>
      </c>
      <c r="BN1308" s="130" t="s">
        <v>163</v>
      </c>
      <c r="BO1308" s="130" t="s">
        <v>3398</v>
      </c>
      <c r="BP1308" s="130"/>
      <c r="BQ1308" s="130" t="s">
        <v>168</v>
      </c>
      <c r="BR1308" s="130" t="s">
        <v>2716</v>
      </c>
      <c r="BS1308" s="130" t="s">
        <v>3399</v>
      </c>
      <c r="BT1308" s="130" t="s">
        <v>3400</v>
      </c>
      <c r="BU1308" s="130" t="s">
        <v>3401</v>
      </c>
      <c r="BV1308" s="130" t="s">
        <v>163</v>
      </c>
      <c r="BW1308" s="130" t="s">
        <v>3402</v>
      </c>
      <c r="BX1308" s="130" t="s">
        <v>163</v>
      </c>
      <c r="BY1308" s="130" t="s">
        <v>3403</v>
      </c>
      <c r="BZ1308" s="130" t="s">
        <v>3404</v>
      </c>
      <c r="CA1308" s="130" t="s">
        <v>168</v>
      </c>
      <c r="CB1308" s="130" t="s">
        <v>3405</v>
      </c>
      <c r="CC1308" s="130" t="s">
        <v>3406</v>
      </c>
      <c r="CD1308" s="130" t="s">
        <v>3407</v>
      </c>
      <c r="CE1308" s="130" t="s">
        <v>3408</v>
      </c>
      <c r="CF1308" s="130" t="s">
        <v>163</v>
      </c>
      <c r="CG1308" s="130" t="s">
        <v>3409</v>
      </c>
      <c r="CH1308" s="130" t="s">
        <v>163</v>
      </c>
      <c r="CI1308" s="130" t="s">
        <v>3391</v>
      </c>
      <c r="CJ1308" s="130" t="s">
        <v>3410</v>
      </c>
      <c r="CK1308" s="130" t="s">
        <v>168</v>
      </c>
      <c r="CL1308" s="130" t="s">
        <v>3411</v>
      </c>
      <c r="CM1308" s="130" t="s">
        <v>3412</v>
      </c>
      <c r="CN1308" s="130" t="s">
        <v>3413</v>
      </c>
      <c r="CO1308" s="130" t="s">
        <v>3414</v>
      </c>
      <c r="CP1308" s="130" t="s">
        <v>163</v>
      </c>
      <c r="CQ1308" s="130" t="s">
        <v>3415</v>
      </c>
      <c r="CR1308" s="130" t="s">
        <v>163</v>
      </c>
      <c r="CS1308" s="130" t="s">
        <v>3416</v>
      </c>
      <c r="CT1308" s="130" t="s">
        <v>3417</v>
      </c>
      <c r="CU1308" s="130" t="s">
        <v>168</v>
      </c>
      <c r="CV1308" s="130" t="s">
        <v>3418</v>
      </c>
      <c r="CW1308" s="130" t="s">
        <v>3419</v>
      </c>
      <c r="CX1308" s="130" t="s">
        <v>3420</v>
      </c>
      <c r="CY1308" s="130" t="s">
        <v>3421</v>
      </c>
      <c r="CZ1308" s="130" t="s">
        <v>163</v>
      </c>
      <c r="DA1308" s="130" t="s">
        <v>3422</v>
      </c>
      <c r="DB1308" s="130" t="s">
        <v>163</v>
      </c>
      <c r="DC1308" s="130" t="s">
        <v>163</v>
      </c>
      <c r="DD1308" s="130" t="s">
        <v>3423</v>
      </c>
      <c r="DE1308" s="130" t="s">
        <v>168</v>
      </c>
      <c r="DF1308" s="130" t="s">
        <v>3424</v>
      </c>
      <c r="DG1308" s="130" t="s">
        <v>3425</v>
      </c>
      <c r="DH1308" s="130" t="s">
        <v>3426</v>
      </c>
      <c r="DI1308" s="130" t="s">
        <v>3427</v>
      </c>
      <c r="DJ1308" s="130" t="s">
        <v>163</v>
      </c>
      <c r="DK1308" s="130" t="s">
        <v>3428</v>
      </c>
      <c r="DL1308" s="130" t="s">
        <v>163</v>
      </c>
      <c r="DM1308" s="130" t="s">
        <v>163</v>
      </c>
      <c r="DN1308" s="130" t="s">
        <v>3429</v>
      </c>
      <c r="DO1308" s="130" t="s">
        <v>168</v>
      </c>
      <c r="DP1308" s="130" t="s">
        <v>2716</v>
      </c>
      <c r="DQ1308" s="130" t="s">
        <v>3399</v>
      </c>
      <c r="DR1308" s="130" t="s">
        <v>3400</v>
      </c>
      <c r="DS1308" s="130" t="s">
        <v>3401</v>
      </c>
      <c r="DT1308" s="130" t="s">
        <v>163</v>
      </c>
      <c r="DU1308" s="130" t="s">
        <v>3402</v>
      </c>
      <c r="DV1308" s="130" t="s">
        <v>163</v>
      </c>
      <c r="DW1308" s="130" t="s">
        <v>3403</v>
      </c>
      <c r="DX1308" s="130" t="s">
        <v>3404</v>
      </c>
      <c r="DY1308" s="130"/>
      <c r="DZ1308" s="130"/>
      <c r="EA1308" s="130"/>
      <c r="EB1308" s="130"/>
      <c r="EC1308" s="130"/>
      <c r="ED1308" s="130"/>
      <c r="EE1308" s="130"/>
      <c r="EF1308" s="130"/>
      <c r="EG1308" s="130"/>
      <c r="EH1308" s="130"/>
      <c r="EI1308" s="130"/>
      <c r="EJ1308" s="130"/>
      <c r="EK1308" s="130"/>
      <c r="EL1308" s="130"/>
      <c r="EM1308" s="130"/>
      <c r="EN1308" s="130"/>
      <c r="EO1308" s="130"/>
      <c r="EP1308" s="130"/>
      <c r="EQ1308" s="130"/>
      <c r="ER1308" s="130"/>
      <c r="ES1308" s="130"/>
      <c r="ET1308" s="130"/>
      <c r="EU1308" s="130"/>
      <c r="EV1308" s="130"/>
      <c r="EW1308" s="130"/>
      <c r="EX1308" s="130"/>
      <c r="EY1308" s="130"/>
      <c r="EZ1308" s="130"/>
      <c r="FA1308" s="130"/>
      <c r="FB1308" s="130"/>
      <c r="FC1308" s="130"/>
      <c r="FD1308" s="130"/>
      <c r="FE1308" s="130"/>
      <c r="FF1308" s="130"/>
      <c r="FG1308" s="130"/>
      <c r="FH1308" s="130"/>
      <c r="FI1308" s="130"/>
      <c r="FJ1308" s="130"/>
      <c r="FK1308" s="130"/>
      <c r="FL1308" s="130"/>
    </row>
    <row r="1309" spans="1:168" ht="12.75" customHeight="1" x14ac:dyDescent="0.2">
      <c r="A1309" s="130" t="s">
        <v>173</v>
      </c>
      <c r="B1309" s="79"/>
      <c r="C1309" s="78"/>
      <c r="D1309" s="130" t="s">
        <v>1302</v>
      </c>
      <c r="E1309" s="130" t="s">
        <v>3459</v>
      </c>
      <c r="F1309" s="130"/>
      <c r="G1309" s="130"/>
      <c r="H1309" s="79"/>
      <c r="I1309" s="130" t="s">
        <v>202</v>
      </c>
      <c r="J1309" s="75" t="s">
        <v>203</v>
      </c>
      <c r="K1309" s="79" t="s">
        <v>180</v>
      </c>
      <c r="L1309" s="130"/>
      <c r="M1309" s="130" t="s">
        <v>11208</v>
      </c>
      <c r="N1309" s="130"/>
      <c r="O1309" s="130"/>
      <c r="P1309" s="130"/>
      <c r="Q1309" s="130"/>
      <c r="R1309" s="130" t="s">
        <v>3460</v>
      </c>
      <c r="S1309" s="130" t="s">
        <v>163</v>
      </c>
      <c r="T1309" s="130" t="s">
        <v>3430</v>
      </c>
      <c r="U1309" s="130" t="s">
        <v>3461</v>
      </c>
      <c r="V1309" s="130"/>
      <c r="W1309" s="130"/>
      <c r="X1309" s="130"/>
      <c r="Y1309" s="130"/>
      <c r="Z1309" s="130"/>
      <c r="AA1309" s="130" t="s">
        <v>3462</v>
      </c>
      <c r="AB1309" s="130"/>
      <c r="AC1309" s="130" t="s">
        <v>168</v>
      </c>
      <c r="AD1309" s="130" t="s">
        <v>2063</v>
      </c>
      <c r="AE1309" s="130" t="s">
        <v>14481</v>
      </c>
      <c r="AF1309" s="130" t="s">
        <v>600</v>
      </c>
      <c r="AG1309" s="176" t="s">
        <v>14482</v>
      </c>
      <c r="AH1309" s="130" t="s">
        <v>163</v>
      </c>
      <c r="AI1309" s="130" t="s">
        <v>2336</v>
      </c>
      <c r="AJ1309" s="130" t="s">
        <v>2336</v>
      </c>
      <c r="AK1309" s="131" t="s">
        <v>14483</v>
      </c>
      <c r="AL1309" s="130"/>
      <c r="AM1309" s="130" t="s">
        <v>194</v>
      </c>
      <c r="AN1309" s="130" t="s">
        <v>3463</v>
      </c>
      <c r="AO1309" s="130" t="s">
        <v>3464</v>
      </c>
      <c r="AP1309" s="130" t="s">
        <v>3465</v>
      </c>
      <c r="AQ1309" s="130" t="s">
        <v>3466</v>
      </c>
      <c r="AR1309" s="130"/>
      <c r="AS1309" s="130" t="s">
        <v>3467</v>
      </c>
      <c r="AT1309" s="130"/>
      <c r="AU1309" s="130" t="s">
        <v>3436</v>
      </c>
      <c r="AV1309" s="130"/>
      <c r="AW1309" s="130" t="s">
        <v>168</v>
      </c>
      <c r="AX1309" s="130" t="s">
        <v>11224</v>
      </c>
      <c r="AY1309" s="130" t="s">
        <v>11225</v>
      </c>
      <c r="AZ1309" s="130" t="s">
        <v>8998</v>
      </c>
      <c r="BA1309" s="176" t="s">
        <v>11226</v>
      </c>
      <c r="BB1309" s="130" t="s">
        <v>163</v>
      </c>
      <c r="BC1309" s="130" t="s">
        <v>3402</v>
      </c>
      <c r="BD1309" s="130" t="s">
        <v>163</v>
      </c>
      <c r="BE1309" s="130" t="s">
        <v>3403</v>
      </c>
      <c r="BF1309" s="130" t="s">
        <v>3404</v>
      </c>
      <c r="BG1309" s="130" t="s">
        <v>194</v>
      </c>
      <c r="BH1309" s="130" t="s">
        <v>3393</v>
      </c>
      <c r="BI1309" s="130" t="s">
        <v>3394</v>
      </c>
      <c r="BJ1309" s="130" t="s">
        <v>3395</v>
      </c>
      <c r="BK1309" s="130" t="s">
        <v>3396</v>
      </c>
      <c r="BL1309" s="130" t="s">
        <v>163</v>
      </c>
      <c r="BM1309" s="130" t="s">
        <v>3397</v>
      </c>
      <c r="BN1309" s="130" t="s">
        <v>163</v>
      </c>
      <c r="BO1309" s="130" t="s">
        <v>3398</v>
      </c>
      <c r="BP1309" s="130"/>
      <c r="BQ1309" s="130" t="s">
        <v>168</v>
      </c>
      <c r="BR1309" s="130" t="s">
        <v>2716</v>
      </c>
      <c r="BS1309" s="130" t="s">
        <v>3399</v>
      </c>
      <c r="BT1309" s="130" t="s">
        <v>3400</v>
      </c>
      <c r="BU1309" s="130" t="s">
        <v>3401</v>
      </c>
      <c r="BV1309" s="130" t="s">
        <v>163</v>
      </c>
      <c r="BW1309" s="130" t="s">
        <v>3402</v>
      </c>
      <c r="BX1309" s="130" t="s">
        <v>163</v>
      </c>
      <c r="BY1309" s="130" t="s">
        <v>3403</v>
      </c>
      <c r="BZ1309" s="130" t="s">
        <v>3404</v>
      </c>
      <c r="CA1309" s="130" t="s">
        <v>168</v>
      </c>
      <c r="CB1309" s="130" t="s">
        <v>3405</v>
      </c>
      <c r="CC1309" s="130" t="s">
        <v>3406</v>
      </c>
      <c r="CD1309" s="130" t="s">
        <v>3407</v>
      </c>
      <c r="CE1309" s="130" t="s">
        <v>3408</v>
      </c>
      <c r="CF1309" s="130" t="s">
        <v>163</v>
      </c>
      <c r="CG1309" s="130" t="s">
        <v>3409</v>
      </c>
      <c r="CH1309" s="130" t="s">
        <v>163</v>
      </c>
      <c r="CI1309" s="130" t="s">
        <v>3391</v>
      </c>
      <c r="CJ1309" s="130" t="s">
        <v>3410</v>
      </c>
      <c r="CK1309" s="130" t="s">
        <v>168</v>
      </c>
      <c r="CL1309" s="130" t="s">
        <v>3411</v>
      </c>
      <c r="CM1309" s="130" t="s">
        <v>3412</v>
      </c>
      <c r="CN1309" s="130" t="s">
        <v>3413</v>
      </c>
      <c r="CO1309" s="130" t="s">
        <v>3414</v>
      </c>
      <c r="CP1309" s="130" t="s">
        <v>163</v>
      </c>
      <c r="CQ1309" s="130" t="s">
        <v>3415</v>
      </c>
      <c r="CR1309" s="130" t="s">
        <v>163</v>
      </c>
      <c r="CS1309" s="130" t="s">
        <v>3416</v>
      </c>
      <c r="CT1309" s="130" t="s">
        <v>3417</v>
      </c>
      <c r="CU1309" s="130" t="s">
        <v>168</v>
      </c>
      <c r="CV1309" s="130" t="s">
        <v>3418</v>
      </c>
      <c r="CW1309" s="130" t="s">
        <v>3419</v>
      </c>
      <c r="CX1309" s="130" t="s">
        <v>3420</v>
      </c>
      <c r="CY1309" s="130" t="s">
        <v>3421</v>
      </c>
      <c r="CZ1309" s="130" t="s">
        <v>163</v>
      </c>
      <c r="DA1309" s="130" t="s">
        <v>3422</v>
      </c>
      <c r="DB1309" s="130" t="s">
        <v>163</v>
      </c>
      <c r="DC1309" s="130" t="s">
        <v>163</v>
      </c>
      <c r="DD1309" s="130" t="s">
        <v>3423</v>
      </c>
      <c r="DE1309" s="130" t="s">
        <v>168</v>
      </c>
      <c r="DF1309" s="130" t="s">
        <v>3424</v>
      </c>
      <c r="DG1309" s="130" t="s">
        <v>3425</v>
      </c>
      <c r="DH1309" s="130" t="s">
        <v>3426</v>
      </c>
      <c r="DI1309" s="130" t="s">
        <v>3427</v>
      </c>
      <c r="DJ1309" s="130" t="s">
        <v>163</v>
      </c>
      <c r="DK1309" s="130" t="s">
        <v>3428</v>
      </c>
      <c r="DL1309" s="130" t="s">
        <v>163</v>
      </c>
      <c r="DM1309" s="130" t="s">
        <v>163</v>
      </c>
      <c r="DN1309" s="130" t="s">
        <v>3429</v>
      </c>
      <c r="DO1309" s="130" t="s">
        <v>168</v>
      </c>
      <c r="DP1309" s="130" t="s">
        <v>2716</v>
      </c>
      <c r="DQ1309" s="130" t="s">
        <v>3399</v>
      </c>
      <c r="DR1309" s="130" t="s">
        <v>3400</v>
      </c>
      <c r="DS1309" s="130" t="s">
        <v>3401</v>
      </c>
      <c r="DT1309" s="130" t="s">
        <v>163</v>
      </c>
      <c r="DU1309" s="130" t="s">
        <v>3402</v>
      </c>
      <c r="DV1309" s="130" t="s">
        <v>163</v>
      </c>
      <c r="DW1309" s="130" t="s">
        <v>3403</v>
      </c>
      <c r="DX1309" s="130" t="s">
        <v>3404</v>
      </c>
      <c r="DY1309" s="130"/>
      <c r="DZ1309" s="130"/>
      <c r="EA1309" s="130"/>
      <c r="EB1309" s="130"/>
      <c r="EC1309" s="130"/>
      <c r="ED1309" s="130"/>
      <c r="EE1309" s="130"/>
      <c r="EF1309" s="130"/>
      <c r="EG1309" s="130"/>
      <c r="EH1309" s="130"/>
      <c r="EI1309" s="130"/>
      <c r="EJ1309" s="130"/>
      <c r="EK1309" s="130"/>
      <c r="EL1309" s="130"/>
      <c r="EM1309" s="130"/>
      <c r="EN1309" s="130"/>
      <c r="EO1309" s="130"/>
      <c r="EP1309" s="130"/>
      <c r="EQ1309" s="130"/>
      <c r="ER1309" s="130"/>
      <c r="ES1309" s="130"/>
      <c r="ET1309" s="130"/>
      <c r="EU1309" s="130"/>
      <c r="EV1309" s="130"/>
      <c r="EW1309" s="130"/>
      <c r="EX1309" s="130"/>
      <c r="EY1309" s="130"/>
      <c r="EZ1309" s="130"/>
      <c r="FA1309" s="130"/>
      <c r="FB1309" s="130"/>
      <c r="FC1309" s="130"/>
      <c r="FD1309" s="130"/>
      <c r="FE1309" s="130"/>
      <c r="FF1309" s="130"/>
      <c r="FG1309" s="130"/>
      <c r="FH1309" s="130"/>
      <c r="FI1309" s="130"/>
      <c r="FJ1309" s="130"/>
      <c r="FK1309" s="130"/>
      <c r="FL1309" s="130"/>
    </row>
    <row r="1310" spans="1:168" ht="12.75" customHeight="1" x14ac:dyDescent="0.2">
      <c r="A1310" s="130" t="s">
        <v>173</v>
      </c>
      <c r="B1310" s="79"/>
      <c r="C1310" s="78"/>
      <c r="D1310" s="130" t="s">
        <v>1302</v>
      </c>
      <c r="E1310" s="130" t="s">
        <v>8208</v>
      </c>
      <c r="F1310" s="130"/>
      <c r="G1310" s="130"/>
      <c r="H1310" s="79"/>
      <c r="I1310" s="130" t="s">
        <v>12764</v>
      </c>
      <c r="J1310" s="130" t="s">
        <v>203</v>
      </c>
      <c r="K1310" s="79" t="s">
        <v>180</v>
      </c>
      <c r="L1310" s="130"/>
      <c r="M1310" s="130" t="s">
        <v>11208</v>
      </c>
      <c r="N1310" s="130"/>
      <c r="O1310" s="130"/>
      <c r="P1310" s="130"/>
      <c r="Q1310" s="130"/>
      <c r="R1310" s="130" t="s">
        <v>3431</v>
      </c>
      <c r="S1310" s="130" t="s">
        <v>3432</v>
      </c>
      <c r="T1310" s="130" t="s">
        <v>3433</v>
      </c>
      <c r="U1310" s="130" t="s">
        <v>829</v>
      </c>
      <c r="V1310" s="131" t="s">
        <v>3434</v>
      </c>
      <c r="W1310" s="130"/>
      <c r="X1310" s="130"/>
      <c r="Y1310" s="130"/>
      <c r="Z1310" s="130"/>
      <c r="AA1310" s="130" t="s">
        <v>3435</v>
      </c>
      <c r="AB1310" s="130"/>
      <c r="AC1310" s="130" t="s">
        <v>168</v>
      </c>
      <c r="AD1310" s="130" t="s">
        <v>2063</v>
      </c>
      <c r="AE1310" s="130" t="s">
        <v>14481</v>
      </c>
      <c r="AF1310" s="130" t="s">
        <v>600</v>
      </c>
      <c r="AG1310" s="176" t="s">
        <v>14482</v>
      </c>
      <c r="AH1310" s="130" t="s">
        <v>163</v>
      </c>
      <c r="AI1310" s="130" t="s">
        <v>2336</v>
      </c>
      <c r="AJ1310" s="130" t="s">
        <v>2336</v>
      </c>
      <c r="AK1310" s="131" t="s">
        <v>14483</v>
      </c>
      <c r="AL1310" s="130"/>
      <c r="AM1310" s="130" t="s">
        <v>194</v>
      </c>
      <c r="AN1310" s="130" t="s">
        <v>3463</v>
      </c>
      <c r="AO1310" s="130" t="s">
        <v>3464</v>
      </c>
      <c r="AP1310" s="130" t="s">
        <v>3465</v>
      </c>
      <c r="AQ1310" s="130" t="s">
        <v>3466</v>
      </c>
      <c r="AR1310" s="130"/>
      <c r="AS1310" s="130" t="s">
        <v>3467</v>
      </c>
      <c r="AT1310" s="130"/>
      <c r="AU1310" s="130" t="s">
        <v>3436</v>
      </c>
      <c r="AV1310" s="130"/>
      <c r="AW1310" s="130" t="s">
        <v>168</v>
      </c>
      <c r="AX1310" s="130" t="s">
        <v>11224</v>
      </c>
      <c r="AY1310" s="130" t="s">
        <v>11225</v>
      </c>
      <c r="AZ1310" s="130" t="s">
        <v>8998</v>
      </c>
      <c r="BA1310" s="176" t="s">
        <v>11226</v>
      </c>
      <c r="BB1310" s="130" t="s">
        <v>163</v>
      </c>
      <c r="BC1310" s="130" t="s">
        <v>3402</v>
      </c>
      <c r="BD1310" s="130" t="s">
        <v>163</v>
      </c>
      <c r="BE1310" s="130" t="s">
        <v>3403</v>
      </c>
      <c r="BF1310" s="130" t="s">
        <v>3404</v>
      </c>
      <c r="BG1310" s="130" t="s">
        <v>194</v>
      </c>
      <c r="BH1310" s="130" t="s">
        <v>3393</v>
      </c>
      <c r="BI1310" s="130" t="s">
        <v>3394</v>
      </c>
      <c r="BJ1310" s="130" t="s">
        <v>3395</v>
      </c>
      <c r="BK1310" s="130" t="s">
        <v>3396</v>
      </c>
      <c r="BL1310" s="130" t="s">
        <v>163</v>
      </c>
      <c r="BM1310" s="130" t="s">
        <v>3397</v>
      </c>
      <c r="BN1310" s="130" t="s">
        <v>163</v>
      </c>
      <c r="BO1310" s="130" t="s">
        <v>3398</v>
      </c>
      <c r="BP1310" s="130"/>
      <c r="BQ1310" s="130" t="s">
        <v>168</v>
      </c>
      <c r="BR1310" s="130" t="s">
        <v>2716</v>
      </c>
      <c r="BS1310" s="130" t="s">
        <v>3399</v>
      </c>
      <c r="BT1310" s="130" t="s">
        <v>3400</v>
      </c>
      <c r="BU1310" s="130" t="s">
        <v>3401</v>
      </c>
      <c r="BV1310" s="130" t="s">
        <v>163</v>
      </c>
      <c r="BW1310" s="130" t="s">
        <v>3402</v>
      </c>
      <c r="BX1310" s="130" t="s">
        <v>163</v>
      </c>
      <c r="BY1310" s="130" t="s">
        <v>3403</v>
      </c>
      <c r="BZ1310" s="130" t="s">
        <v>3404</v>
      </c>
      <c r="CA1310" s="130" t="s">
        <v>168</v>
      </c>
      <c r="CB1310" s="130" t="s">
        <v>3405</v>
      </c>
      <c r="CC1310" s="130" t="s">
        <v>3406</v>
      </c>
      <c r="CD1310" s="130" t="s">
        <v>3407</v>
      </c>
      <c r="CE1310" s="130" t="s">
        <v>3408</v>
      </c>
      <c r="CF1310" s="130" t="s">
        <v>163</v>
      </c>
      <c r="CG1310" s="130" t="s">
        <v>3409</v>
      </c>
      <c r="CH1310" s="130" t="s">
        <v>163</v>
      </c>
      <c r="CI1310" s="130" t="s">
        <v>3391</v>
      </c>
      <c r="CJ1310" s="130" t="s">
        <v>3410</v>
      </c>
      <c r="CK1310" s="130" t="s">
        <v>168</v>
      </c>
      <c r="CL1310" s="130" t="s">
        <v>3411</v>
      </c>
      <c r="CM1310" s="130" t="s">
        <v>3412</v>
      </c>
      <c r="CN1310" s="130" t="s">
        <v>3413</v>
      </c>
      <c r="CO1310" s="130" t="s">
        <v>3414</v>
      </c>
      <c r="CP1310" s="130" t="s">
        <v>163</v>
      </c>
      <c r="CQ1310" s="130" t="s">
        <v>3415</v>
      </c>
      <c r="CR1310" s="130" t="s">
        <v>163</v>
      </c>
      <c r="CS1310" s="130" t="s">
        <v>3416</v>
      </c>
      <c r="CT1310" s="130" t="s">
        <v>3417</v>
      </c>
      <c r="CU1310" s="130" t="s">
        <v>168</v>
      </c>
      <c r="CV1310" s="130" t="s">
        <v>3418</v>
      </c>
      <c r="CW1310" s="130" t="s">
        <v>3419</v>
      </c>
      <c r="CX1310" s="130" t="s">
        <v>3420</v>
      </c>
      <c r="CY1310" s="130" t="s">
        <v>3421</v>
      </c>
      <c r="CZ1310" s="130" t="s">
        <v>163</v>
      </c>
      <c r="DA1310" s="130" t="s">
        <v>3422</v>
      </c>
      <c r="DB1310" s="130" t="s">
        <v>163</v>
      </c>
      <c r="DC1310" s="130" t="s">
        <v>163</v>
      </c>
      <c r="DD1310" s="130" t="s">
        <v>3423</v>
      </c>
      <c r="DE1310" s="130" t="s">
        <v>168</v>
      </c>
      <c r="DF1310" s="130" t="s">
        <v>3424</v>
      </c>
      <c r="DG1310" s="130" t="s">
        <v>3425</v>
      </c>
      <c r="DH1310" s="130" t="s">
        <v>3426</v>
      </c>
      <c r="DI1310" s="130" t="s">
        <v>3427</v>
      </c>
      <c r="DJ1310" s="130" t="s">
        <v>163</v>
      </c>
      <c r="DK1310" s="130" t="s">
        <v>3428</v>
      </c>
      <c r="DL1310" s="130" t="s">
        <v>163</v>
      </c>
      <c r="DM1310" s="130" t="s">
        <v>163</v>
      </c>
      <c r="DN1310" s="130" t="s">
        <v>3429</v>
      </c>
      <c r="DO1310" s="130" t="s">
        <v>168</v>
      </c>
      <c r="DP1310" s="130" t="s">
        <v>2716</v>
      </c>
      <c r="DQ1310" s="130" t="s">
        <v>3399</v>
      </c>
      <c r="DR1310" s="130" t="s">
        <v>3400</v>
      </c>
      <c r="DS1310" s="130" t="s">
        <v>3401</v>
      </c>
      <c r="DT1310" s="130" t="s">
        <v>163</v>
      </c>
      <c r="DU1310" s="130" t="s">
        <v>3402</v>
      </c>
      <c r="DV1310" s="130" t="s">
        <v>163</v>
      </c>
      <c r="DW1310" s="130" t="s">
        <v>3403</v>
      </c>
      <c r="DX1310" s="130" t="s">
        <v>3404</v>
      </c>
      <c r="DY1310" s="130"/>
      <c r="DZ1310" s="130"/>
      <c r="EA1310" s="130"/>
      <c r="EB1310" s="130"/>
      <c r="EC1310" s="130"/>
      <c r="ED1310" s="130"/>
      <c r="EE1310" s="130"/>
      <c r="EF1310" s="130"/>
      <c r="EG1310" s="130"/>
      <c r="EH1310" s="130"/>
      <c r="EI1310" s="130"/>
      <c r="EJ1310" s="130"/>
      <c r="EK1310" s="130"/>
      <c r="EL1310" s="130"/>
      <c r="EM1310" s="130"/>
      <c r="EN1310" s="130"/>
      <c r="EO1310" s="130"/>
      <c r="EP1310" s="130"/>
      <c r="EQ1310" s="130"/>
      <c r="ER1310" s="130"/>
      <c r="ES1310" s="130"/>
      <c r="ET1310" s="130"/>
      <c r="EU1310" s="130"/>
      <c r="EV1310" s="130"/>
      <c r="EW1310" s="130"/>
      <c r="EX1310" s="130"/>
      <c r="EY1310" s="130"/>
      <c r="EZ1310" s="130"/>
      <c r="FA1310" s="130"/>
      <c r="FB1310" s="130"/>
      <c r="FC1310" s="130"/>
      <c r="FD1310" s="130"/>
      <c r="FE1310" s="130"/>
      <c r="FF1310" s="130"/>
      <c r="FG1310" s="130"/>
      <c r="FH1310" s="130"/>
      <c r="FI1310" s="130"/>
      <c r="FJ1310" s="130"/>
      <c r="FK1310" s="130"/>
      <c r="FL1310" s="130"/>
    </row>
    <row r="1311" spans="1:168" ht="12.75" customHeight="1" x14ac:dyDescent="0.2">
      <c r="A1311" s="3" t="s">
        <v>205</v>
      </c>
      <c r="D1311" s="3" t="s">
        <v>3450</v>
      </c>
      <c r="E1311" s="3" t="s">
        <v>3450</v>
      </c>
      <c r="F1311" s="3"/>
      <c r="G1311" s="3"/>
      <c r="I1311" s="3" t="s">
        <v>809</v>
      </c>
      <c r="J1311" s="135" t="s">
        <v>810</v>
      </c>
      <c r="K1311" s="4" t="s">
        <v>162</v>
      </c>
      <c r="L1311" s="3" t="s">
        <v>163</v>
      </c>
      <c r="M1311" s="3" t="s">
        <v>3451</v>
      </c>
      <c r="R1311" s="3" t="s">
        <v>3452</v>
      </c>
      <c r="S1311" s="3" t="s">
        <v>3453</v>
      </c>
      <c r="T1311" s="3" t="s">
        <v>2075</v>
      </c>
      <c r="U1311" s="3" t="s">
        <v>2076</v>
      </c>
      <c r="V1311" s="9" t="s">
        <v>163</v>
      </c>
      <c r="AA1311" s="3" t="s">
        <v>163</v>
      </c>
      <c r="AC1311" s="3" t="s">
        <v>168</v>
      </c>
      <c r="AD1311" s="3" t="s">
        <v>3454</v>
      </c>
      <c r="AE1311" s="3" t="s">
        <v>3455</v>
      </c>
      <c r="AF1311" s="3" t="s">
        <v>600</v>
      </c>
      <c r="AG1311" s="3" t="s">
        <v>3456</v>
      </c>
      <c r="AI1311" s="3" t="s">
        <v>163</v>
      </c>
      <c r="AJ1311" s="3" t="s">
        <v>3457</v>
      </c>
      <c r="AK1311" s="3" t="s">
        <v>3458</v>
      </c>
      <c r="AL1311" s="3" t="s">
        <v>163</v>
      </c>
      <c r="AW1311" s="3" t="s">
        <v>168</v>
      </c>
      <c r="AX1311" s="3" t="s">
        <v>3454</v>
      </c>
      <c r="AY1311" s="3" t="s">
        <v>3455</v>
      </c>
      <c r="AZ1311" s="3" t="s">
        <v>600</v>
      </c>
      <c r="BA1311" s="3" t="s">
        <v>3456</v>
      </c>
      <c r="BC1311" s="9"/>
      <c r="BD1311" s="9"/>
      <c r="BE1311" s="9"/>
    </row>
    <row r="1312" spans="1:168" ht="12.75" customHeight="1" x14ac:dyDescent="0.2">
      <c r="A1312" s="3" t="s">
        <v>205</v>
      </c>
      <c r="D1312" s="3" t="s">
        <v>13459</v>
      </c>
      <c r="E1312" s="3" t="s">
        <v>13459</v>
      </c>
      <c r="F1312" s="3"/>
      <c r="G1312" s="3"/>
      <c r="I1312" s="3" t="s">
        <v>616</v>
      </c>
      <c r="J1312" s="133" t="s">
        <v>203</v>
      </c>
      <c r="K1312" s="4" t="s">
        <v>162</v>
      </c>
      <c r="L1312" s="3" t="s">
        <v>163</v>
      </c>
      <c r="M1312" s="3" t="s">
        <v>3483</v>
      </c>
      <c r="R1312" s="3" t="s">
        <v>3473</v>
      </c>
      <c r="S1312" s="3" t="s">
        <v>163</v>
      </c>
      <c r="T1312" s="3" t="s">
        <v>3474</v>
      </c>
      <c r="U1312" s="3" t="s">
        <v>3475</v>
      </c>
      <c r="V1312" s="9" t="s">
        <v>3476</v>
      </c>
      <c r="AA1312" s="3" t="s">
        <v>3477</v>
      </c>
      <c r="AC1312" s="3" t="s">
        <v>168</v>
      </c>
      <c r="AD1312" s="3" t="s">
        <v>3478</v>
      </c>
      <c r="AE1312" s="3" t="s">
        <v>3479</v>
      </c>
      <c r="AF1312" s="3" t="s">
        <v>3480</v>
      </c>
      <c r="AH1312" s="3" t="s">
        <v>163</v>
      </c>
      <c r="AI1312" s="3" t="s">
        <v>3481</v>
      </c>
      <c r="BA1312" s="3" t="s">
        <v>163</v>
      </c>
      <c r="BC1312" s="9"/>
      <c r="BD1312" s="9"/>
      <c r="BE1312" s="9"/>
    </row>
    <row r="1313" spans="1:63" ht="12.75" customHeight="1" x14ac:dyDescent="0.2">
      <c r="A1313" s="135" t="s">
        <v>205</v>
      </c>
      <c r="C1313" s="128"/>
      <c r="D1313" s="3" t="s">
        <v>3482</v>
      </c>
      <c r="E1313" s="135" t="s">
        <v>3482</v>
      </c>
      <c r="F1313" s="135"/>
      <c r="G1313" s="135"/>
      <c r="H1313" s="127"/>
      <c r="I1313" s="135" t="s">
        <v>570</v>
      </c>
      <c r="J1313" s="133" t="s">
        <v>203</v>
      </c>
      <c r="K1313" s="127" t="s">
        <v>162</v>
      </c>
      <c r="L1313" s="135" t="s">
        <v>163</v>
      </c>
      <c r="M1313" s="3" t="s">
        <v>3483</v>
      </c>
      <c r="N1313" s="135"/>
      <c r="O1313" s="135"/>
      <c r="P1313" s="135"/>
      <c r="Q1313" s="135"/>
      <c r="R1313" s="135" t="s">
        <v>3484</v>
      </c>
      <c r="S1313" s="135" t="s">
        <v>163</v>
      </c>
      <c r="T1313" s="135" t="s">
        <v>3485</v>
      </c>
      <c r="U1313" s="135" t="s">
        <v>3486</v>
      </c>
      <c r="V1313" s="141" t="s">
        <v>163</v>
      </c>
      <c r="W1313" s="135"/>
      <c r="X1313" s="135"/>
      <c r="Y1313" s="135"/>
      <c r="Z1313" s="135"/>
      <c r="AA1313" s="135" t="s">
        <v>3487</v>
      </c>
      <c r="AB1313" s="135"/>
      <c r="AC1313" s="3" t="s">
        <v>168</v>
      </c>
      <c r="AD1313" s="135" t="s">
        <v>3478</v>
      </c>
      <c r="AE1313" s="135" t="s">
        <v>3479</v>
      </c>
      <c r="AF1313" s="135" t="s">
        <v>3480</v>
      </c>
      <c r="AH1313" s="3" t="s">
        <v>163</v>
      </c>
      <c r="AI1313" s="3" t="s">
        <v>3481</v>
      </c>
      <c r="AJ1313" s="135"/>
      <c r="AL1313" s="135"/>
      <c r="AM1313" s="135"/>
      <c r="AN1313" s="135"/>
      <c r="AO1313" s="135"/>
      <c r="AP1313" s="135"/>
      <c r="AQ1313" s="135"/>
      <c r="AR1313" s="135"/>
      <c r="AS1313" s="135"/>
      <c r="AT1313" s="135"/>
      <c r="AU1313" s="135"/>
      <c r="AV1313" s="135"/>
      <c r="AW1313" s="135"/>
      <c r="BA1313" s="3" t="s">
        <v>163</v>
      </c>
      <c r="BC1313" s="141"/>
      <c r="BD1313" s="141"/>
      <c r="BE1313" s="141"/>
    </row>
    <row r="1314" spans="1:63" ht="12.75" customHeight="1" x14ac:dyDescent="0.2">
      <c r="A1314" s="3" t="s">
        <v>544</v>
      </c>
      <c r="D1314" s="3" t="s">
        <v>3488</v>
      </c>
      <c r="E1314" s="3" t="s">
        <v>3488</v>
      </c>
      <c r="F1314" s="3"/>
      <c r="G1314" s="3"/>
      <c r="I1314" s="3" t="s">
        <v>12764</v>
      </c>
      <c r="J1314" s="3" t="s">
        <v>203</v>
      </c>
      <c r="K1314" s="4" t="s">
        <v>162</v>
      </c>
      <c r="L1314" s="3" t="s">
        <v>163</v>
      </c>
      <c r="M1314" s="3" t="s">
        <v>163</v>
      </c>
      <c r="R1314" s="3" t="s">
        <v>3489</v>
      </c>
      <c r="S1314" s="3" t="s">
        <v>163</v>
      </c>
      <c r="T1314" s="3" t="s">
        <v>3490</v>
      </c>
      <c r="U1314" s="3" t="s">
        <v>829</v>
      </c>
      <c r="V1314" s="9" t="s">
        <v>163</v>
      </c>
      <c r="AA1314" s="3" t="s">
        <v>163</v>
      </c>
      <c r="AC1314" s="3" t="s">
        <v>168</v>
      </c>
      <c r="AD1314" s="3" t="s">
        <v>825</v>
      </c>
      <c r="AE1314" s="3" t="s">
        <v>3491</v>
      </c>
      <c r="AF1314" s="3" t="s">
        <v>3492</v>
      </c>
      <c r="AG1314" s="3" t="s">
        <v>3493</v>
      </c>
      <c r="AJ1314" s="3" t="s">
        <v>3494</v>
      </c>
      <c r="AW1314" s="3" t="s">
        <v>168</v>
      </c>
      <c r="AX1314" s="3" t="s">
        <v>825</v>
      </c>
      <c r="AY1314" s="3" t="s">
        <v>3491</v>
      </c>
      <c r="AZ1314" s="3" t="s">
        <v>3492</v>
      </c>
      <c r="BC1314" s="9"/>
      <c r="BD1314" s="9"/>
      <c r="BE1314" s="9"/>
    </row>
    <row r="1315" spans="1:63" ht="12.75" customHeight="1" x14ac:dyDescent="0.2">
      <c r="A1315" s="135" t="s">
        <v>205</v>
      </c>
      <c r="B1315" s="17" t="s">
        <v>886</v>
      </c>
      <c r="C1315" s="128"/>
      <c r="D1315" s="135" t="s">
        <v>11492</v>
      </c>
      <c r="E1315" s="135" t="s">
        <v>11492</v>
      </c>
      <c r="F1315" s="135"/>
      <c r="G1315" s="135"/>
      <c r="H1315" s="127" t="s">
        <v>11628</v>
      </c>
      <c r="I1315" s="135" t="s">
        <v>184</v>
      </c>
      <c r="J1315" s="135" t="s">
        <v>179</v>
      </c>
      <c r="K1315" s="127" t="s">
        <v>162</v>
      </c>
      <c r="L1315" s="135"/>
      <c r="M1315" s="82" t="s">
        <v>13044</v>
      </c>
      <c r="N1315" s="135"/>
      <c r="O1315" s="135"/>
      <c r="P1315" s="135"/>
      <c r="Q1315" s="135"/>
      <c r="R1315" s="135" t="s">
        <v>13114</v>
      </c>
      <c r="S1315" s="135" t="s">
        <v>1662</v>
      </c>
      <c r="T1315" s="135"/>
      <c r="U1315" s="135" t="s">
        <v>184</v>
      </c>
      <c r="V1315" s="141" t="s">
        <v>12834</v>
      </c>
      <c r="W1315" s="135"/>
      <c r="X1315" s="135"/>
      <c r="Y1315" s="135"/>
      <c r="Z1315" s="135"/>
      <c r="AA1315" s="135"/>
      <c r="AB1315" s="135"/>
      <c r="AC1315" s="135" t="s">
        <v>168</v>
      </c>
      <c r="AD1315" s="3" t="s">
        <v>2424</v>
      </c>
      <c r="AE1315" s="3" t="s">
        <v>1664</v>
      </c>
      <c r="AF1315" s="3" t="s">
        <v>250</v>
      </c>
      <c r="AG1315" s="82" t="s">
        <v>1665</v>
      </c>
      <c r="AH1315" s="135"/>
      <c r="AI1315" s="135"/>
      <c r="AJ1315" s="135"/>
      <c r="AK1315" s="141" t="s">
        <v>13045</v>
      </c>
      <c r="AL1315" s="135"/>
      <c r="AM1315" s="135" t="s">
        <v>194</v>
      </c>
      <c r="AN1315" s="135" t="s">
        <v>11493</v>
      </c>
      <c r="AO1315" s="135" t="s">
        <v>11494</v>
      </c>
      <c r="AP1315" s="135" t="s">
        <v>1071</v>
      </c>
      <c r="AQ1315" s="135" t="s">
        <v>11495</v>
      </c>
      <c r="AR1315" s="135"/>
      <c r="AS1315" s="135"/>
      <c r="AT1315" s="135"/>
      <c r="AU1315" s="135"/>
      <c r="AV1315" s="135"/>
      <c r="AW1315" s="135" t="s">
        <v>168</v>
      </c>
      <c r="AX1315" s="135" t="s">
        <v>1666</v>
      </c>
      <c r="AY1315" s="135" t="s">
        <v>1664</v>
      </c>
      <c r="AZ1315" s="135" t="s">
        <v>250</v>
      </c>
      <c r="BA1315" s="135" t="s">
        <v>1665</v>
      </c>
      <c r="BE1315" s="141" t="s">
        <v>12835</v>
      </c>
    </row>
    <row r="1316" spans="1:63" ht="12.75" customHeight="1" x14ac:dyDescent="0.2">
      <c r="A1316" s="3" t="s">
        <v>205</v>
      </c>
      <c r="B1316" s="17" t="s">
        <v>886</v>
      </c>
      <c r="D1316" s="3" t="s">
        <v>11574</v>
      </c>
      <c r="E1316" s="3" t="s">
        <v>11574</v>
      </c>
      <c r="F1316" s="3"/>
      <c r="G1316" s="3"/>
      <c r="H1316" s="4" t="s">
        <v>11628</v>
      </c>
      <c r="I1316" s="3" t="s">
        <v>722</v>
      </c>
      <c r="J1316" s="135" t="s">
        <v>179</v>
      </c>
      <c r="K1316" s="4" t="s">
        <v>162</v>
      </c>
      <c r="V1316" s="135"/>
      <c r="AC1316" s="135"/>
      <c r="AD1316" s="135"/>
      <c r="AE1316" s="135"/>
      <c r="AF1316" s="135"/>
      <c r="AI1316" s="135"/>
      <c r="AJ1316" s="135"/>
      <c r="AR1316" s="135"/>
      <c r="AS1316" s="135"/>
      <c r="AT1316" s="135"/>
      <c r="AU1316" s="135"/>
      <c r="AV1316" s="135"/>
      <c r="AW1316" s="3" t="s">
        <v>168</v>
      </c>
      <c r="AX1316" s="3" t="s">
        <v>2392</v>
      </c>
      <c r="AY1316" s="3" t="s">
        <v>11326</v>
      </c>
      <c r="AZ1316" s="3" t="s">
        <v>1071</v>
      </c>
      <c r="BA1316" s="3" t="s">
        <v>11575</v>
      </c>
    </row>
    <row r="1317" spans="1:63" ht="12.75" customHeight="1" x14ac:dyDescent="0.2">
      <c r="A1317" s="3" t="s">
        <v>544</v>
      </c>
      <c r="B1317" s="124"/>
      <c r="C1317" s="133"/>
      <c r="D1317" s="133" t="s">
        <v>3496</v>
      </c>
      <c r="E1317" s="133" t="s">
        <v>3496</v>
      </c>
      <c r="F1317" s="124"/>
      <c r="G1317" s="124"/>
      <c r="H1317" s="124"/>
      <c r="I1317" s="8" t="s">
        <v>160</v>
      </c>
      <c r="J1317" s="133" t="s">
        <v>161</v>
      </c>
      <c r="K1317" s="124" t="s">
        <v>162</v>
      </c>
      <c r="L1317" s="133" t="s">
        <v>3497</v>
      </c>
      <c r="M1317" s="133"/>
      <c r="N1317" s="124"/>
      <c r="O1317" s="124"/>
      <c r="P1317" s="124"/>
      <c r="Q1317" s="124"/>
      <c r="R1317" s="3" t="s">
        <v>3500</v>
      </c>
      <c r="S1317" s="3" t="s">
        <v>3501</v>
      </c>
      <c r="T1317" s="3" t="s">
        <v>3502</v>
      </c>
      <c r="U1317" s="3" t="s">
        <v>346</v>
      </c>
      <c r="V1317" s="9" t="s">
        <v>3503</v>
      </c>
      <c r="W1317" s="133"/>
      <c r="X1317" s="133"/>
      <c r="Y1317" s="133"/>
      <c r="Z1317" s="133"/>
      <c r="AA1317" s="133"/>
      <c r="AB1317" s="133"/>
      <c r="AC1317" s="133" t="s">
        <v>168</v>
      </c>
      <c r="AD1317" s="133" t="s">
        <v>3498</v>
      </c>
      <c r="AE1317" s="133" t="s">
        <v>2308</v>
      </c>
      <c r="AF1317" s="133"/>
      <c r="AG1317" s="133" t="s">
        <v>3499</v>
      </c>
      <c r="AI1317" s="135"/>
      <c r="AJ1317" s="135" t="s">
        <v>3503</v>
      </c>
      <c r="AK1317" s="135" t="s">
        <v>3504</v>
      </c>
      <c r="AL1317" s="133"/>
      <c r="AM1317" s="124"/>
      <c r="AN1317" s="124"/>
      <c r="AO1317" s="124"/>
      <c r="AP1317" s="124"/>
      <c r="AQ1317" s="124"/>
      <c r="AR1317" s="124"/>
      <c r="AS1317" s="124"/>
      <c r="AT1317" s="124"/>
      <c r="AU1317" s="124"/>
      <c r="AV1317" s="124"/>
      <c r="AW1317" s="124"/>
    </row>
    <row r="1318" spans="1:63" ht="12.75" customHeight="1" x14ac:dyDescent="0.2">
      <c r="A1318" s="135" t="s">
        <v>544</v>
      </c>
      <c r="B1318" s="127" t="s">
        <v>13646</v>
      </c>
      <c r="C1318" s="5" t="s">
        <v>15363</v>
      </c>
      <c r="D1318" s="3" t="s">
        <v>3505</v>
      </c>
      <c r="E1318" s="3" t="s">
        <v>3505</v>
      </c>
      <c r="F1318" s="3"/>
      <c r="G1318" s="3"/>
      <c r="H1318" s="127"/>
      <c r="I1318" s="135" t="s">
        <v>858</v>
      </c>
      <c r="J1318" s="3" t="s">
        <v>203</v>
      </c>
      <c r="K1318" s="4" t="s">
        <v>162</v>
      </c>
      <c r="L1318" s="3" t="s">
        <v>3506</v>
      </c>
      <c r="M1318" s="3" t="s">
        <v>3507</v>
      </c>
      <c r="R1318" s="3" t="s">
        <v>3508</v>
      </c>
      <c r="T1318" s="3">
        <v>79110</v>
      </c>
      <c r="U1318" s="3" t="s">
        <v>3509</v>
      </c>
      <c r="V1318" s="9"/>
      <c r="AC1318" s="3" t="s">
        <v>168</v>
      </c>
      <c r="AD1318" s="3" t="s">
        <v>3510</v>
      </c>
      <c r="AE1318" s="3" t="s">
        <v>3511</v>
      </c>
      <c r="AF1318" s="3" t="s">
        <v>3512</v>
      </c>
      <c r="AG1318" s="3" t="s">
        <v>3513</v>
      </c>
      <c r="AK1318" s="3" t="s">
        <v>3514</v>
      </c>
      <c r="AW1318" s="3" t="s">
        <v>168</v>
      </c>
      <c r="AX1318" s="3" t="s">
        <v>3510</v>
      </c>
      <c r="AY1318" s="3" t="s">
        <v>3511</v>
      </c>
      <c r="AZ1318" s="3" t="s">
        <v>3512</v>
      </c>
      <c r="BA1318" s="3" t="s">
        <v>3513</v>
      </c>
      <c r="BB1318" s="135"/>
      <c r="BC1318" s="135"/>
      <c r="BD1318" s="135"/>
      <c r="BE1318" s="135"/>
      <c r="BH1318" s="135"/>
      <c r="BI1318" s="135"/>
      <c r="BJ1318" s="135"/>
      <c r="BK1318" s="135"/>
    </row>
    <row r="1319" spans="1:63" ht="12.75" customHeight="1" x14ac:dyDescent="0.2">
      <c r="A1319" s="3" t="s">
        <v>13289</v>
      </c>
      <c r="D1319" s="3" t="s">
        <v>13231</v>
      </c>
      <c r="E1319" s="3" t="s">
        <v>13231</v>
      </c>
      <c r="F1319" s="3"/>
      <c r="G1319" s="3"/>
      <c r="I1319" s="3" t="s">
        <v>443</v>
      </c>
      <c r="J1319" s="135" t="s">
        <v>444</v>
      </c>
      <c r="K1319" s="134" t="s">
        <v>162</v>
      </c>
      <c r="R1319" s="3" t="s">
        <v>13232</v>
      </c>
      <c r="T1319" s="3" t="s">
        <v>13233</v>
      </c>
      <c r="U1319" s="3" t="s">
        <v>13234</v>
      </c>
      <c r="V1319" s="135" t="s">
        <v>13235</v>
      </c>
      <c r="AC1319" s="3" t="s">
        <v>168</v>
      </c>
      <c r="AD1319" s="3" t="s">
        <v>1097</v>
      </c>
      <c r="AE1319" s="3" t="s">
        <v>13236</v>
      </c>
      <c r="AF1319" s="3" t="s">
        <v>13237</v>
      </c>
      <c r="AG1319" s="3" t="s">
        <v>13238</v>
      </c>
      <c r="AK1319" s="3" t="s">
        <v>13239</v>
      </c>
      <c r="BC1319" s="135"/>
      <c r="BD1319" s="135"/>
      <c r="BE1319" s="135"/>
    </row>
    <row r="1320" spans="1:63" ht="12.75" customHeight="1" x14ac:dyDescent="0.2">
      <c r="A1320" s="135" t="s">
        <v>544</v>
      </c>
      <c r="C1320" s="128"/>
      <c r="D1320" s="135" t="s">
        <v>13231</v>
      </c>
      <c r="E1320" s="135" t="s">
        <v>13231</v>
      </c>
      <c r="F1320" s="135"/>
      <c r="G1320" s="135"/>
      <c r="H1320" s="127"/>
      <c r="I1320" s="135" t="s">
        <v>443</v>
      </c>
      <c r="J1320" s="135" t="s">
        <v>444</v>
      </c>
      <c r="K1320" s="127" t="s">
        <v>162</v>
      </c>
      <c r="L1320" s="135"/>
      <c r="M1320" s="135"/>
      <c r="N1320" s="135"/>
      <c r="O1320" s="135"/>
      <c r="P1320" s="135"/>
      <c r="Q1320" s="135"/>
      <c r="R1320" s="135" t="s">
        <v>13232</v>
      </c>
      <c r="S1320" s="135"/>
      <c r="T1320" s="135" t="s">
        <v>13233</v>
      </c>
      <c r="U1320" s="135" t="s">
        <v>13234</v>
      </c>
      <c r="V1320" s="141" t="s">
        <v>13235</v>
      </c>
      <c r="W1320" s="135"/>
      <c r="X1320" s="135"/>
      <c r="Y1320" s="135"/>
      <c r="Z1320" s="135"/>
      <c r="AA1320" s="135"/>
      <c r="AB1320" s="135"/>
      <c r="AC1320" s="135" t="s">
        <v>168</v>
      </c>
      <c r="AD1320" s="3" t="s">
        <v>1097</v>
      </c>
      <c r="AE1320" s="3" t="s">
        <v>13236</v>
      </c>
      <c r="AF1320" s="128" t="s">
        <v>13237</v>
      </c>
      <c r="AG1320" s="82" t="s">
        <v>13238</v>
      </c>
      <c r="AH1320" s="135"/>
      <c r="AI1320" s="135"/>
      <c r="AJ1320" s="135"/>
      <c r="AK1320" s="141" t="s">
        <v>13239</v>
      </c>
      <c r="AL1320" s="135"/>
      <c r="AM1320" s="135"/>
      <c r="AN1320" s="135"/>
      <c r="AO1320" s="135"/>
      <c r="AP1320" s="135"/>
      <c r="AQ1320" s="135"/>
      <c r="AR1320" s="135"/>
      <c r="AS1320" s="135"/>
      <c r="AT1320" s="135"/>
      <c r="AU1320" s="135"/>
      <c r="AV1320" s="135"/>
      <c r="AX1320" s="135"/>
      <c r="AY1320" s="135"/>
      <c r="AZ1320" s="135"/>
      <c r="BA1320" s="135"/>
    </row>
    <row r="1321" spans="1:63" ht="12.75" customHeight="1" x14ac:dyDescent="0.2">
      <c r="A1321" s="3" t="s">
        <v>544</v>
      </c>
      <c r="D1321" s="3" t="s">
        <v>3515</v>
      </c>
      <c r="E1321" s="3" t="s">
        <v>3515</v>
      </c>
      <c r="F1321" s="3"/>
      <c r="G1321" s="3"/>
      <c r="I1321" s="3" t="s">
        <v>160</v>
      </c>
      <c r="J1321" s="135" t="s">
        <v>161</v>
      </c>
      <c r="K1321" s="4" t="s">
        <v>162</v>
      </c>
      <c r="L1321" s="3" t="s">
        <v>163</v>
      </c>
      <c r="M1321" s="135" t="s">
        <v>3516</v>
      </c>
      <c r="R1321" s="3" t="s">
        <v>3517</v>
      </c>
      <c r="S1321" s="3" t="s">
        <v>3518</v>
      </c>
      <c r="T1321" s="3" t="s">
        <v>3519</v>
      </c>
      <c r="U1321" s="3" t="s">
        <v>167</v>
      </c>
      <c r="V1321" s="9" t="s">
        <v>163</v>
      </c>
      <c r="AA1321" s="3" t="s">
        <v>163</v>
      </c>
      <c r="AC1321" s="3" t="s">
        <v>168</v>
      </c>
      <c r="AD1321" s="3" t="s">
        <v>3520</v>
      </c>
      <c r="AE1321" s="3" t="s">
        <v>3521</v>
      </c>
      <c r="AF1321" s="3" t="s">
        <v>3522</v>
      </c>
      <c r="AG1321" s="3" t="s">
        <v>3523</v>
      </c>
      <c r="AI1321" s="3" t="s">
        <v>163</v>
      </c>
      <c r="AJ1321" s="3" t="s">
        <v>3524</v>
      </c>
      <c r="AK1321" s="3" t="s">
        <v>3525</v>
      </c>
      <c r="AL1321" s="3" t="s">
        <v>3526</v>
      </c>
      <c r="AM1321" s="3" t="s">
        <v>194</v>
      </c>
      <c r="AN1321" s="3" t="s">
        <v>3527</v>
      </c>
      <c r="AO1321" s="3" t="s">
        <v>825</v>
      </c>
      <c r="AQ1321" s="3" t="s">
        <v>3528</v>
      </c>
      <c r="AS1321" s="3" t="s">
        <v>3529</v>
      </c>
      <c r="AT1321" s="3" t="s">
        <v>3530</v>
      </c>
      <c r="AU1321" s="3" t="s">
        <v>3531</v>
      </c>
      <c r="AW1321" s="3" t="s">
        <v>168</v>
      </c>
      <c r="AX1321" s="3" t="s">
        <v>3520</v>
      </c>
      <c r="AY1321" s="3" t="s">
        <v>3521</v>
      </c>
      <c r="AZ1321" s="3" t="s">
        <v>3522</v>
      </c>
      <c r="BA1321" s="3" t="s">
        <v>3523</v>
      </c>
      <c r="BC1321" s="9"/>
      <c r="BD1321" s="9"/>
      <c r="BE1321" s="9"/>
    </row>
    <row r="1322" spans="1:63" ht="12.75" customHeight="1" x14ac:dyDescent="0.2">
      <c r="A1322" s="133" t="s">
        <v>205</v>
      </c>
      <c r="B1322" s="124"/>
      <c r="C1322" s="133"/>
      <c r="D1322" s="133" t="s">
        <v>3532</v>
      </c>
      <c r="E1322" s="133" t="s">
        <v>3532</v>
      </c>
      <c r="F1322" s="124"/>
      <c r="G1322" s="124"/>
      <c r="H1322" s="124"/>
      <c r="I1322" s="133" t="s">
        <v>244</v>
      </c>
      <c r="J1322" s="133" t="s">
        <v>245</v>
      </c>
      <c r="K1322" s="124" t="s">
        <v>162</v>
      </c>
      <c r="L1322" s="133"/>
      <c r="M1322" s="3" t="s">
        <v>3533</v>
      </c>
      <c r="R1322" s="3" t="s">
        <v>3534</v>
      </c>
      <c r="S1322" s="3" t="s">
        <v>163</v>
      </c>
      <c r="T1322" s="3" t="s">
        <v>3535</v>
      </c>
      <c r="U1322" s="3" t="s">
        <v>1329</v>
      </c>
      <c r="V1322" s="9" t="s">
        <v>3536</v>
      </c>
      <c r="AA1322" s="3" t="s">
        <v>163</v>
      </c>
      <c r="AC1322" s="3" t="s">
        <v>168</v>
      </c>
      <c r="AD1322" s="3" t="s">
        <v>3537</v>
      </c>
      <c r="AE1322" s="3" t="s">
        <v>3538</v>
      </c>
      <c r="AF1322" s="3" t="s">
        <v>600</v>
      </c>
      <c r="AG1322" s="3" t="s">
        <v>3539</v>
      </c>
      <c r="AI1322" s="3" t="s">
        <v>163</v>
      </c>
      <c r="AJ1322" s="3" t="s">
        <v>3540</v>
      </c>
      <c r="AK1322" s="3" t="s">
        <v>3541</v>
      </c>
      <c r="AL1322" s="3" t="s">
        <v>163</v>
      </c>
      <c r="AM1322" s="3" t="s">
        <v>194</v>
      </c>
      <c r="AN1322" s="3" t="s">
        <v>3542</v>
      </c>
      <c r="AO1322" s="3" t="s">
        <v>3543</v>
      </c>
      <c r="AP1322" s="3" t="s">
        <v>3544</v>
      </c>
      <c r="AQ1322" s="3" t="s">
        <v>3545</v>
      </c>
      <c r="AS1322" s="3" t="s">
        <v>3546</v>
      </c>
      <c r="AT1322" s="124"/>
      <c r="AU1322" s="124"/>
      <c r="AV1322" s="124"/>
      <c r="BC1322" s="135"/>
      <c r="BD1322" s="135"/>
      <c r="BE1322" s="135"/>
      <c r="BH1322" s="124"/>
      <c r="BI1322" s="124"/>
    </row>
    <row r="1323" spans="1:63" ht="12.75" customHeight="1" x14ac:dyDescent="0.2">
      <c r="A1323" s="135" t="s">
        <v>173</v>
      </c>
      <c r="C1323" s="128"/>
      <c r="D1323" s="135" t="s">
        <v>12279</v>
      </c>
      <c r="E1323" s="135" t="s">
        <v>12279</v>
      </c>
      <c r="F1323" s="135"/>
      <c r="G1323" s="135"/>
      <c r="H1323" s="127"/>
      <c r="I1323" s="135" t="s">
        <v>301</v>
      </c>
      <c r="J1323" s="135" t="s">
        <v>179</v>
      </c>
      <c r="K1323" s="127" t="s">
        <v>162</v>
      </c>
      <c r="L1323" s="135" t="s">
        <v>12280</v>
      </c>
      <c r="M1323" s="3" t="s">
        <v>12281</v>
      </c>
      <c r="N1323" s="135"/>
      <c r="O1323" s="135"/>
      <c r="P1323" s="135"/>
      <c r="Q1323" s="135"/>
      <c r="R1323" s="135" t="s">
        <v>12282</v>
      </c>
      <c r="S1323" s="135" t="s">
        <v>12283</v>
      </c>
      <c r="T1323" s="135"/>
      <c r="U1323" s="135" t="s">
        <v>586</v>
      </c>
      <c r="V1323" s="135" t="s">
        <v>12284</v>
      </c>
      <c r="W1323" s="135"/>
      <c r="X1323" s="135"/>
      <c r="Y1323" s="135"/>
      <c r="Z1323" s="135"/>
      <c r="AA1323" s="135"/>
      <c r="AB1323" s="135"/>
      <c r="AC1323" s="135"/>
      <c r="AD1323" s="135"/>
      <c r="AE1323" s="135"/>
      <c r="AF1323" s="135"/>
      <c r="AG1323" s="135" t="s">
        <v>3883</v>
      </c>
      <c r="AH1323" s="135"/>
      <c r="AI1323" s="135"/>
      <c r="AJ1323" s="135"/>
      <c r="AK1323" s="135"/>
      <c r="AL1323" s="135"/>
      <c r="AM1323" s="135"/>
      <c r="AN1323" s="135"/>
      <c r="AO1323" s="135"/>
      <c r="AP1323" s="135"/>
      <c r="AQ1323" s="135"/>
      <c r="AR1323" s="135"/>
      <c r="AS1323" s="135"/>
      <c r="AT1323" s="135"/>
      <c r="AU1323" s="135"/>
      <c r="AV1323" s="135"/>
      <c r="AW1323" s="135"/>
      <c r="BA1323" s="135" t="s">
        <v>12285</v>
      </c>
      <c r="BF1323" s="135"/>
    </row>
    <row r="1324" spans="1:63" ht="12.75" customHeight="1" x14ac:dyDescent="0.2">
      <c r="A1324" s="3" t="s">
        <v>205</v>
      </c>
      <c r="D1324" s="3" t="s">
        <v>3548</v>
      </c>
      <c r="E1324" s="3" t="s">
        <v>3548</v>
      </c>
      <c r="F1324" s="3"/>
      <c r="G1324" s="3"/>
      <c r="I1324" s="135" t="s">
        <v>497</v>
      </c>
      <c r="J1324" s="133" t="s">
        <v>203</v>
      </c>
      <c r="K1324" s="4" t="s">
        <v>180</v>
      </c>
      <c r="L1324" s="135" t="s">
        <v>163</v>
      </c>
      <c r="M1324" s="3" t="s">
        <v>163</v>
      </c>
      <c r="R1324" s="3" t="s">
        <v>3549</v>
      </c>
      <c r="S1324" s="3" t="s">
        <v>163</v>
      </c>
      <c r="T1324" s="3" t="s">
        <v>3550</v>
      </c>
      <c r="U1324" s="3" t="s">
        <v>3551</v>
      </c>
      <c r="V1324" s="9" t="s">
        <v>163</v>
      </c>
      <c r="AA1324" s="135" t="s">
        <v>3552</v>
      </c>
      <c r="AC1324" s="3" t="s">
        <v>168</v>
      </c>
      <c r="AD1324" s="3" t="s">
        <v>3553</v>
      </c>
      <c r="AE1324" s="3" t="s">
        <v>3554</v>
      </c>
      <c r="AF1324" s="3" t="s">
        <v>368</v>
      </c>
      <c r="AG1324" s="3" t="s">
        <v>3555</v>
      </c>
      <c r="AI1324" s="135" t="s">
        <v>163</v>
      </c>
      <c r="AJ1324" s="3" t="s">
        <v>3556</v>
      </c>
      <c r="AK1324" s="135" t="s">
        <v>3557</v>
      </c>
      <c r="AL1324" s="3" t="s">
        <v>3558</v>
      </c>
      <c r="BA1324" s="135"/>
      <c r="BC1324" s="141"/>
      <c r="BD1324" s="141"/>
      <c r="BE1324" s="141"/>
      <c r="BF1324" s="135"/>
    </row>
    <row r="1325" spans="1:63" ht="12.75" customHeight="1" x14ac:dyDescent="0.2">
      <c r="A1325" s="135" t="s">
        <v>205</v>
      </c>
      <c r="B1325" s="127" t="s">
        <v>211</v>
      </c>
      <c r="C1325" s="128"/>
      <c r="D1325" s="135" t="s">
        <v>11519</v>
      </c>
      <c r="E1325" s="135" t="s">
        <v>11519</v>
      </c>
      <c r="F1325" s="135"/>
      <c r="G1325" s="135"/>
      <c r="H1325" s="127"/>
      <c r="I1325" s="135" t="s">
        <v>722</v>
      </c>
      <c r="J1325" s="135" t="s">
        <v>179</v>
      </c>
      <c r="K1325" s="127" t="s">
        <v>162</v>
      </c>
      <c r="L1325" s="135"/>
      <c r="M1325" s="135"/>
      <c r="N1325" s="135"/>
      <c r="O1325" s="135"/>
      <c r="P1325" s="135"/>
      <c r="Q1325" s="135"/>
      <c r="R1325" s="135"/>
      <c r="S1325" s="135"/>
      <c r="T1325" s="135"/>
      <c r="U1325" s="135"/>
      <c r="V1325" s="135"/>
      <c r="W1325" s="135"/>
      <c r="X1325" s="135"/>
      <c r="Y1325" s="135"/>
      <c r="Z1325" s="135"/>
      <c r="AA1325" s="135"/>
      <c r="AB1325" s="135"/>
      <c r="AC1325" s="135" t="s">
        <v>168</v>
      </c>
      <c r="AD1325" s="135" t="s">
        <v>11520</v>
      </c>
      <c r="AE1325" s="135" t="s">
        <v>856</v>
      </c>
      <c r="AF1325" s="135" t="s">
        <v>3407</v>
      </c>
      <c r="AG1325" s="135" t="s">
        <v>11521</v>
      </c>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row>
    <row r="1326" spans="1:63" ht="12.75" customHeight="1" x14ac:dyDescent="0.2">
      <c r="A1326" s="3" t="s">
        <v>205</v>
      </c>
      <c r="B1326" s="127" t="s">
        <v>215</v>
      </c>
      <c r="D1326" s="3" t="s">
        <v>11519</v>
      </c>
      <c r="E1326" s="3" t="s">
        <v>11519</v>
      </c>
      <c r="F1326" s="3"/>
      <c r="G1326" s="3"/>
      <c r="H1326" s="4" t="s">
        <v>11628</v>
      </c>
      <c r="I1326" s="3" t="s">
        <v>722</v>
      </c>
      <c r="J1326" s="3" t="s">
        <v>179</v>
      </c>
      <c r="K1326" s="4" t="s">
        <v>162</v>
      </c>
      <c r="V1326" s="135"/>
      <c r="AC1326" s="3" t="s">
        <v>168</v>
      </c>
      <c r="AD1326" s="3" t="s">
        <v>11520</v>
      </c>
      <c r="AE1326" s="3" t="s">
        <v>856</v>
      </c>
      <c r="AF1326" s="3" t="s">
        <v>3407</v>
      </c>
      <c r="AG1326" s="3" t="s">
        <v>11521</v>
      </c>
      <c r="AI1326" s="135"/>
      <c r="AQ1326" s="135"/>
      <c r="AS1326" s="135"/>
    </row>
    <row r="1327" spans="1:63" ht="12.75" customHeight="1" x14ac:dyDescent="0.2">
      <c r="A1327" s="3" t="s">
        <v>173</v>
      </c>
      <c r="D1327" s="3" t="s">
        <v>3567</v>
      </c>
      <c r="E1327" s="3" t="s">
        <v>3567</v>
      </c>
      <c r="F1327" s="3"/>
      <c r="G1327" s="3"/>
      <c r="I1327" s="3" t="s">
        <v>202</v>
      </c>
      <c r="J1327" s="133" t="s">
        <v>203</v>
      </c>
      <c r="K1327" s="4" t="s">
        <v>162</v>
      </c>
      <c r="L1327" s="3" t="s">
        <v>3568</v>
      </c>
      <c r="M1327" s="3" t="s">
        <v>163</v>
      </c>
      <c r="R1327" s="3" t="s">
        <v>3569</v>
      </c>
      <c r="S1327" s="3" t="s">
        <v>3570</v>
      </c>
      <c r="T1327" s="3" t="s">
        <v>3571</v>
      </c>
      <c r="U1327" s="3" t="s">
        <v>3572</v>
      </c>
      <c r="V1327" s="9" t="s">
        <v>3573</v>
      </c>
      <c r="AA1327" s="3" t="s">
        <v>163</v>
      </c>
      <c r="AC1327" s="3" t="s">
        <v>168</v>
      </c>
      <c r="AD1327" s="3" t="s">
        <v>3574</v>
      </c>
      <c r="AE1327" s="3" t="s">
        <v>3575</v>
      </c>
      <c r="AF1327" s="3" t="s">
        <v>368</v>
      </c>
      <c r="AG1327" s="3" t="s">
        <v>3576</v>
      </c>
      <c r="AI1327" s="135" t="s">
        <v>163</v>
      </c>
      <c r="AJ1327" s="3" t="s">
        <v>3573</v>
      </c>
      <c r="AK1327" s="3" t="s">
        <v>3577</v>
      </c>
      <c r="AL1327" s="3" t="s">
        <v>3578</v>
      </c>
      <c r="AQ1327" s="135"/>
      <c r="AS1327" s="135"/>
      <c r="AW1327" s="3" t="s">
        <v>168</v>
      </c>
      <c r="AX1327" s="3" t="s">
        <v>3574</v>
      </c>
      <c r="AY1327" s="3" t="s">
        <v>3575</v>
      </c>
      <c r="AZ1327" s="3" t="s">
        <v>368</v>
      </c>
      <c r="BA1327" s="3" t="s">
        <v>3576</v>
      </c>
      <c r="BC1327" s="141"/>
      <c r="BD1327" s="141"/>
      <c r="BE1327" s="141"/>
    </row>
    <row r="1328" spans="1:63" ht="12.75" customHeight="1" x14ac:dyDescent="0.2">
      <c r="A1328" s="3" t="s">
        <v>173</v>
      </c>
      <c r="D1328" s="3" t="s">
        <v>1244</v>
      </c>
      <c r="E1328" s="3" t="s">
        <v>1244</v>
      </c>
      <c r="F1328" s="3"/>
      <c r="G1328" s="3"/>
      <c r="I1328" s="3" t="s">
        <v>301</v>
      </c>
      <c r="J1328" s="135" t="s">
        <v>179</v>
      </c>
      <c r="K1328" s="4" t="s">
        <v>162</v>
      </c>
      <c r="L1328" s="3" t="s">
        <v>163</v>
      </c>
      <c r="M1328" s="3" t="s">
        <v>3579</v>
      </c>
      <c r="R1328" s="3" t="s">
        <v>3580</v>
      </c>
      <c r="S1328" s="3" t="s">
        <v>163</v>
      </c>
      <c r="T1328" s="3" t="s">
        <v>3581</v>
      </c>
      <c r="U1328" s="3" t="s">
        <v>3582</v>
      </c>
      <c r="V1328" s="9" t="s">
        <v>3583</v>
      </c>
      <c r="AA1328" s="3" t="s">
        <v>163</v>
      </c>
      <c r="AC1328" s="3" t="s">
        <v>168</v>
      </c>
      <c r="AD1328" s="3" t="s">
        <v>1248</v>
      </c>
      <c r="AE1328" s="3" t="s">
        <v>1249</v>
      </c>
      <c r="AF1328" s="3" t="s">
        <v>250</v>
      </c>
      <c r="AG1328" s="3" t="s">
        <v>1250</v>
      </c>
      <c r="AI1328" s="135" t="s">
        <v>1250</v>
      </c>
      <c r="AJ1328" s="3" t="s">
        <v>3584</v>
      </c>
      <c r="AK1328" s="3" t="s">
        <v>3585</v>
      </c>
      <c r="AL1328" s="3" t="s">
        <v>163</v>
      </c>
      <c r="AQ1328" s="135"/>
      <c r="AS1328" s="135"/>
      <c r="BC1328" s="141"/>
      <c r="BD1328" s="141"/>
      <c r="BE1328" s="141"/>
    </row>
    <row r="1329" spans="1:176" ht="12.75" customHeight="1" x14ac:dyDescent="0.2">
      <c r="A1329" s="132" t="s">
        <v>240</v>
      </c>
      <c r="B1329" s="17" t="s">
        <v>886</v>
      </c>
      <c r="C1329" s="133"/>
      <c r="D1329" s="3" t="s">
        <v>1367</v>
      </c>
      <c r="E1329" s="133" t="s">
        <v>14341</v>
      </c>
      <c r="F1329" s="12"/>
      <c r="G1329" s="12"/>
      <c r="H1329" s="124">
        <v>2021</v>
      </c>
      <c r="I1329" s="8" t="s">
        <v>809</v>
      </c>
      <c r="J1329" s="133" t="s">
        <v>810</v>
      </c>
      <c r="K1329" s="124" t="s">
        <v>180</v>
      </c>
      <c r="L1329" s="133" t="s">
        <v>15540</v>
      </c>
      <c r="M1329" s="3" t="s">
        <v>1368</v>
      </c>
      <c r="N1329" s="124" t="s">
        <v>1269</v>
      </c>
      <c r="O1329" s="124"/>
      <c r="P1329" s="124"/>
      <c r="Q1329" s="124"/>
      <c r="R1329" s="133" t="s">
        <v>8352</v>
      </c>
      <c r="S1329" s="133"/>
      <c r="T1329" s="133" t="s">
        <v>11142</v>
      </c>
      <c r="U1329" s="133" t="s">
        <v>1423</v>
      </c>
      <c r="V1329" s="24" t="s">
        <v>11143</v>
      </c>
      <c r="W1329" s="133"/>
      <c r="X1329" s="133"/>
      <c r="Y1329" s="133"/>
      <c r="Z1329" s="133"/>
      <c r="AA1329" s="133"/>
      <c r="AB1329" s="133">
        <v>3</v>
      </c>
      <c r="AC1329" s="3" t="s">
        <v>168</v>
      </c>
      <c r="AD1329" s="133" t="s">
        <v>1369</v>
      </c>
      <c r="AE1329" s="133" t="s">
        <v>1370</v>
      </c>
      <c r="AF1329" s="133" t="s">
        <v>368</v>
      </c>
      <c r="AG1329" s="3" t="s">
        <v>1371</v>
      </c>
      <c r="AI1329" s="135" t="s">
        <v>1372</v>
      </c>
      <c r="AJ1329" s="133"/>
      <c r="AK1329" s="3" t="s">
        <v>1373</v>
      </c>
      <c r="AL1329" s="133"/>
      <c r="AM1329" s="124" t="s">
        <v>11141</v>
      </c>
      <c r="AN1329" s="124" t="s">
        <v>3527</v>
      </c>
      <c r="AO1329" s="124" t="s">
        <v>11144</v>
      </c>
      <c r="AP1329" s="133" t="s">
        <v>1240</v>
      </c>
      <c r="AQ1329" s="133" t="s">
        <v>11145</v>
      </c>
      <c r="AR1329" s="124"/>
      <c r="AS1329" s="30" t="s">
        <v>11146</v>
      </c>
      <c r="AT1329" s="124"/>
      <c r="AU1329" s="124"/>
      <c r="AV1329" s="124"/>
      <c r="AW1329" s="124"/>
    </row>
    <row r="1330" spans="1:176" ht="12.75" customHeight="1" x14ac:dyDescent="0.2">
      <c r="A1330" s="3" t="s">
        <v>205</v>
      </c>
      <c r="D1330" s="3" t="s">
        <v>3586</v>
      </c>
      <c r="E1330" s="3" t="s">
        <v>3586</v>
      </c>
      <c r="F1330" s="3"/>
      <c r="G1330" s="3"/>
      <c r="H1330" s="127"/>
      <c r="I1330" s="3" t="s">
        <v>722</v>
      </c>
      <c r="J1330" s="135" t="s">
        <v>179</v>
      </c>
      <c r="K1330" s="4" t="s">
        <v>162</v>
      </c>
      <c r="L1330" s="3" t="s">
        <v>163</v>
      </c>
      <c r="M1330" s="3" t="s">
        <v>163</v>
      </c>
      <c r="R1330" s="3" t="s">
        <v>3587</v>
      </c>
      <c r="S1330" s="3" t="s">
        <v>3588</v>
      </c>
      <c r="T1330" s="3" t="s">
        <v>3589</v>
      </c>
      <c r="U1330" s="3" t="s">
        <v>3590</v>
      </c>
      <c r="V1330" s="9" t="s">
        <v>163</v>
      </c>
      <c r="AA1330" s="3" t="s">
        <v>163</v>
      </c>
      <c r="AC1330" s="3" t="s">
        <v>168</v>
      </c>
      <c r="AD1330" s="3" t="s">
        <v>3591</v>
      </c>
      <c r="AE1330" s="3" t="s">
        <v>1805</v>
      </c>
      <c r="AF1330" s="3" t="s">
        <v>1071</v>
      </c>
      <c r="AG1330" s="3" t="s">
        <v>3592</v>
      </c>
      <c r="AH1330" s="3" t="s">
        <v>163</v>
      </c>
      <c r="AI1330" s="135" t="s">
        <v>3593</v>
      </c>
      <c r="AJ1330" s="3" t="s">
        <v>163</v>
      </c>
      <c r="AK1330" s="3" t="s">
        <v>3594</v>
      </c>
      <c r="AL1330" s="3" t="s">
        <v>3595</v>
      </c>
      <c r="AQ1330" s="135"/>
      <c r="AS1330" s="135"/>
      <c r="AW1330" s="3" t="s">
        <v>168</v>
      </c>
      <c r="AX1330" s="3" t="s">
        <v>3591</v>
      </c>
      <c r="AY1330" s="3" t="s">
        <v>1805</v>
      </c>
      <c r="AZ1330" s="3" t="s">
        <v>1071</v>
      </c>
      <c r="BA1330" s="3" t="s">
        <v>3592</v>
      </c>
      <c r="BC1330" s="141"/>
      <c r="BD1330" s="141"/>
      <c r="BE1330" s="141"/>
    </row>
    <row r="1331" spans="1:176" ht="12.75" customHeight="1" x14ac:dyDescent="0.2">
      <c r="A1331" s="132" t="s">
        <v>240</v>
      </c>
      <c r="B1331" s="17" t="s">
        <v>886</v>
      </c>
      <c r="C1331" s="133"/>
      <c r="D1331" s="133" t="s">
        <v>1406</v>
      </c>
      <c r="E1331" s="133" t="s">
        <v>1406</v>
      </c>
      <c r="F1331" s="12"/>
      <c r="G1331" s="12"/>
      <c r="H1331" s="124" t="s">
        <v>243</v>
      </c>
      <c r="I1331" s="133" t="s">
        <v>1407</v>
      </c>
      <c r="J1331" s="133" t="s">
        <v>482</v>
      </c>
      <c r="K1331" s="124" t="s">
        <v>162</v>
      </c>
      <c r="L1331" s="133" t="s">
        <v>1408</v>
      </c>
      <c r="M1331" s="133"/>
      <c r="N1331" s="124" t="s">
        <v>247</v>
      </c>
      <c r="O1331" s="124"/>
      <c r="P1331" s="124"/>
      <c r="Q1331" s="124"/>
      <c r="R1331" s="133"/>
      <c r="S1331" s="133"/>
      <c r="T1331" s="133"/>
      <c r="U1331" s="133"/>
      <c r="V1331" s="24"/>
      <c r="W1331" s="133"/>
      <c r="X1331" s="133"/>
      <c r="Y1331" s="133"/>
      <c r="Z1331" s="133"/>
      <c r="AA1331" s="133"/>
      <c r="AB1331" s="133"/>
      <c r="AC1331" s="133"/>
      <c r="AH1331" s="133"/>
      <c r="AI1331" s="133"/>
      <c r="AJ1331" s="133"/>
      <c r="AK1331" s="133"/>
      <c r="AL1331" s="133"/>
      <c r="AM1331" s="124"/>
      <c r="AN1331" s="124"/>
      <c r="AO1331" s="124"/>
      <c r="AP1331" s="124"/>
      <c r="AQ1331" s="124"/>
      <c r="AR1331" s="124"/>
      <c r="AS1331" s="124"/>
      <c r="AT1331" s="124"/>
      <c r="AU1331" s="124"/>
      <c r="AV1331" s="124"/>
      <c r="AW1331" s="124"/>
      <c r="AX1331" s="133"/>
      <c r="AY1331" s="133"/>
      <c r="AZ1331" s="133"/>
      <c r="BA1331" s="133"/>
    </row>
    <row r="1332" spans="1:176" ht="12.75" customHeight="1" x14ac:dyDescent="0.2">
      <c r="A1332" s="3" t="s">
        <v>173</v>
      </c>
      <c r="D1332" s="3" t="s">
        <v>3605</v>
      </c>
      <c r="E1332" s="3" t="s">
        <v>3605</v>
      </c>
      <c r="F1332" s="3"/>
      <c r="G1332" s="3"/>
      <c r="I1332" s="3" t="s">
        <v>1734</v>
      </c>
      <c r="J1332" s="8" t="s">
        <v>482</v>
      </c>
      <c r="K1332" s="4" t="s">
        <v>162</v>
      </c>
      <c r="L1332" s="3" t="s">
        <v>163</v>
      </c>
      <c r="M1332" s="3" t="s">
        <v>163</v>
      </c>
      <c r="R1332" s="3" t="s">
        <v>3606</v>
      </c>
      <c r="S1332" s="3" t="s">
        <v>163</v>
      </c>
      <c r="T1332" s="3" t="s">
        <v>3607</v>
      </c>
      <c r="U1332" s="3" t="s">
        <v>3608</v>
      </c>
      <c r="V1332" s="9" t="s">
        <v>163</v>
      </c>
      <c r="AA1332" s="3" t="s">
        <v>163</v>
      </c>
      <c r="AC1332" s="133" t="s">
        <v>168</v>
      </c>
      <c r="AD1332" s="133" t="s">
        <v>3600</v>
      </c>
      <c r="AE1332" s="133" t="s">
        <v>3601</v>
      </c>
      <c r="AF1332" s="133" t="s">
        <v>3602</v>
      </c>
      <c r="AG1332" s="3" t="s">
        <v>3603</v>
      </c>
      <c r="AI1332" s="133"/>
      <c r="AJ1332" s="133"/>
      <c r="AM1332" s="3" t="s">
        <v>168</v>
      </c>
      <c r="AN1332" s="3" t="s">
        <v>3609</v>
      </c>
      <c r="AO1332" s="3" t="s">
        <v>3610</v>
      </c>
      <c r="AP1332" s="3" t="s">
        <v>250</v>
      </c>
      <c r="AQ1332" s="3" t="s">
        <v>3611</v>
      </c>
      <c r="AR1332" s="124"/>
      <c r="AS1332" s="124"/>
      <c r="AT1332" s="124"/>
      <c r="AU1332" s="124"/>
      <c r="AV1332" s="124"/>
      <c r="AW1332" s="3" t="s">
        <v>194</v>
      </c>
      <c r="AX1332" s="3" t="s">
        <v>3612</v>
      </c>
      <c r="AY1332" s="3" t="s">
        <v>3613</v>
      </c>
      <c r="BA1332" s="3" t="s">
        <v>3614</v>
      </c>
      <c r="BC1332" s="135"/>
      <c r="BD1332" s="135"/>
      <c r="BE1332" s="135"/>
    </row>
    <row r="1333" spans="1:176" ht="12.75" customHeight="1" x14ac:dyDescent="0.2">
      <c r="A1333" s="3" t="s">
        <v>173</v>
      </c>
      <c r="B1333" s="17"/>
      <c r="D1333" s="3" t="s">
        <v>3308</v>
      </c>
      <c r="E1333" s="3" t="s">
        <v>8208</v>
      </c>
      <c r="F1333" s="3"/>
      <c r="G1333" s="3"/>
      <c r="I1333" s="133" t="s">
        <v>443</v>
      </c>
      <c r="J1333" s="3" t="s">
        <v>444</v>
      </c>
      <c r="K1333" s="20" t="s">
        <v>162</v>
      </c>
      <c r="L1333" s="3" t="s">
        <v>163</v>
      </c>
      <c r="M1333" s="3" t="s">
        <v>3311</v>
      </c>
      <c r="R1333" s="3" t="s">
        <v>8415</v>
      </c>
      <c r="S1333" s="3" t="s">
        <v>163</v>
      </c>
      <c r="T1333" s="3" t="s">
        <v>8416</v>
      </c>
      <c r="U1333" s="3" t="s">
        <v>3329</v>
      </c>
      <c r="V1333" s="9" t="s">
        <v>163</v>
      </c>
      <c r="AA1333" s="3" t="s">
        <v>163</v>
      </c>
      <c r="AB1333" s="21">
        <v>5496</v>
      </c>
      <c r="AC1333" s="136" t="s">
        <v>168</v>
      </c>
      <c r="AD1333" s="136" t="s">
        <v>3619</v>
      </c>
      <c r="AE1333" s="136" t="s">
        <v>3620</v>
      </c>
      <c r="AF1333" s="58"/>
      <c r="AG1333" s="3" t="s">
        <v>3621</v>
      </c>
      <c r="AI1333" s="136">
        <v>995595133232</v>
      </c>
      <c r="AJ1333" s="136"/>
      <c r="AK1333" s="136"/>
      <c r="AL1333" s="136"/>
      <c r="AM1333" s="136" t="s">
        <v>168</v>
      </c>
      <c r="AN1333" s="136" t="s">
        <v>11240</v>
      </c>
      <c r="AO1333" s="136" t="s">
        <v>11241</v>
      </c>
      <c r="AP1333" s="58"/>
      <c r="AQ1333" s="3" t="s">
        <v>11242</v>
      </c>
      <c r="AS1333" s="3" t="s">
        <v>11243</v>
      </c>
      <c r="AW1333" s="3" t="s">
        <v>194</v>
      </c>
      <c r="AX1333" s="3" t="s">
        <v>8418</v>
      </c>
      <c r="AY1333" s="3" t="s">
        <v>8419</v>
      </c>
      <c r="BA1333" s="3" t="s">
        <v>8420</v>
      </c>
      <c r="BC1333" s="135"/>
      <c r="BD1333" s="135"/>
      <c r="BE1333" s="135"/>
      <c r="BG1333" s="3" t="s">
        <v>168</v>
      </c>
      <c r="BH1333" s="3" t="s">
        <v>1603</v>
      </c>
      <c r="BI1333" s="3" t="s">
        <v>8421</v>
      </c>
      <c r="BJ1333" s="3" t="s">
        <v>1071</v>
      </c>
      <c r="BK1333" s="3" t="s">
        <v>8422</v>
      </c>
      <c r="BL1333" s="3" t="s">
        <v>163</v>
      </c>
      <c r="BM1333" s="3" t="s">
        <v>8417</v>
      </c>
      <c r="BN1333" s="3" t="s">
        <v>163</v>
      </c>
      <c r="BO1333" s="3" t="s">
        <v>3323</v>
      </c>
      <c r="BP1333" s="3" t="s">
        <v>8423</v>
      </c>
    </row>
    <row r="1334" spans="1:176" ht="12.75" customHeight="1" x14ac:dyDescent="0.2">
      <c r="A1334" s="133" t="s">
        <v>299</v>
      </c>
      <c r="B1334" s="127" t="s">
        <v>11959</v>
      </c>
      <c r="C1334" s="128"/>
      <c r="D1334" s="135" t="s">
        <v>3629</v>
      </c>
      <c r="E1334" s="135" t="s">
        <v>3629</v>
      </c>
      <c r="F1334" s="135"/>
      <c r="G1334" s="135"/>
      <c r="H1334" s="134" t="s">
        <v>177</v>
      </c>
      <c r="I1334" s="133" t="s">
        <v>443</v>
      </c>
      <c r="J1334" s="135" t="s">
        <v>444</v>
      </c>
      <c r="K1334" s="127" t="s">
        <v>162</v>
      </c>
      <c r="L1334" s="135" t="s">
        <v>163</v>
      </c>
      <c r="M1334" s="135" t="s">
        <v>163</v>
      </c>
      <c r="N1334" s="135"/>
      <c r="O1334" s="135"/>
      <c r="P1334" s="135"/>
      <c r="Q1334" s="135"/>
      <c r="R1334" s="135" t="s">
        <v>3630</v>
      </c>
      <c r="S1334" s="135" t="s">
        <v>163</v>
      </c>
      <c r="T1334" s="135" t="s">
        <v>3631</v>
      </c>
      <c r="U1334" s="135" t="s">
        <v>3632</v>
      </c>
      <c r="V1334" s="141" t="s">
        <v>163</v>
      </c>
      <c r="W1334" s="135"/>
      <c r="X1334" s="135"/>
      <c r="Y1334" s="135"/>
      <c r="Z1334" s="135"/>
      <c r="AA1334" s="135" t="s">
        <v>163</v>
      </c>
      <c r="AB1334" s="135"/>
      <c r="AC1334" s="135" t="s">
        <v>168</v>
      </c>
      <c r="AD1334" s="3" t="s">
        <v>3633</v>
      </c>
      <c r="AE1334" s="3" t="s">
        <v>3634</v>
      </c>
      <c r="AF1334" s="135" t="s">
        <v>3635</v>
      </c>
      <c r="AG1334" s="3" t="s">
        <v>3636</v>
      </c>
      <c r="AH1334" s="135" t="s">
        <v>163</v>
      </c>
      <c r="AI1334" s="135" t="s">
        <v>3637</v>
      </c>
      <c r="AJ1334" s="135" t="s">
        <v>163</v>
      </c>
      <c r="AK1334" s="135" t="s">
        <v>3638</v>
      </c>
      <c r="AL1334" s="135" t="s">
        <v>163</v>
      </c>
      <c r="AM1334" s="135"/>
      <c r="AN1334" s="135"/>
      <c r="AO1334" s="135"/>
      <c r="AP1334" s="135"/>
      <c r="AQ1334" s="135"/>
      <c r="AR1334" s="135"/>
      <c r="AS1334" s="135"/>
      <c r="AT1334" s="135"/>
      <c r="AU1334" s="135"/>
      <c r="AV1334" s="135"/>
      <c r="AW1334" s="135" t="s">
        <v>168</v>
      </c>
      <c r="AX1334" s="135" t="s">
        <v>3633</v>
      </c>
      <c r="AY1334" s="135" t="s">
        <v>3634</v>
      </c>
      <c r="AZ1334" s="135" t="s">
        <v>3635</v>
      </c>
      <c r="BA1334" s="135" t="s">
        <v>3636</v>
      </c>
      <c r="BB1334" s="133"/>
      <c r="BC1334" s="141"/>
      <c r="BD1334" s="141"/>
      <c r="BE1334" s="141"/>
      <c r="BH1334" s="133" t="s">
        <v>1162</v>
      </c>
      <c r="BI1334" s="133" t="s">
        <v>3640</v>
      </c>
      <c r="BJ1334" s="133"/>
      <c r="BK1334" s="133" t="s">
        <v>3641</v>
      </c>
    </row>
    <row r="1335" spans="1:176" ht="12.75" customHeight="1" x14ac:dyDescent="0.2">
      <c r="A1335" s="135" t="s">
        <v>544</v>
      </c>
      <c r="C1335" s="128"/>
      <c r="D1335" s="135" t="s">
        <v>3642</v>
      </c>
      <c r="E1335" s="135" t="s">
        <v>3642</v>
      </c>
      <c r="F1335" s="135"/>
      <c r="G1335" s="135"/>
      <c r="H1335" s="127"/>
      <c r="I1335" s="135" t="s">
        <v>858</v>
      </c>
      <c r="J1335" s="8" t="s">
        <v>203</v>
      </c>
      <c r="K1335" s="127" t="s">
        <v>162</v>
      </c>
      <c r="L1335" s="135" t="s">
        <v>163</v>
      </c>
      <c r="M1335" s="135" t="s">
        <v>163</v>
      </c>
      <c r="N1335" s="135"/>
      <c r="O1335" s="135"/>
      <c r="P1335" s="135"/>
      <c r="Q1335" s="135"/>
      <c r="R1335" s="135" t="s">
        <v>3647</v>
      </c>
      <c r="S1335" s="135" t="s">
        <v>163</v>
      </c>
      <c r="T1335" s="135" t="s">
        <v>3648</v>
      </c>
      <c r="U1335" s="135" t="s">
        <v>3649</v>
      </c>
      <c r="V1335" s="141" t="s">
        <v>163</v>
      </c>
      <c r="W1335" s="135"/>
      <c r="X1335" s="135"/>
      <c r="Y1335" s="135"/>
      <c r="Z1335" s="135"/>
      <c r="AA1335" s="135" t="s">
        <v>3650</v>
      </c>
      <c r="AB1335" s="135"/>
      <c r="AC1335" s="135" t="s">
        <v>194</v>
      </c>
      <c r="AD1335" s="3" t="s">
        <v>1535</v>
      </c>
      <c r="AE1335" s="3" t="s">
        <v>3644</v>
      </c>
      <c r="AF1335" s="3" t="s">
        <v>3645</v>
      </c>
      <c r="AG1335" s="3" t="s">
        <v>3646</v>
      </c>
      <c r="AH1335" s="135"/>
      <c r="AI1335" s="135" t="s">
        <v>163</v>
      </c>
      <c r="AJ1335" s="135" t="s">
        <v>3651</v>
      </c>
      <c r="AK1335" s="135"/>
      <c r="AL1335" s="135"/>
      <c r="AM1335" s="135"/>
      <c r="AN1335" s="135"/>
      <c r="AO1335" s="135"/>
      <c r="AP1335" s="135"/>
      <c r="AQ1335" s="135"/>
      <c r="AR1335" s="135"/>
      <c r="AS1335" s="135"/>
      <c r="AT1335" s="135"/>
      <c r="AU1335" s="135"/>
      <c r="AV1335" s="135"/>
      <c r="AW1335" s="135" t="s">
        <v>168</v>
      </c>
      <c r="AX1335" s="135" t="s">
        <v>1535</v>
      </c>
      <c r="AY1335" s="135" t="s">
        <v>3644</v>
      </c>
      <c r="AZ1335" s="135" t="s">
        <v>3645</v>
      </c>
      <c r="BA1335" s="135" t="s">
        <v>3646</v>
      </c>
      <c r="BC1335" s="141"/>
      <c r="BD1335" s="141"/>
      <c r="BE1335" s="141"/>
    </row>
    <row r="1336" spans="1:176" ht="12.75" customHeight="1" x14ac:dyDescent="0.2">
      <c r="A1336" s="132" t="s">
        <v>544</v>
      </c>
      <c r="B1336" s="124"/>
      <c r="C1336" s="133"/>
      <c r="D1336" s="133" t="s">
        <v>3642</v>
      </c>
      <c r="E1336" s="133" t="s">
        <v>3642</v>
      </c>
      <c r="F1336" s="124"/>
      <c r="G1336" s="124"/>
      <c r="H1336" s="124"/>
      <c r="I1336" s="133" t="s">
        <v>858</v>
      </c>
      <c r="J1336" s="133" t="s">
        <v>203</v>
      </c>
      <c r="K1336" s="124" t="s">
        <v>162</v>
      </c>
      <c r="L1336" s="133" t="s">
        <v>3643</v>
      </c>
      <c r="M1336" s="133"/>
      <c r="N1336" s="124"/>
      <c r="O1336" s="124"/>
      <c r="P1336" s="124"/>
      <c r="Q1336" s="124"/>
      <c r="R1336" s="133"/>
      <c r="S1336" s="133"/>
      <c r="T1336" s="133"/>
      <c r="U1336" s="133"/>
      <c r="V1336" s="24"/>
      <c r="W1336" s="133"/>
      <c r="X1336" s="133"/>
      <c r="Y1336" s="133"/>
      <c r="Z1336" s="133"/>
      <c r="AA1336" s="133"/>
      <c r="AB1336" s="133"/>
      <c r="AC1336" s="133"/>
      <c r="AD1336" s="135"/>
      <c r="AE1336" s="135"/>
      <c r="AF1336" s="135"/>
      <c r="AG1336" s="135"/>
      <c r="AH1336" s="133"/>
      <c r="AI1336" s="133"/>
      <c r="AJ1336" s="133"/>
      <c r="AK1336" s="133"/>
      <c r="AL1336" s="133"/>
      <c r="AM1336" s="124"/>
      <c r="AN1336" s="124"/>
      <c r="AO1336" s="124"/>
      <c r="AP1336" s="124"/>
      <c r="AQ1336" s="124"/>
      <c r="AR1336" s="124"/>
      <c r="AS1336" s="124"/>
      <c r="AT1336" s="124"/>
      <c r="AU1336" s="124"/>
      <c r="AV1336" s="124"/>
      <c r="AW1336" s="3" t="s">
        <v>168</v>
      </c>
      <c r="AX1336" s="133" t="s">
        <v>1535</v>
      </c>
      <c r="AY1336" s="133" t="s">
        <v>3644</v>
      </c>
      <c r="AZ1336" s="133" t="s">
        <v>3645</v>
      </c>
      <c r="BA1336" s="133" t="s">
        <v>3646</v>
      </c>
      <c r="BD1336" s="135"/>
      <c r="BE1336" s="135"/>
      <c r="BF1336" s="135"/>
      <c r="BG1336" s="135"/>
      <c r="BH1336" s="135"/>
      <c r="BI1336" s="135"/>
      <c r="BJ1336" s="135"/>
      <c r="BK1336" s="135"/>
      <c r="BL1336" s="135"/>
      <c r="BM1336" s="135"/>
      <c r="BN1336" s="135"/>
      <c r="BO1336" s="135"/>
      <c r="BP1336" s="135"/>
      <c r="BQ1336" s="135"/>
      <c r="BR1336" s="135"/>
      <c r="BS1336" s="135"/>
      <c r="BT1336" s="135"/>
      <c r="BU1336" s="135"/>
      <c r="BV1336" s="135"/>
      <c r="BW1336" s="135"/>
      <c r="BX1336" s="135"/>
      <c r="BY1336" s="135"/>
      <c r="BZ1336" s="135"/>
      <c r="CA1336" s="135"/>
      <c r="CB1336" s="135"/>
      <c r="CC1336" s="135"/>
      <c r="CD1336" s="135"/>
      <c r="CE1336" s="135"/>
      <c r="CF1336" s="135"/>
      <c r="CG1336" s="135"/>
      <c r="CH1336" s="135"/>
      <c r="CI1336" s="135"/>
      <c r="CJ1336" s="135"/>
      <c r="CK1336" s="135"/>
      <c r="CL1336" s="135"/>
      <c r="CM1336" s="135"/>
      <c r="CN1336" s="135"/>
      <c r="CO1336" s="135"/>
      <c r="CP1336" s="135"/>
    </row>
    <row r="1337" spans="1:176" ht="12.75" customHeight="1" x14ac:dyDescent="0.2">
      <c r="A1337" s="3" t="s">
        <v>11621</v>
      </c>
      <c r="D1337" s="3" t="s">
        <v>3659</v>
      </c>
      <c r="E1337" s="3" t="s">
        <v>3659</v>
      </c>
      <c r="F1337" s="3"/>
      <c r="G1337" s="3"/>
      <c r="I1337" s="3" t="s">
        <v>858</v>
      </c>
      <c r="J1337" s="133" t="s">
        <v>203</v>
      </c>
      <c r="K1337" s="4" t="s">
        <v>162</v>
      </c>
      <c r="L1337" s="3" t="s">
        <v>163</v>
      </c>
      <c r="M1337" s="133" t="s">
        <v>4895</v>
      </c>
      <c r="R1337" s="3" t="s">
        <v>3660</v>
      </c>
      <c r="S1337" s="3" t="s">
        <v>163</v>
      </c>
      <c r="T1337" s="3" t="s">
        <v>3661</v>
      </c>
      <c r="U1337" s="3" t="s">
        <v>3662</v>
      </c>
      <c r="V1337" s="9" t="s">
        <v>3663</v>
      </c>
      <c r="AA1337" s="3" t="s">
        <v>3664</v>
      </c>
      <c r="AC1337" s="3" t="s">
        <v>168</v>
      </c>
      <c r="AD1337" s="3" t="s">
        <v>3665</v>
      </c>
      <c r="AE1337" s="3" t="s">
        <v>3666</v>
      </c>
      <c r="AF1337" s="3" t="s">
        <v>3667</v>
      </c>
      <c r="AG1337" s="3" t="s">
        <v>3668</v>
      </c>
      <c r="AI1337" s="3" t="s">
        <v>163</v>
      </c>
      <c r="AJ1337" s="3" t="s">
        <v>3669</v>
      </c>
      <c r="AK1337" s="3" t="s">
        <v>3670</v>
      </c>
      <c r="AL1337" s="3" t="s">
        <v>3671</v>
      </c>
      <c r="BC1337" s="9"/>
      <c r="BD1337" s="9"/>
      <c r="BE1337" s="9"/>
    </row>
    <row r="1338" spans="1:176" ht="12.75" customHeight="1" x14ac:dyDescent="0.2">
      <c r="A1338" s="3" t="s">
        <v>11621</v>
      </c>
      <c r="B1338" s="127" t="s">
        <v>13671</v>
      </c>
      <c r="D1338" s="135" t="s">
        <v>3672</v>
      </c>
      <c r="E1338" s="3" t="s">
        <v>3672</v>
      </c>
      <c r="F1338" s="3"/>
      <c r="G1338" s="3"/>
      <c r="I1338" s="3" t="s">
        <v>301</v>
      </c>
      <c r="J1338" s="3" t="s">
        <v>179</v>
      </c>
      <c r="K1338" s="4" t="s">
        <v>162</v>
      </c>
      <c r="M1338" s="3" t="s">
        <v>3673</v>
      </c>
      <c r="R1338" s="3" t="s">
        <v>3674</v>
      </c>
      <c r="S1338" s="3" t="s">
        <v>163</v>
      </c>
      <c r="T1338" s="3" t="s">
        <v>3675</v>
      </c>
      <c r="U1338" s="3" t="s">
        <v>3676</v>
      </c>
      <c r="V1338" s="9" t="s">
        <v>3677</v>
      </c>
      <c r="AA1338" s="3" t="s">
        <v>163</v>
      </c>
      <c r="AC1338" s="3" t="s">
        <v>168</v>
      </c>
      <c r="AD1338" s="135" t="s">
        <v>3678</v>
      </c>
      <c r="AE1338" s="135" t="s">
        <v>3679</v>
      </c>
      <c r="AF1338" s="135" t="s">
        <v>600</v>
      </c>
      <c r="AG1338" s="135" t="s">
        <v>3680</v>
      </c>
      <c r="AH1338" s="135" t="s">
        <v>163</v>
      </c>
      <c r="AI1338" s="135" t="s">
        <v>3681</v>
      </c>
      <c r="AJ1338" s="135" t="s">
        <v>163</v>
      </c>
      <c r="AK1338" s="135" t="s">
        <v>3682</v>
      </c>
      <c r="AL1338" s="135" t="s">
        <v>3683</v>
      </c>
      <c r="AW1338" s="3" t="s">
        <v>168</v>
      </c>
      <c r="AX1338" s="3" t="s">
        <v>3678</v>
      </c>
      <c r="AY1338" s="3" t="s">
        <v>3679</v>
      </c>
      <c r="AZ1338" s="3" t="s">
        <v>600</v>
      </c>
      <c r="BA1338" s="3" t="s">
        <v>3680</v>
      </c>
      <c r="BC1338" s="141"/>
      <c r="BD1338" s="141"/>
      <c r="BE1338" s="141"/>
    </row>
    <row r="1339" spans="1:176" ht="12.75" customHeight="1" x14ac:dyDescent="0.2">
      <c r="A1339" s="132" t="s">
        <v>173</v>
      </c>
      <c r="B1339" s="17" t="s">
        <v>12429</v>
      </c>
      <c r="C1339" s="132" t="s">
        <v>13782</v>
      </c>
      <c r="D1339" s="16" t="s">
        <v>9078</v>
      </c>
      <c r="E1339" s="132" t="s">
        <v>9078</v>
      </c>
      <c r="F1339" s="85"/>
      <c r="G1339" s="85"/>
      <c r="H1339" s="134" t="s">
        <v>260</v>
      </c>
      <c r="I1339" s="132" t="s">
        <v>9079</v>
      </c>
      <c r="J1339" s="132" t="s">
        <v>179</v>
      </c>
      <c r="K1339" s="17" t="s">
        <v>162</v>
      </c>
      <c r="L1339" s="132" t="s">
        <v>327</v>
      </c>
      <c r="M1339" s="3" t="s">
        <v>11722</v>
      </c>
      <c r="N1339" s="17"/>
      <c r="O1339" s="17"/>
      <c r="P1339" s="134"/>
      <c r="Q1339" s="134"/>
      <c r="R1339" s="136" t="s">
        <v>9080</v>
      </c>
      <c r="S1339" s="136"/>
      <c r="T1339" s="136"/>
      <c r="U1339" s="136"/>
      <c r="V1339" s="138" t="s">
        <v>11721</v>
      </c>
      <c r="W1339" s="136"/>
      <c r="X1339" s="136"/>
      <c r="Y1339" s="136"/>
      <c r="Z1339" s="136"/>
      <c r="AA1339" s="136"/>
      <c r="AB1339" s="136"/>
      <c r="AC1339" s="136"/>
      <c r="AD1339" s="18"/>
      <c r="AE1339" s="18"/>
      <c r="AF1339" s="132"/>
      <c r="AG1339" s="132"/>
      <c r="AH1339" s="132"/>
      <c r="AI1339" s="18"/>
      <c r="AJ1339" s="18"/>
      <c r="AK1339" s="18"/>
      <c r="AL1339" s="18"/>
      <c r="AM1339" s="134"/>
      <c r="AN1339" s="134"/>
      <c r="AO1339" s="134"/>
      <c r="AP1339" s="134"/>
      <c r="AQ1339" s="134"/>
      <c r="AR1339" s="134"/>
      <c r="AS1339" s="134"/>
      <c r="AT1339" s="134"/>
      <c r="AU1339" s="134"/>
      <c r="AV1339" s="134"/>
      <c r="AW1339" s="134"/>
    </row>
    <row r="1340" spans="1:176" ht="12.75" customHeight="1" x14ac:dyDescent="0.25">
      <c r="A1340" s="135" t="s">
        <v>240</v>
      </c>
      <c r="C1340" s="128"/>
      <c r="D1340" s="135" t="s">
        <v>3695</v>
      </c>
      <c r="E1340" s="135" t="s">
        <v>8208</v>
      </c>
      <c r="F1340" s="135"/>
      <c r="G1340" s="135"/>
      <c r="H1340" s="127"/>
      <c r="I1340" s="133" t="s">
        <v>443</v>
      </c>
      <c r="J1340" s="135" t="s">
        <v>444</v>
      </c>
      <c r="K1340" s="127" t="s">
        <v>162</v>
      </c>
      <c r="L1340" s="133" t="s">
        <v>5230</v>
      </c>
      <c r="M1340" s="135" t="s">
        <v>3696</v>
      </c>
      <c r="N1340" s="135"/>
      <c r="O1340" s="135"/>
      <c r="P1340" s="135"/>
      <c r="Q1340" s="135"/>
      <c r="R1340" s="135" t="s">
        <v>3697</v>
      </c>
      <c r="S1340" s="135" t="s">
        <v>163</v>
      </c>
      <c r="T1340" s="135" t="s">
        <v>3698</v>
      </c>
      <c r="U1340" s="135" t="s">
        <v>3699</v>
      </c>
      <c r="V1340" s="141" t="s">
        <v>3700</v>
      </c>
      <c r="W1340" s="135"/>
      <c r="X1340" s="135"/>
      <c r="Y1340" s="135"/>
      <c r="Z1340" s="135"/>
      <c r="AA1340" s="133"/>
      <c r="AB1340" s="135"/>
      <c r="AC1340" s="135" t="s">
        <v>168</v>
      </c>
      <c r="AD1340" s="135" t="s">
        <v>3701</v>
      </c>
      <c r="AE1340" s="135" t="s">
        <v>3702</v>
      </c>
      <c r="AF1340" s="135" t="s">
        <v>611</v>
      </c>
      <c r="AG1340" s="135" t="s">
        <v>3703</v>
      </c>
      <c r="AH1340" s="135"/>
      <c r="AI1340" s="141" t="s">
        <v>14729</v>
      </c>
      <c r="AJ1340" s="135"/>
      <c r="AK1340" s="141" t="s">
        <v>14730</v>
      </c>
      <c r="AL1340" s="135"/>
      <c r="AM1340" s="135"/>
      <c r="AN1340" s="135" t="s">
        <v>5170</v>
      </c>
      <c r="AO1340" s="135" t="s">
        <v>5171</v>
      </c>
      <c r="AP1340" s="135" t="s">
        <v>5172</v>
      </c>
      <c r="AQ1340" s="135"/>
      <c r="AR1340" s="135"/>
      <c r="AS1340" s="135"/>
      <c r="AT1340" s="135"/>
      <c r="AU1340" s="135"/>
      <c r="AV1340" s="135"/>
      <c r="AW1340" s="3" t="s">
        <v>168</v>
      </c>
      <c r="AX1340" s="135" t="s">
        <v>646</v>
      </c>
      <c r="AY1340" s="135" t="s">
        <v>14731</v>
      </c>
      <c r="AZ1340" s="135" t="s">
        <v>14732</v>
      </c>
      <c r="BA1340" s="180" t="s">
        <v>14733</v>
      </c>
      <c r="BF1340" s="141" t="s">
        <v>14734</v>
      </c>
    </row>
    <row r="1341" spans="1:176" ht="12.75" customHeight="1" x14ac:dyDescent="0.2">
      <c r="A1341" s="132" t="s">
        <v>240</v>
      </c>
      <c r="B1341" s="124" t="s">
        <v>11732</v>
      </c>
      <c r="C1341" s="133" t="s">
        <v>11734</v>
      </c>
      <c r="D1341" s="133" t="s">
        <v>2893</v>
      </c>
      <c r="E1341" s="133" t="s">
        <v>1882</v>
      </c>
      <c r="F1341" s="12"/>
      <c r="G1341" s="12"/>
      <c r="H1341" s="124" t="s">
        <v>1227</v>
      </c>
      <c r="I1341" s="133" t="s">
        <v>443</v>
      </c>
      <c r="J1341" s="133" t="s">
        <v>444</v>
      </c>
      <c r="K1341" s="124" t="s">
        <v>162</v>
      </c>
      <c r="L1341" s="133" t="s">
        <v>2897</v>
      </c>
      <c r="M1341" s="133" t="s">
        <v>2895</v>
      </c>
      <c r="N1341" s="124" t="s">
        <v>247</v>
      </c>
      <c r="O1341" s="124"/>
      <c r="P1341" s="124"/>
      <c r="Q1341" s="124"/>
      <c r="R1341" s="133"/>
      <c r="S1341" s="133"/>
      <c r="T1341" s="133"/>
      <c r="U1341" s="133"/>
      <c r="V1341" s="24"/>
      <c r="W1341" s="133"/>
      <c r="X1341" s="133"/>
      <c r="Y1341" s="133"/>
      <c r="Z1341" s="133"/>
      <c r="AA1341" s="133"/>
      <c r="AB1341" s="133"/>
      <c r="AC1341" s="133"/>
      <c r="AD1341" s="135"/>
      <c r="AE1341" s="135"/>
      <c r="AF1341" s="135"/>
      <c r="AG1341" s="135"/>
      <c r="AH1341" s="135"/>
      <c r="AI1341" s="133"/>
      <c r="AJ1341" s="133"/>
      <c r="AK1341" s="133"/>
      <c r="AL1341" s="133"/>
      <c r="AM1341" s="124"/>
      <c r="AN1341" s="124"/>
      <c r="AO1341" s="124"/>
      <c r="AP1341" s="124"/>
      <c r="AQ1341" s="124"/>
      <c r="AR1341" s="124"/>
      <c r="AS1341" s="124"/>
      <c r="AT1341" s="124"/>
      <c r="AU1341" s="124"/>
      <c r="AV1341" s="124"/>
      <c r="AW1341" s="124"/>
      <c r="AX1341" s="133"/>
      <c r="AY1341" s="133"/>
      <c r="AZ1341" s="133"/>
      <c r="BA1341" s="135" t="s">
        <v>2896</v>
      </c>
      <c r="BB1341" s="135"/>
      <c r="BC1341" s="135"/>
      <c r="BD1341" s="135"/>
      <c r="BE1341" s="135"/>
      <c r="BF1341" s="135"/>
      <c r="BG1341" s="135"/>
      <c r="BH1341" s="135"/>
      <c r="BI1341" s="135"/>
      <c r="BJ1341" s="135"/>
      <c r="BK1341" s="135"/>
      <c r="BL1341" s="135"/>
      <c r="BM1341" s="135"/>
      <c r="BN1341" s="135"/>
      <c r="BO1341" s="135"/>
      <c r="BP1341" s="135"/>
      <c r="BQ1341" s="135"/>
      <c r="BR1341" s="135"/>
      <c r="BS1341" s="135"/>
      <c r="BT1341" s="135"/>
      <c r="BU1341" s="135"/>
      <c r="BV1341" s="135"/>
      <c r="BW1341" s="135"/>
      <c r="BX1341" s="135"/>
      <c r="BY1341" s="135"/>
      <c r="BZ1341" s="135"/>
      <c r="CA1341" s="135"/>
      <c r="CB1341" s="135"/>
      <c r="CC1341" s="135"/>
      <c r="CD1341" s="135"/>
      <c r="CE1341" s="135"/>
      <c r="CF1341" s="135"/>
      <c r="CG1341" s="135"/>
      <c r="CH1341" s="135"/>
      <c r="CI1341" s="135"/>
      <c r="CJ1341" s="135"/>
      <c r="CK1341" s="135"/>
      <c r="CL1341" s="135"/>
      <c r="CM1341" s="135"/>
      <c r="CN1341" s="135"/>
      <c r="CO1341" s="135"/>
      <c r="CP1341" s="135"/>
      <c r="CQ1341" s="135"/>
      <c r="CR1341" s="135"/>
      <c r="CS1341" s="135"/>
      <c r="CT1341" s="135"/>
      <c r="CU1341" s="135"/>
      <c r="CV1341" s="135"/>
      <c r="CW1341" s="135"/>
      <c r="CX1341" s="135"/>
      <c r="CY1341" s="135"/>
      <c r="CZ1341" s="135"/>
      <c r="DA1341" s="135"/>
      <c r="DB1341" s="135"/>
      <c r="DC1341" s="135"/>
      <c r="DD1341" s="135"/>
      <c r="DE1341" s="135"/>
      <c r="DF1341" s="135"/>
      <c r="DG1341" s="135"/>
      <c r="DH1341" s="135"/>
      <c r="DI1341" s="135"/>
      <c r="DJ1341" s="135"/>
      <c r="DK1341" s="135"/>
      <c r="DL1341" s="135"/>
      <c r="DM1341" s="135"/>
      <c r="DN1341" s="135"/>
      <c r="DO1341" s="135"/>
      <c r="DP1341" s="135"/>
      <c r="DQ1341" s="135"/>
      <c r="DR1341" s="135"/>
      <c r="DS1341" s="135"/>
      <c r="DT1341" s="135"/>
      <c r="DU1341" s="135"/>
      <c r="DV1341" s="135"/>
      <c r="DW1341" s="135"/>
      <c r="DX1341" s="135"/>
      <c r="DY1341" s="135"/>
      <c r="DZ1341" s="135"/>
      <c r="EA1341" s="135"/>
      <c r="EB1341" s="135"/>
      <c r="EC1341" s="135"/>
      <c r="ED1341" s="135"/>
      <c r="EE1341" s="135"/>
      <c r="EF1341" s="135"/>
      <c r="EG1341" s="135"/>
      <c r="EH1341" s="135"/>
      <c r="EI1341" s="135"/>
      <c r="EJ1341" s="135"/>
      <c r="EK1341" s="135"/>
      <c r="EL1341" s="135"/>
      <c r="EM1341" s="135"/>
      <c r="EN1341" s="135"/>
      <c r="EO1341" s="135"/>
      <c r="EP1341" s="135"/>
      <c r="EQ1341" s="135"/>
      <c r="ER1341" s="135"/>
      <c r="ES1341" s="135"/>
      <c r="ET1341" s="135"/>
      <c r="EU1341" s="135"/>
      <c r="EV1341" s="135"/>
      <c r="EW1341" s="135"/>
      <c r="EX1341" s="135"/>
      <c r="EY1341" s="135"/>
      <c r="EZ1341" s="135"/>
      <c r="FA1341" s="135"/>
      <c r="FB1341" s="135"/>
      <c r="FC1341" s="135"/>
      <c r="FD1341" s="135"/>
      <c r="FE1341" s="135"/>
      <c r="FF1341" s="135"/>
      <c r="FG1341" s="135"/>
      <c r="FH1341" s="135"/>
      <c r="FI1341" s="135"/>
      <c r="FJ1341" s="135"/>
      <c r="FK1341" s="135"/>
      <c r="FL1341" s="135"/>
      <c r="FM1341" s="135"/>
      <c r="FN1341" s="135"/>
      <c r="FO1341" s="135"/>
      <c r="FP1341" s="135"/>
      <c r="FQ1341" s="135"/>
      <c r="FR1341" s="135"/>
      <c r="FS1341" s="135"/>
      <c r="FT1341" s="135"/>
    </row>
    <row r="1342" spans="1:176" ht="12.75" customHeight="1" x14ac:dyDescent="0.2">
      <c r="A1342" s="135" t="s">
        <v>173</v>
      </c>
      <c r="C1342" s="128"/>
      <c r="D1342" s="135" t="s">
        <v>3709</v>
      </c>
      <c r="E1342" s="135" t="s">
        <v>3716</v>
      </c>
      <c r="F1342" s="135"/>
      <c r="G1342" s="135"/>
      <c r="H1342" s="127"/>
      <c r="I1342" s="135" t="s">
        <v>301</v>
      </c>
      <c r="J1342" s="135" t="s">
        <v>179</v>
      </c>
      <c r="K1342" s="127" t="s">
        <v>180</v>
      </c>
      <c r="L1342" s="135" t="s">
        <v>163</v>
      </c>
      <c r="M1342" s="135" t="s">
        <v>11245</v>
      </c>
      <c r="N1342" s="135"/>
      <c r="O1342" s="135"/>
      <c r="P1342" s="135"/>
      <c r="Q1342" s="135"/>
      <c r="R1342" s="135" t="s">
        <v>3717</v>
      </c>
      <c r="S1342" s="135" t="s">
        <v>163</v>
      </c>
      <c r="T1342" s="135" t="s">
        <v>3718</v>
      </c>
      <c r="U1342" s="135" t="s">
        <v>3292</v>
      </c>
      <c r="V1342" s="141" t="s">
        <v>163</v>
      </c>
      <c r="W1342" s="135"/>
      <c r="AA1342" s="3" t="s">
        <v>163</v>
      </c>
      <c r="AC1342" s="135" t="s">
        <v>168</v>
      </c>
      <c r="AD1342" s="135" t="s">
        <v>3727</v>
      </c>
      <c r="AE1342" s="135" t="s">
        <v>3728</v>
      </c>
      <c r="AF1342" s="135" t="s">
        <v>866</v>
      </c>
      <c r="AG1342" s="135" t="s">
        <v>3729</v>
      </c>
      <c r="AH1342" s="135" t="s">
        <v>163</v>
      </c>
      <c r="AI1342" s="141" t="s">
        <v>3743</v>
      </c>
      <c r="AJ1342" s="135" t="s">
        <v>163</v>
      </c>
      <c r="AK1342" s="135" t="s">
        <v>3714</v>
      </c>
      <c r="AL1342" s="135" t="s">
        <v>3715</v>
      </c>
      <c r="AM1342" s="135" t="s">
        <v>194</v>
      </c>
      <c r="AN1342" s="135" t="s">
        <v>3733</v>
      </c>
      <c r="AO1342" s="135" t="s">
        <v>3734</v>
      </c>
      <c r="AP1342" s="135"/>
      <c r="AQ1342" s="82" t="s">
        <v>3735</v>
      </c>
      <c r="AR1342" s="135"/>
      <c r="AS1342" s="141" t="s">
        <v>3736</v>
      </c>
      <c r="AT1342" s="135"/>
      <c r="AU1342" s="135"/>
      <c r="AW1342" s="3" t="s">
        <v>168</v>
      </c>
      <c r="AX1342" s="3" t="s">
        <v>1091</v>
      </c>
      <c r="AY1342" s="3" t="s">
        <v>727</v>
      </c>
      <c r="AZ1342" s="3" t="s">
        <v>163</v>
      </c>
      <c r="BA1342" s="3" t="s">
        <v>3713</v>
      </c>
      <c r="BB1342" s="3" t="s">
        <v>163</v>
      </c>
      <c r="BC1342" s="3" t="s">
        <v>3730</v>
      </c>
      <c r="BD1342" s="135" t="s">
        <v>163</v>
      </c>
      <c r="BE1342" s="135" t="s">
        <v>3731</v>
      </c>
      <c r="BF1342" s="135" t="s">
        <v>3732</v>
      </c>
      <c r="BG1342" s="135" t="s">
        <v>168</v>
      </c>
      <c r="BH1342" s="135" t="s">
        <v>3719</v>
      </c>
      <c r="BI1342" s="135" t="s">
        <v>3720</v>
      </c>
      <c r="BJ1342" s="135" t="s">
        <v>3721</v>
      </c>
      <c r="BK1342" s="135" t="s">
        <v>3722</v>
      </c>
      <c r="BL1342" s="135"/>
      <c r="BM1342" s="135"/>
      <c r="BN1342" s="135"/>
      <c r="BO1342" s="135"/>
      <c r="BP1342" s="135"/>
      <c r="BQ1342" s="135" t="s">
        <v>168</v>
      </c>
      <c r="BR1342" s="135" t="s">
        <v>3744</v>
      </c>
      <c r="BS1342" s="135" t="s">
        <v>3745</v>
      </c>
      <c r="BT1342" s="135" t="s">
        <v>866</v>
      </c>
      <c r="BU1342" s="135" t="s">
        <v>3746</v>
      </c>
      <c r="BV1342" s="135" t="s">
        <v>163</v>
      </c>
      <c r="BW1342" s="135" t="s">
        <v>3741</v>
      </c>
      <c r="BX1342" s="135" t="s">
        <v>163</v>
      </c>
      <c r="BY1342" s="135" t="s">
        <v>3747</v>
      </c>
      <c r="BZ1342" s="135"/>
      <c r="CA1342" s="135" t="s">
        <v>168</v>
      </c>
      <c r="CB1342" s="135" t="s">
        <v>3748</v>
      </c>
      <c r="CC1342" s="135" t="s">
        <v>3749</v>
      </c>
      <c r="CD1342" s="135" t="s">
        <v>866</v>
      </c>
      <c r="CE1342" s="135" t="s">
        <v>3750</v>
      </c>
      <c r="CF1342" s="135" t="s">
        <v>163</v>
      </c>
      <c r="CG1342" s="135" t="s">
        <v>3741</v>
      </c>
      <c r="CH1342" s="135" t="s">
        <v>163</v>
      </c>
      <c r="CI1342" s="135" t="s">
        <v>3751</v>
      </c>
      <c r="CJ1342" s="135" t="s">
        <v>3752</v>
      </c>
      <c r="CK1342" s="135" t="s">
        <v>168</v>
      </c>
      <c r="CL1342" s="135" t="s">
        <v>3753</v>
      </c>
      <c r="CM1342" s="135" t="s">
        <v>3754</v>
      </c>
      <c r="CN1342" s="135" t="s">
        <v>3755</v>
      </c>
      <c r="CO1342" s="135"/>
      <c r="CP1342" s="135"/>
      <c r="CU1342" s="3" t="s">
        <v>168</v>
      </c>
      <c r="CV1342" s="3" t="s">
        <v>3756</v>
      </c>
      <c r="CW1342" s="3" t="s">
        <v>3757</v>
      </c>
      <c r="CX1342" s="3" t="s">
        <v>439</v>
      </c>
      <c r="CY1342" s="3" t="s">
        <v>3758</v>
      </c>
      <c r="CZ1342" s="3" t="s">
        <v>163</v>
      </c>
      <c r="DA1342" s="3" t="s">
        <v>3759</v>
      </c>
      <c r="DB1342" s="3" t="s">
        <v>163</v>
      </c>
      <c r="DC1342" s="3" t="s">
        <v>3760</v>
      </c>
      <c r="DE1342" s="3" t="s">
        <v>168</v>
      </c>
      <c r="DF1342" s="3" t="s">
        <v>3761</v>
      </c>
      <c r="DG1342" s="3" t="s">
        <v>3762</v>
      </c>
      <c r="DH1342" s="3" t="s">
        <v>163</v>
      </c>
      <c r="DI1342" s="3" t="s">
        <v>3763</v>
      </c>
      <c r="DO1342" s="3" t="s">
        <v>168</v>
      </c>
      <c r="DP1342" s="3" t="s">
        <v>3764</v>
      </c>
      <c r="DQ1342" s="3" t="s">
        <v>3765</v>
      </c>
      <c r="DR1342" s="3" t="s">
        <v>163</v>
      </c>
      <c r="DS1342" s="3" t="s">
        <v>3766</v>
      </c>
      <c r="DT1342" s="3" t="s">
        <v>163</v>
      </c>
      <c r="DU1342" s="3" t="s">
        <v>3767</v>
      </c>
      <c r="DV1342" s="3" t="s">
        <v>3768</v>
      </c>
      <c r="DW1342" s="3" t="s">
        <v>3769</v>
      </c>
      <c r="DX1342" s="3" t="s">
        <v>3770</v>
      </c>
      <c r="DY1342" s="3" t="s">
        <v>168</v>
      </c>
      <c r="DZ1342" s="3" t="s">
        <v>3771</v>
      </c>
      <c r="EA1342" s="3" t="s">
        <v>3772</v>
      </c>
      <c r="EB1342" s="3" t="s">
        <v>163</v>
      </c>
      <c r="EC1342" s="3" t="s">
        <v>3773</v>
      </c>
      <c r="ED1342" s="3" t="s">
        <v>163</v>
      </c>
      <c r="EE1342" s="3" t="s">
        <v>3774</v>
      </c>
      <c r="EF1342" s="3" t="s">
        <v>163</v>
      </c>
      <c r="EG1342" s="3" t="s">
        <v>3751</v>
      </c>
      <c r="EH1342" s="3" t="s">
        <v>3775</v>
      </c>
      <c r="EI1342" s="3" t="s">
        <v>168</v>
      </c>
      <c r="EJ1342" s="3" t="s">
        <v>3776</v>
      </c>
      <c r="EK1342" s="3" t="s">
        <v>3777</v>
      </c>
      <c r="EL1342" s="3" t="s">
        <v>3778</v>
      </c>
      <c r="EM1342" s="3" t="s">
        <v>3779</v>
      </c>
      <c r="EN1342" s="3" t="s">
        <v>163</v>
      </c>
      <c r="EO1342" s="3" t="s">
        <v>3780</v>
      </c>
      <c r="EP1342" s="3" t="s">
        <v>163</v>
      </c>
      <c r="EQ1342" s="3" t="s">
        <v>163</v>
      </c>
      <c r="ER1342" s="3" t="s">
        <v>3781</v>
      </c>
    </row>
    <row r="1343" spans="1:176" ht="12.75" customHeight="1" x14ac:dyDescent="0.2">
      <c r="A1343" s="135" t="s">
        <v>173</v>
      </c>
      <c r="C1343" s="128"/>
      <c r="D1343" s="135" t="s">
        <v>3709</v>
      </c>
      <c r="E1343" s="135" t="s">
        <v>3709</v>
      </c>
      <c r="F1343" s="135"/>
      <c r="G1343" s="135"/>
      <c r="H1343" s="127"/>
      <c r="I1343" s="135" t="s">
        <v>430</v>
      </c>
      <c r="J1343" s="135" t="s">
        <v>431</v>
      </c>
      <c r="K1343" s="127" t="s">
        <v>180</v>
      </c>
      <c r="L1343" s="135" t="s">
        <v>163</v>
      </c>
      <c r="M1343" s="135" t="s">
        <v>11245</v>
      </c>
      <c r="N1343" s="135"/>
      <c r="O1343" s="135"/>
      <c r="P1343" s="135"/>
      <c r="Q1343" s="135"/>
      <c r="R1343" s="135" t="s">
        <v>3737</v>
      </c>
      <c r="S1343" s="135" t="s">
        <v>3738</v>
      </c>
      <c r="T1343" s="135" t="s">
        <v>3739</v>
      </c>
      <c r="U1343" s="135" t="s">
        <v>3740</v>
      </c>
      <c r="V1343" s="141" t="s">
        <v>3741</v>
      </c>
      <c r="W1343" s="135"/>
      <c r="X1343" s="135"/>
      <c r="Y1343" s="135"/>
      <c r="Z1343" s="135"/>
      <c r="AA1343" s="135" t="s">
        <v>3742</v>
      </c>
      <c r="AB1343" s="135"/>
      <c r="AC1343" s="135" t="s">
        <v>168</v>
      </c>
      <c r="AD1343" s="3" t="s">
        <v>3727</v>
      </c>
      <c r="AE1343" s="3" t="s">
        <v>3728</v>
      </c>
      <c r="AF1343" s="3" t="s">
        <v>866</v>
      </c>
      <c r="AG1343" s="3" t="s">
        <v>3729</v>
      </c>
      <c r="AH1343" s="3" t="s">
        <v>163</v>
      </c>
      <c r="AI1343" s="141" t="s">
        <v>3743</v>
      </c>
      <c r="AJ1343" s="135" t="s">
        <v>163</v>
      </c>
      <c r="AK1343" s="135" t="s">
        <v>3714</v>
      </c>
      <c r="AL1343" s="135" t="s">
        <v>3715</v>
      </c>
      <c r="AM1343" s="135" t="s">
        <v>194</v>
      </c>
      <c r="AN1343" s="135" t="s">
        <v>3733</v>
      </c>
      <c r="AO1343" s="135" t="s">
        <v>3734</v>
      </c>
      <c r="AP1343" s="135"/>
      <c r="AQ1343" s="82" t="s">
        <v>3735</v>
      </c>
      <c r="AR1343" s="135"/>
      <c r="AS1343" s="141" t="s">
        <v>3736</v>
      </c>
      <c r="AT1343" s="135"/>
      <c r="AU1343" s="135"/>
      <c r="AV1343" s="135"/>
      <c r="AW1343" s="135" t="s">
        <v>168</v>
      </c>
      <c r="AX1343" s="135" t="s">
        <v>1091</v>
      </c>
      <c r="AY1343" s="135" t="s">
        <v>727</v>
      </c>
      <c r="AZ1343" s="135" t="s">
        <v>163</v>
      </c>
      <c r="BA1343" s="3" t="s">
        <v>3713</v>
      </c>
      <c r="BB1343" s="3" t="s">
        <v>163</v>
      </c>
      <c r="BC1343" s="3" t="s">
        <v>3730</v>
      </c>
      <c r="BD1343" s="3" t="s">
        <v>163</v>
      </c>
      <c r="BE1343" s="3" t="s">
        <v>3731</v>
      </c>
      <c r="BF1343" s="3" t="s">
        <v>3732</v>
      </c>
      <c r="BG1343" s="3" t="s">
        <v>168</v>
      </c>
      <c r="BH1343" s="3" t="s">
        <v>3719</v>
      </c>
      <c r="BI1343" s="3" t="s">
        <v>3720</v>
      </c>
      <c r="BJ1343" s="3" t="s">
        <v>3721</v>
      </c>
      <c r="BK1343" s="3" t="s">
        <v>3722</v>
      </c>
      <c r="BQ1343" s="3" t="s">
        <v>168</v>
      </c>
      <c r="BR1343" s="3" t="s">
        <v>3744</v>
      </c>
      <c r="BS1343" s="3" t="s">
        <v>3745</v>
      </c>
      <c r="BT1343" s="3" t="s">
        <v>866</v>
      </c>
      <c r="BU1343" s="3" t="s">
        <v>3746</v>
      </c>
      <c r="BV1343" s="3" t="s">
        <v>163</v>
      </c>
      <c r="BW1343" s="3" t="s">
        <v>3741</v>
      </c>
      <c r="BX1343" s="3" t="s">
        <v>163</v>
      </c>
      <c r="BY1343" s="3" t="s">
        <v>3747</v>
      </c>
      <c r="CA1343" s="3" t="s">
        <v>168</v>
      </c>
      <c r="CB1343" s="3" t="s">
        <v>3748</v>
      </c>
      <c r="CC1343" s="3" t="s">
        <v>3749</v>
      </c>
      <c r="CD1343" s="3" t="s">
        <v>866</v>
      </c>
      <c r="CE1343" s="3" t="s">
        <v>3750</v>
      </c>
      <c r="CF1343" s="3" t="s">
        <v>163</v>
      </c>
      <c r="CG1343" s="3" t="s">
        <v>3741</v>
      </c>
      <c r="CH1343" s="3" t="s">
        <v>163</v>
      </c>
      <c r="CI1343" s="3" t="s">
        <v>3751</v>
      </c>
      <c r="CJ1343" s="3" t="s">
        <v>3752</v>
      </c>
      <c r="CK1343" s="3" t="s">
        <v>168</v>
      </c>
      <c r="CL1343" s="3" t="s">
        <v>3753</v>
      </c>
      <c r="CM1343" s="3" t="s">
        <v>3754</v>
      </c>
      <c r="CN1343" s="3" t="s">
        <v>3755</v>
      </c>
      <c r="CU1343" s="3" t="s">
        <v>168</v>
      </c>
      <c r="CV1343" s="3" t="s">
        <v>3756</v>
      </c>
      <c r="CW1343" s="3" t="s">
        <v>3757</v>
      </c>
      <c r="CX1343" s="3" t="s">
        <v>439</v>
      </c>
      <c r="CY1343" s="3" t="s">
        <v>3758</v>
      </c>
      <c r="CZ1343" s="3" t="s">
        <v>163</v>
      </c>
      <c r="DA1343" s="3" t="s">
        <v>3759</v>
      </c>
      <c r="DB1343" s="3" t="s">
        <v>163</v>
      </c>
      <c r="DC1343" s="3" t="s">
        <v>3760</v>
      </c>
      <c r="DE1343" s="3" t="s">
        <v>168</v>
      </c>
      <c r="DF1343" s="3" t="s">
        <v>3761</v>
      </c>
      <c r="DG1343" s="3" t="s">
        <v>3762</v>
      </c>
      <c r="DH1343" s="3" t="s">
        <v>163</v>
      </c>
      <c r="DI1343" s="3" t="s">
        <v>3763</v>
      </c>
      <c r="DO1343" s="3" t="s">
        <v>168</v>
      </c>
      <c r="DP1343" s="3" t="s">
        <v>3764</v>
      </c>
      <c r="DQ1343" s="3" t="s">
        <v>3765</v>
      </c>
      <c r="DR1343" s="3" t="s">
        <v>163</v>
      </c>
      <c r="DS1343" s="3" t="s">
        <v>3766</v>
      </c>
      <c r="DT1343" s="3" t="s">
        <v>163</v>
      </c>
      <c r="DU1343" s="3" t="s">
        <v>3767</v>
      </c>
      <c r="DV1343" s="3" t="s">
        <v>3768</v>
      </c>
      <c r="DW1343" s="3" t="s">
        <v>3769</v>
      </c>
      <c r="DX1343" s="3" t="s">
        <v>3770</v>
      </c>
      <c r="DY1343" s="3" t="s">
        <v>168</v>
      </c>
      <c r="DZ1343" s="3" t="s">
        <v>3771</v>
      </c>
      <c r="EA1343" s="3" t="s">
        <v>3772</v>
      </c>
      <c r="EB1343" s="3" t="s">
        <v>163</v>
      </c>
      <c r="EC1343" s="3" t="s">
        <v>3773</v>
      </c>
      <c r="ED1343" s="3" t="s">
        <v>163</v>
      </c>
      <c r="EE1343" s="3" t="s">
        <v>3774</v>
      </c>
      <c r="EF1343" s="3" t="s">
        <v>163</v>
      </c>
      <c r="EG1343" s="3" t="s">
        <v>3751</v>
      </c>
      <c r="EH1343" s="3" t="s">
        <v>3775</v>
      </c>
      <c r="EI1343" s="3" t="s">
        <v>168</v>
      </c>
      <c r="EJ1343" s="3" t="s">
        <v>3776</v>
      </c>
      <c r="EK1343" s="3" t="s">
        <v>3777</v>
      </c>
      <c r="EL1343" s="3" t="s">
        <v>3778</v>
      </c>
      <c r="EM1343" s="3" t="s">
        <v>3779</v>
      </c>
      <c r="EN1343" s="3" t="s">
        <v>163</v>
      </c>
      <c r="EO1343" s="3" t="s">
        <v>3780</v>
      </c>
      <c r="EP1343" s="3" t="s">
        <v>163</v>
      </c>
      <c r="EQ1343" s="3" t="s">
        <v>163</v>
      </c>
      <c r="ER1343" s="3" t="s">
        <v>3781</v>
      </c>
    </row>
    <row r="1344" spans="1:176" ht="12.75" customHeight="1" x14ac:dyDescent="0.2">
      <c r="A1344" s="3" t="s">
        <v>173</v>
      </c>
      <c r="C1344" s="128"/>
      <c r="D1344" s="135" t="s">
        <v>3709</v>
      </c>
      <c r="E1344" s="135" t="s">
        <v>3782</v>
      </c>
      <c r="F1344" s="135"/>
      <c r="G1344" s="135"/>
      <c r="H1344" s="127"/>
      <c r="I1344" s="135" t="s">
        <v>3783</v>
      </c>
      <c r="J1344" s="8" t="s">
        <v>203</v>
      </c>
      <c r="K1344" s="127" t="s">
        <v>180</v>
      </c>
      <c r="L1344" s="135" t="s">
        <v>163</v>
      </c>
      <c r="M1344" s="135" t="s">
        <v>11245</v>
      </c>
      <c r="N1344" s="135"/>
      <c r="O1344" s="135"/>
      <c r="P1344" s="135"/>
      <c r="Q1344" s="135"/>
      <c r="R1344" s="135" t="s">
        <v>3784</v>
      </c>
      <c r="S1344" s="135" t="s">
        <v>163</v>
      </c>
      <c r="T1344" s="135" t="s">
        <v>3785</v>
      </c>
      <c r="U1344" s="135" t="s">
        <v>3786</v>
      </c>
      <c r="V1344" s="141" t="s">
        <v>163</v>
      </c>
      <c r="W1344" s="135"/>
      <c r="X1344" s="135"/>
      <c r="Y1344" s="135"/>
      <c r="Z1344" s="135"/>
      <c r="AA1344" s="135" t="s">
        <v>163</v>
      </c>
      <c r="AB1344" s="135"/>
      <c r="AC1344" s="135" t="s">
        <v>168</v>
      </c>
      <c r="AD1344" s="3" t="s">
        <v>3727</v>
      </c>
      <c r="AE1344" s="3" t="s">
        <v>3728</v>
      </c>
      <c r="AF1344" s="3" t="s">
        <v>866</v>
      </c>
      <c r="AG1344" s="3" t="s">
        <v>3729</v>
      </c>
      <c r="AH1344" s="135" t="s">
        <v>163</v>
      </c>
      <c r="AI1344" s="141" t="s">
        <v>3743</v>
      </c>
      <c r="AJ1344" s="135" t="s">
        <v>163</v>
      </c>
      <c r="AK1344" s="135" t="s">
        <v>3714</v>
      </c>
      <c r="AL1344" s="135" t="s">
        <v>3715</v>
      </c>
      <c r="AM1344" s="135" t="s">
        <v>194</v>
      </c>
      <c r="AN1344" s="135" t="s">
        <v>3733</v>
      </c>
      <c r="AO1344" s="135" t="s">
        <v>3734</v>
      </c>
      <c r="AP1344" s="135"/>
      <c r="AQ1344" s="82" t="s">
        <v>3735</v>
      </c>
      <c r="AR1344" s="135"/>
      <c r="AS1344" s="141" t="s">
        <v>3736</v>
      </c>
      <c r="AT1344" s="135"/>
      <c r="AU1344" s="135"/>
      <c r="AV1344" s="135"/>
      <c r="AW1344" s="3" t="s">
        <v>168</v>
      </c>
      <c r="AX1344" s="135" t="s">
        <v>1091</v>
      </c>
      <c r="AY1344" s="135" t="s">
        <v>727</v>
      </c>
      <c r="AZ1344" s="135" t="s">
        <v>163</v>
      </c>
      <c r="BA1344" s="135" t="s">
        <v>3713</v>
      </c>
      <c r="BB1344" s="3" t="s">
        <v>163</v>
      </c>
      <c r="BC1344" s="3" t="s">
        <v>3730</v>
      </c>
      <c r="BD1344" s="3" t="s">
        <v>163</v>
      </c>
      <c r="BE1344" s="3" t="s">
        <v>3731</v>
      </c>
      <c r="BF1344" s="3" t="s">
        <v>3732</v>
      </c>
      <c r="BG1344" s="3" t="s">
        <v>168</v>
      </c>
      <c r="BH1344" s="3" t="s">
        <v>3719</v>
      </c>
      <c r="BI1344" s="3" t="s">
        <v>3720</v>
      </c>
      <c r="BJ1344" s="3" t="s">
        <v>3721</v>
      </c>
      <c r="BK1344" s="3" t="s">
        <v>3722</v>
      </c>
      <c r="BQ1344" s="3" t="s">
        <v>168</v>
      </c>
      <c r="BR1344" s="3" t="s">
        <v>3744</v>
      </c>
      <c r="BS1344" s="3" t="s">
        <v>3745</v>
      </c>
      <c r="BT1344" s="3" t="s">
        <v>866</v>
      </c>
      <c r="BU1344" s="3" t="s">
        <v>3746</v>
      </c>
      <c r="BV1344" s="3" t="s">
        <v>163</v>
      </c>
      <c r="BW1344" s="3" t="s">
        <v>3741</v>
      </c>
      <c r="BX1344" s="3" t="s">
        <v>163</v>
      </c>
      <c r="BY1344" s="3" t="s">
        <v>3747</v>
      </c>
      <c r="CA1344" s="3" t="s">
        <v>168</v>
      </c>
      <c r="CB1344" s="3" t="s">
        <v>3748</v>
      </c>
      <c r="CC1344" s="3" t="s">
        <v>3749</v>
      </c>
      <c r="CD1344" s="3" t="s">
        <v>866</v>
      </c>
      <c r="CE1344" s="3" t="s">
        <v>3750</v>
      </c>
      <c r="CF1344" s="3" t="s">
        <v>163</v>
      </c>
      <c r="CG1344" s="3" t="s">
        <v>3741</v>
      </c>
      <c r="CH1344" s="3" t="s">
        <v>163</v>
      </c>
      <c r="CI1344" s="3" t="s">
        <v>3751</v>
      </c>
      <c r="CJ1344" s="3" t="s">
        <v>3752</v>
      </c>
      <c r="CK1344" s="3" t="s">
        <v>168</v>
      </c>
      <c r="CL1344" s="3" t="s">
        <v>3753</v>
      </c>
      <c r="CM1344" s="3" t="s">
        <v>3754</v>
      </c>
      <c r="CN1344" s="3" t="s">
        <v>3755</v>
      </c>
      <c r="CU1344" s="3" t="s">
        <v>168</v>
      </c>
      <c r="CV1344" s="3" t="s">
        <v>3756</v>
      </c>
      <c r="CW1344" s="3" t="s">
        <v>3757</v>
      </c>
      <c r="CX1344" s="3" t="s">
        <v>439</v>
      </c>
      <c r="CY1344" s="3" t="s">
        <v>3758</v>
      </c>
      <c r="CZ1344" s="3" t="s">
        <v>163</v>
      </c>
      <c r="DA1344" s="3" t="s">
        <v>3759</v>
      </c>
      <c r="DB1344" s="3" t="s">
        <v>163</v>
      </c>
      <c r="DC1344" s="3" t="s">
        <v>3760</v>
      </c>
      <c r="DE1344" s="3" t="s">
        <v>168</v>
      </c>
      <c r="DF1344" s="3" t="s">
        <v>3761</v>
      </c>
      <c r="DG1344" s="3" t="s">
        <v>3762</v>
      </c>
      <c r="DH1344" s="3" t="s">
        <v>163</v>
      </c>
      <c r="DI1344" s="3" t="s">
        <v>3763</v>
      </c>
      <c r="DO1344" s="3" t="s">
        <v>168</v>
      </c>
      <c r="DP1344" s="3" t="s">
        <v>3764</v>
      </c>
      <c r="DQ1344" s="3" t="s">
        <v>3765</v>
      </c>
      <c r="DR1344" s="3" t="s">
        <v>163</v>
      </c>
      <c r="DS1344" s="3" t="s">
        <v>3766</v>
      </c>
      <c r="DT1344" s="3" t="s">
        <v>163</v>
      </c>
      <c r="DU1344" s="3" t="s">
        <v>3767</v>
      </c>
      <c r="DV1344" s="3" t="s">
        <v>3768</v>
      </c>
      <c r="DW1344" s="3" t="s">
        <v>3769</v>
      </c>
      <c r="DX1344" s="3" t="s">
        <v>3770</v>
      </c>
      <c r="DY1344" s="3" t="s">
        <v>168</v>
      </c>
      <c r="DZ1344" s="3" t="s">
        <v>3771</v>
      </c>
      <c r="EA1344" s="3" t="s">
        <v>3772</v>
      </c>
      <c r="EB1344" s="3" t="s">
        <v>163</v>
      </c>
      <c r="EC1344" s="3" t="s">
        <v>3773</v>
      </c>
      <c r="ED1344" s="3" t="s">
        <v>163</v>
      </c>
      <c r="EE1344" s="3" t="s">
        <v>3774</v>
      </c>
      <c r="EF1344" s="3" t="s">
        <v>163</v>
      </c>
      <c r="EG1344" s="3" t="s">
        <v>3751</v>
      </c>
      <c r="EH1344" s="3" t="s">
        <v>3775</v>
      </c>
      <c r="EI1344" s="3" t="s">
        <v>168</v>
      </c>
      <c r="EJ1344" s="3" t="s">
        <v>3776</v>
      </c>
      <c r="EK1344" s="3" t="s">
        <v>3777</v>
      </c>
      <c r="EL1344" s="3" t="s">
        <v>3778</v>
      </c>
      <c r="EM1344" s="3" t="s">
        <v>3779</v>
      </c>
      <c r="EN1344" s="3" t="s">
        <v>163</v>
      </c>
      <c r="EO1344" s="3" t="s">
        <v>3780</v>
      </c>
      <c r="EP1344" s="3" t="s">
        <v>163</v>
      </c>
      <c r="EQ1344" s="3" t="s">
        <v>163</v>
      </c>
      <c r="ER1344" s="3" t="s">
        <v>3781</v>
      </c>
    </row>
    <row r="1345" spans="1:148" ht="12.75" customHeight="1" x14ac:dyDescent="0.2">
      <c r="A1345" s="3" t="s">
        <v>173</v>
      </c>
      <c r="D1345" s="3" t="s">
        <v>3709</v>
      </c>
      <c r="E1345" s="3" t="s">
        <v>3787</v>
      </c>
      <c r="F1345" s="3"/>
      <c r="G1345" s="3"/>
      <c r="I1345" s="8" t="s">
        <v>443</v>
      </c>
      <c r="J1345" s="3" t="s">
        <v>444</v>
      </c>
      <c r="K1345" s="4" t="s">
        <v>180</v>
      </c>
      <c r="L1345" s="3" t="s">
        <v>163</v>
      </c>
      <c r="M1345" s="3" t="s">
        <v>11245</v>
      </c>
      <c r="R1345" s="3" t="s">
        <v>3788</v>
      </c>
      <c r="S1345" s="3" t="s">
        <v>163</v>
      </c>
      <c r="T1345" s="3" t="s">
        <v>3789</v>
      </c>
      <c r="U1345" s="3" t="s">
        <v>3790</v>
      </c>
      <c r="V1345" s="9" t="s">
        <v>163</v>
      </c>
      <c r="AA1345" s="3" t="s">
        <v>163</v>
      </c>
      <c r="AC1345" s="3" t="s">
        <v>168</v>
      </c>
      <c r="AD1345" s="3" t="s">
        <v>3727</v>
      </c>
      <c r="AE1345" s="3" t="s">
        <v>3728</v>
      </c>
      <c r="AF1345" s="3" t="s">
        <v>866</v>
      </c>
      <c r="AG1345" s="3" t="s">
        <v>3729</v>
      </c>
      <c r="AH1345" s="3" t="s">
        <v>163</v>
      </c>
      <c r="AI1345" s="141" t="s">
        <v>3743</v>
      </c>
      <c r="AJ1345" s="3" t="s">
        <v>163</v>
      </c>
      <c r="AK1345" s="3" t="s">
        <v>3714</v>
      </c>
      <c r="AL1345" s="3" t="s">
        <v>3715</v>
      </c>
      <c r="AM1345" s="3" t="s">
        <v>194</v>
      </c>
      <c r="AN1345" s="3" t="s">
        <v>3733</v>
      </c>
      <c r="AO1345" s="3" t="s">
        <v>3734</v>
      </c>
      <c r="AQ1345" s="82" t="s">
        <v>3735</v>
      </c>
      <c r="AS1345" s="141" t="s">
        <v>3736</v>
      </c>
      <c r="AW1345" s="3" t="s">
        <v>168</v>
      </c>
      <c r="AX1345" s="3" t="s">
        <v>1091</v>
      </c>
      <c r="AY1345" s="3" t="s">
        <v>727</v>
      </c>
      <c r="AZ1345" s="3" t="s">
        <v>163</v>
      </c>
      <c r="BA1345" s="3" t="s">
        <v>3713</v>
      </c>
      <c r="BB1345" s="3" t="s">
        <v>163</v>
      </c>
      <c r="BC1345" s="135" t="s">
        <v>3730</v>
      </c>
      <c r="BD1345" s="135" t="s">
        <v>163</v>
      </c>
      <c r="BE1345" s="135" t="s">
        <v>3731</v>
      </c>
      <c r="BF1345" s="3" t="s">
        <v>3732</v>
      </c>
      <c r="BG1345" s="3" t="s">
        <v>168</v>
      </c>
      <c r="BH1345" s="3" t="s">
        <v>3719</v>
      </c>
      <c r="BI1345" s="3" t="s">
        <v>3720</v>
      </c>
      <c r="BJ1345" s="3" t="s">
        <v>3721</v>
      </c>
      <c r="BK1345" s="3" t="s">
        <v>3722</v>
      </c>
      <c r="BQ1345" s="3" t="s">
        <v>168</v>
      </c>
      <c r="BR1345" s="3" t="s">
        <v>3744</v>
      </c>
      <c r="BS1345" s="3" t="s">
        <v>3745</v>
      </c>
      <c r="BT1345" s="3" t="s">
        <v>866</v>
      </c>
      <c r="BU1345" s="3" t="s">
        <v>3746</v>
      </c>
      <c r="BV1345" s="3" t="s">
        <v>163</v>
      </c>
      <c r="BW1345" s="3" t="s">
        <v>3741</v>
      </c>
      <c r="BX1345" s="3" t="s">
        <v>163</v>
      </c>
      <c r="BY1345" s="3" t="s">
        <v>3747</v>
      </c>
      <c r="CA1345" s="3" t="s">
        <v>168</v>
      </c>
      <c r="CB1345" s="3" t="s">
        <v>3748</v>
      </c>
      <c r="CC1345" s="3" t="s">
        <v>3749</v>
      </c>
      <c r="CD1345" s="3" t="s">
        <v>866</v>
      </c>
      <c r="CE1345" s="3" t="s">
        <v>3750</v>
      </c>
      <c r="CF1345" s="3" t="s">
        <v>163</v>
      </c>
      <c r="CG1345" s="3" t="s">
        <v>3741</v>
      </c>
      <c r="CH1345" s="3" t="s">
        <v>163</v>
      </c>
      <c r="CI1345" s="3" t="s">
        <v>3751</v>
      </c>
      <c r="CJ1345" s="3" t="s">
        <v>3752</v>
      </c>
      <c r="CK1345" s="3" t="s">
        <v>168</v>
      </c>
      <c r="CL1345" s="3" t="s">
        <v>3753</v>
      </c>
      <c r="CM1345" s="3" t="s">
        <v>3754</v>
      </c>
      <c r="CN1345" s="3" t="s">
        <v>3755</v>
      </c>
      <c r="CU1345" s="3" t="s">
        <v>168</v>
      </c>
      <c r="CV1345" s="3" t="s">
        <v>3756</v>
      </c>
      <c r="CW1345" s="3" t="s">
        <v>3757</v>
      </c>
      <c r="CX1345" s="3" t="s">
        <v>439</v>
      </c>
      <c r="CY1345" s="3" t="s">
        <v>3758</v>
      </c>
      <c r="CZ1345" s="3" t="s">
        <v>163</v>
      </c>
      <c r="DA1345" s="3" t="s">
        <v>3759</v>
      </c>
      <c r="DB1345" s="3" t="s">
        <v>163</v>
      </c>
      <c r="DC1345" s="3" t="s">
        <v>3760</v>
      </c>
      <c r="DE1345" s="3" t="s">
        <v>168</v>
      </c>
      <c r="DF1345" s="3" t="s">
        <v>3761</v>
      </c>
      <c r="DG1345" s="3" t="s">
        <v>3762</v>
      </c>
      <c r="DH1345" s="3" t="s">
        <v>163</v>
      </c>
      <c r="DI1345" s="3" t="s">
        <v>3763</v>
      </c>
      <c r="DO1345" s="3" t="s">
        <v>168</v>
      </c>
      <c r="DP1345" s="3" t="s">
        <v>3764</v>
      </c>
      <c r="DQ1345" s="3" t="s">
        <v>3765</v>
      </c>
      <c r="DR1345" s="3" t="s">
        <v>163</v>
      </c>
      <c r="DS1345" s="3" t="s">
        <v>3766</v>
      </c>
      <c r="DT1345" s="3" t="s">
        <v>163</v>
      </c>
      <c r="DU1345" s="3" t="s">
        <v>3767</v>
      </c>
      <c r="DV1345" s="3" t="s">
        <v>3768</v>
      </c>
      <c r="DW1345" s="3" t="s">
        <v>3769</v>
      </c>
      <c r="DX1345" s="3" t="s">
        <v>3770</v>
      </c>
      <c r="DY1345" s="3" t="s">
        <v>168</v>
      </c>
      <c r="DZ1345" s="3" t="s">
        <v>3771</v>
      </c>
      <c r="EA1345" s="3" t="s">
        <v>3772</v>
      </c>
      <c r="EB1345" s="3" t="s">
        <v>163</v>
      </c>
      <c r="EC1345" s="3" t="s">
        <v>3773</v>
      </c>
      <c r="ED1345" s="3" t="s">
        <v>163</v>
      </c>
      <c r="EE1345" s="3" t="s">
        <v>3774</v>
      </c>
      <c r="EF1345" s="3" t="s">
        <v>163</v>
      </c>
      <c r="EG1345" s="3" t="s">
        <v>3751</v>
      </c>
      <c r="EH1345" s="3" t="s">
        <v>3775</v>
      </c>
      <c r="EI1345" s="3" t="s">
        <v>168</v>
      </c>
      <c r="EJ1345" s="3" t="s">
        <v>3776</v>
      </c>
      <c r="EK1345" s="3" t="s">
        <v>3777</v>
      </c>
      <c r="EL1345" s="3" t="s">
        <v>3778</v>
      </c>
      <c r="EM1345" s="3" t="s">
        <v>3779</v>
      </c>
      <c r="EN1345" s="3" t="s">
        <v>163</v>
      </c>
      <c r="EO1345" s="3" t="s">
        <v>3780</v>
      </c>
      <c r="EP1345" s="3" t="s">
        <v>163</v>
      </c>
      <c r="EQ1345" s="3" t="s">
        <v>163</v>
      </c>
      <c r="ER1345" s="3" t="s">
        <v>3781</v>
      </c>
    </row>
    <row r="1346" spans="1:148" ht="12.75" customHeight="1" x14ac:dyDescent="0.2">
      <c r="A1346" s="3" t="s">
        <v>173</v>
      </c>
      <c r="D1346" s="3" t="s">
        <v>3709</v>
      </c>
      <c r="E1346" s="3" t="s">
        <v>3791</v>
      </c>
      <c r="F1346" s="3"/>
      <c r="G1346" s="3"/>
      <c r="H1346" s="134" t="s">
        <v>260</v>
      </c>
      <c r="I1346" s="135" t="s">
        <v>202</v>
      </c>
      <c r="J1346" s="133" t="s">
        <v>203</v>
      </c>
      <c r="K1346" s="4" t="s">
        <v>180</v>
      </c>
      <c r="M1346" s="3" t="s">
        <v>11245</v>
      </c>
      <c r="R1346" s="3" t="s">
        <v>3792</v>
      </c>
      <c r="S1346" s="3" t="s">
        <v>3439</v>
      </c>
      <c r="T1346" s="3" t="s">
        <v>3440</v>
      </c>
      <c r="U1346" s="3" t="s">
        <v>3441</v>
      </c>
      <c r="V1346" s="9" t="s">
        <v>163</v>
      </c>
      <c r="AA1346" s="3" t="s">
        <v>3793</v>
      </c>
      <c r="AC1346" s="3" t="s">
        <v>168</v>
      </c>
      <c r="AD1346" s="3" t="s">
        <v>3727</v>
      </c>
      <c r="AE1346" s="3" t="s">
        <v>3728</v>
      </c>
      <c r="AF1346" s="3" t="s">
        <v>866</v>
      </c>
      <c r="AG1346" s="3" t="s">
        <v>3729</v>
      </c>
      <c r="AH1346" s="3" t="s">
        <v>163</v>
      </c>
      <c r="AI1346" s="141" t="s">
        <v>3743</v>
      </c>
      <c r="AJ1346" s="3" t="s">
        <v>163</v>
      </c>
      <c r="AK1346" s="3" t="s">
        <v>3714</v>
      </c>
      <c r="AL1346" s="3" t="s">
        <v>3715</v>
      </c>
      <c r="AM1346" s="3" t="s">
        <v>194</v>
      </c>
      <c r="AN1346" s="3" t="s">
        <v>3733</v>
      </c>
      <c r="AO1346" s="3" t="s">
        <v>3734</v>
      </c>
      <c r="AQ1346" s="82" t="s">
        <v>3735</v>
      </c>
      <c r="AS1346" s="141" t="s">
        <v>3736</v>
      </c>
      <c r="AW1346" s="3" t="s">
        <v>168</v>
      </c>
      <c r="AX1346" s="3" t="s">
        <v>1091</v>
      </c>
      <c r="AY1346" s="3" t="s">
        <v>727</v>
      </c>
      <c r="AZ1346" s="3" t="s">
        <v>163</v>
      </c>
      <c r="BA1346" s="3" t="s">
        <v>3713</v>
      </c>
      <c r="BB1346" s="3" t="s">
        <v>163</v>
      </c>
      <c r="BC1346" s="135" t="s">
        <v>3730</v>
      </c>
      <c r="BD1346" s="135" t="s">
        <v>163</v>
      </c>
      <c r="BE1346" s="135" t="s">
        <v>3731</v>
      </c>
      <c r="BF1346" s="3" t="s">
        <v>3732</v>
      </c>
      <c r="BG1346" s="3" t="s">
        <v>168</v>
      </c>
      <c r="BH1346" s="3" t="s">
        <v>3719</v>
      </c>
      <c r="BI1346" s="3" t="s">
        <v>3720</v>
      </c>
      <c r="BJ1346" s="3" t="s">
        <v>3721</v>
      </c>
      <c r="BK1346" s="3" t="s">
        <v>3722</v>
      </c>
      <c r="BQ1346" s="3" t="s">
        <v>168</v>
      </c>
      <c r="BR1346" s="3" t="s">
        <v>3744</v>
      </c>
      <c r="BS1346" s="3" t="s">
        <v>3745</v>
      </c>
      <c r="BT1346" s="3" t="s">
        <v>866</v>
      </c>
      <c r="BU1346" s="3" t="s">
        <v>3746</v>
      </c>
      <c r="BV1346" s="3" t="s">
        <v>163</v>
      </c>
      <c r="BW1346" s="3" t="s">
        <v>3741</v>
      </c>
      <c r="BX1346" s="3" t="s">
        <v>163</v>
      </c>
      <c r="BY1346" s="3" t="s">
        <v>3747</v>
      </c>
      <c r="CA1346" s="3" t="s">
        <v>168</v>
      </c>
      <c r="CB1346" s="3" t="s">
        <v>3748</v>
      </c>
      <c r="CC1346" s="3" t="s">
        <v>3749</v>
      </c>
      <c r="CD1346" s="3" t="s">
        <v>866</v>
      </c>
      <c r="CE1346" s="3" t="s">
        <v>3750</v>
      </c>
      <c r="CF1346" s="3" t="s">
        <v>163</v>
      </c>
      <c r="CG1346" s="3" t="s">
        <v>3741</v>
      </c>
      <c r="CH1346" s="3" t="s">
        <v>163</v>
      </c>
      <c r="CI1346" s="3" t="s">
        <v>3751</v>
      </c>
      <c r="CJ1346" s="3" t="s">
        <v>3752</v>
      </c>
      <c r="CK1346" s="3" t="s">
        <v>168</v>
      </c>
      <c r="CL1346" s="3" t="s">
        <v>3753</v>
      </c>
      <c r="CM1346" s="3" t="s">
        <v>3754</v>
      </c>
      <c r="CN1346" s="3" t="s">
        <v>3755</v>
      </c>
      <c r="CU1346" s="3" t="s">
        <v>168</v>
      </c>
      <c r="CV1346" s="3" t="s">
        <v>3756</v>
      </c>
      <c r="CW1346" s="3" t="s">
        <v>3757</v>
      </c>
      <c r="CX1346" s="3" t="s">
        <v>439</v>
      </c>
      <c r="CY1346" s="3" t="s">
        <v>3758</v>
      </c>
      <c r="CZ1346" s="3" t="s">
        <v>163</v>
      </c>
      <c r="DA1346" s="3" t="s">
        <v>3759</v>
      </c>
      <c r="DB1346" s="3" t="s">
        <v>163</v>
      </c>
      <c r="DC1346" s="3" t="s">
        <v>3760</v>
      </c>
      <c r="DE1346" s="3" t="s">
        <v>168</v>
      </c>
      <c r="DF1346" s="3" t="s">
        <v>3761</v>
      </c>
      <c r="DG1346" s="3" t="s">
        <v>3762</v>
      </c>
      <c r="DH1346" s="3" t="s">
        <v>163</v>
      </c>
      <c r="DI1346" s="3" t="s">
        <v>3763</v>
      </c>
      <c r="DO1346" s="3" t="s">
        <v>168</v>
      </c>
      <c r="DP1346" s="3" t="s">
        <v>3764</v>
      </c>
      <c r="DQ1346" s="3" t="s">
        <v>3765</v>
      </c>
      <c r="DR1346" s="3" t="s">
        <v>163</v>
      </c>
      <c r="DS1346" s="3" t="s">
        <v>3766</v>
      </c>
      <c r="DT1346" s="3" t="s">
        <v>163</v>
      </c>
      <c r="DU1346" s="3" t="s">
        <v>3767</v>
      </c>
      <c r="DV1346" s="3" t="s">
        <v>3768</v>
      </c>
      <c r="DW1346" s="3" t="s">
        <v>3769</v>
      </c>
      <c r="DX1346" s="3" t="s">
        <v>3770</v>
      </c>
      <c r="DY1346" s="3" t="s">
        <v>168</v>
      </c>
      <c r="DZ1346" s="3" t="s">
        <v>3771</v>
      </c>
      <c r="EA1346" s="3" t="s">
        <v>3772</v>
      </c>
      <c r="EB1346" s="3" t="s">
        <v>163</v>
      </c>
      <c r="EC1346" s="3" t="s">
        <v>3773</v>
      </c>
      <c r="ED1346" s="3" t="s">
        <v>163</v>
      </c>
      <c r="EE1346" s="3" t="s">
        <v>3774</v>
      </c>
      <c r="EF1346" s="3" t="s">
        <v>163</v>
      </c>
      <c r="EG1346" s="3" t="s">
        <v>3751</v>
      </c>
      <c r="EH1346" s="3" t="s">
        <v>3775</v>
      </c>
      <c r="EI1346" s="3" t="s">
        <v>168</v>
      </c>
      <c r="EJ1346" s="3" t="s">
        <v>3776</v>
      </c>
      <c r="EK1346" s="3" t="s">
        <v>3777</v>
      </c>
      <c r="EL1346" s="3" t="s">
        <v>3778</v>
      </c>
      <c r="EM1346" s="3" t="s">
        <v>3779</v>
      </c>
      <c r="EN1346" s="3" t="s">
        <v>163</v>
      </c>
      <c r="EO1346" s="3" t="s">
        <v>3780</v>
      </c>
      <c r="EP1346" s="3" t="s">
        <v>163</v>
      </c>
      <c r="EQ1346" s="3" t="s">
        <v>163</v>
      </c>
      <c r="ER1346" s="3" t="s">
        <v>3781</v>
      </c>
    </row>
    <row r="1347" spans="1:148" ht="12.75" customHeight="1" x14ac:dyDescent="0.2">
      <c r="A1347" s="3" t="s">
        <v>173</v>
      </c>
      <c r="D1347" s="3" t="s">
        <v>3709</v>
      </c>
      <c r="E1347" s="3" t="s">
        <v>3710</v>
      </c>
      <c r="F1347" s="3"/>
      <c r="G1347" s="3"/>
      <c r="I1347" s="3" t="s">
        <v>722</v>
      </c>
      <c r="J1347" s="135" t="s">
        <v>179</v>
      </c>
      <c r="K1347" s="4" t="s">
        <v>180</v>
      </c>
      <c r="L1347" s="3" t="s">
        <v>163</v>
      </c>
      <c r="M1347" s="3" t="s">
        <v>11245</v>
      </c>
      <c r="R1347" s="3" t="s">
        <v>3711</v>
      </c>
      <c r="S1347" s="3" t="s">
        <v>3712</v>
      </c>
      <c r="T1347" s="3" t="s">
        <v>1753</v>
      </c>
      <c r="U1347" s="3" t="s">
        <v>1150</v>
      </c>
      <c r="V1347" s="9" t="s">
        <v>163</v>
      </c>
      <c r="AA1347" s="3" t="s">
        <v>163</v>
      </c>
      <c r="AC1347" s="3" t="s">
        <v>168</v>
      </c>
      <c r="AD1347" s="3" t="s">
        <v>3727</v>
      </c>
      <c r="AE1347" s="3" t="s">
        <v>3728</v>
      </c>
      <c r="AF1347" s="3" t="s">
        <v>866</v>
      </c>
      <c r="AG1347" s="3" t="s">
        <v>3729</v>
      </c>
      <c r="AH1347" s="3" t="s">
        <v>163</v>
      </c>
      <c r="AI1347" s="141" t="s">
        <v>3743</v>
      </c>
      <c r="AJ1347" s="3" t="s">
        <v>163</v>
      </c>
      <c r="AK1347" s="3" t="s">
        <v>3714</v>
      </c>
      <c r="AL1347" s="3" t="s">
        <v>3715</v>
      </c>
      <c r="AM1347" s="3" t="s">
        <v>194</v>
      </c>
      <c r="AN1347" s="3" t="s">
        <v>3733</v>
      </c>
      <c r="AO1347" s="3" t="s">
        <v>3734</v>
      </c>
      <c r="AQ1347" s="82" t="s">
        <v>3735</v>
      </c>
      <c r="AS1347" s="141" t="s">
        <v>3736</v>
      </c>
      <c r="AW1347" s="3" t="s">
        <v>168</v>
      </c>
      <c r="AX1347" s="3" t="s">
        <v>1091</v>
      </c>
      <c r="AY1347" s="3" t="s">
        <v>727</v>
      </c>
      <c r="AZ1347" s="3" t="s">
        <v>163</v>
      </c>
      <c r="BA1347" s="3" t="s">
        <v>3713</v>
      </c>
      <c r="BB1347" s="3" t="s">
        <v>163</v>
      </c>
      <c r="BC1347" s="135" t="s">
        <v>3730</v>
      </c>
      <c r="BD1347" s="135" t="s">
        <v>163</v>
      </c>
      <c r="BE1347" s="135" t="s">
        <v>3731</v>
      </c>
      <c r="BF1347" s="3" t="s">
        <v>3732</v>
      </c>
      <c r="BG1347" s="3" t="s">
        <v>168</v>
      </c>
      <c r="BH1347" s="3" t="s">
        <v>3719</v>
      </c>
      <c r="BI1347" s="3" t="s">
        <v>3720</v>
      </c>
      <c r="BJ1347" s="3" t="s">
        <v>3721</v>
      </c>
      <c r="BK1347" s="3" t="s">
        <v>3722</v>
      </c>
      <c r="BQ1347" s="3" t="s">
        <v>168</v>
      </c>
      <c r="BR1347" s="3" t="s">
        <v>3744</v>
      </c>
      <c r="BS1347" s="3" t="s">
        <v>3745</v>
      </c>
      <c r="BT1347" s="3" t="s">
        <v>866</v>
      </c>
      <c r="BU1347" s="3" t="s">
        <v>3746</v>
      </c>
      <c r="BV1347" s="3" t="s">
        <v>163</v>
      </c>
      <c r="BW1347" s="3" t="s">
        <v>3741</v>
      </c>
      <c r="BX1347" s="3" t="s">
        <v>163</v>
      </c>
      <c r="BY1347" s="3" t="s">
        <v>3747</v>
      </c>
      <c r="CA1347" s="3" t="s">
        <v>168</v>
      </c>
      <c r="CB1347" s="3" t="s">
        <v>3748</v>
      </c>
      <c r="CC1347" s="3" t="s">
        <v>3749</v>
      </c>
      <c r="CD1347" s="3" t="s">
        <v>866</v>
      </c>
      <c r="CE1347" s="3" t="s">
        <v>3750</v>
      </c>
      <c r="CF1347" s="3" t="s">
        <v>163</v>
      </c>
      <c r="CG1347" s="3" t="s">
        <v>3741</v>
      </c>
      <c r="CH1347" s="3" t="s">
        <v>163</v>
      </c>
      <c r="CI1347" s="3" t="s">
        <v>3751</v>
      </c>
      <c r="CJ1347" s="3" t="s">
        <v>3752</v>
      </c>
      <c r="CK1347" s="3" t="s">
        <v>168</v>
      </c>
      <c r="CL1347" s="3" t="s">
        <v>3753</v>
      </c>
      <c r="CM1347" s="3" t="s">
        <v>3754</v>
      </c>
      <c r="CN1347" s="3" t="s">
        <v>3755</v>
      </c>
      <c r="CU1347" s="3" t="s">
        <v>168</v>
      </c>
      <c r="CV1347" s="3" t="s">
        <v>3756</v>
      </c>
      <c r="CW1347" s="3" t="s">
        <v>3757</v>
      </c>
      <c r="CX1347" s="3" t="s">
        <v>439</v>
      </c>
      <c r="CY1347" s="3" t="s">
        <v>3758</v>
      </c>
      <c r="CZ1347" s="3" t="s">
        <v>163</v>
      </c>
      <c r="DA1347" s="3" t="s">
        <v>3759</v>
      </c>
      <c r="DB1347" s="3" t="s">
        <v>163</v>
      </c>
      <c r="DC1347" s="3" t="s">
        <v>3760</v>
      </c>
      <c r="DE1347" s="3" t="s">
        <v>168</v>
      </c>
      <c r="DF1347" s="3" t="s">
        <v>3761</v>
      </c>
      <c r="DG1347" s="3" t="s">
        <v>3762</v>
      </c>
      <c r="DH1347" s="3" t="s">
        <v>163</v>
      </c>
      <c r="DI1347" s="3" t="s">
        <v>3763</v>
      </c>
      <c r="DO1347" s="3" t="s">
        <v>168</v>
      </c>
      <c r="DP1347" s="3" t="s">
        <v>3764</v>
      </c>
      <c r="DQ1347" s="3" t="s">
        <v>3765</v>
      </c>
      <c r="DR1347" s="3" t="s">
        <v>163</v>
      </c>
      <c r="DS1347" s="3" t="s">
        <v>3766</v>
      </c>
      <c r="DT1347" s="3" t="s">
        <v>163</v>
      </c>
      <c r="DU1347" s="3" t="s">
        <v>3767</v>
      </c>
      <c r="DV1347" s="3" t="s">
        <v>3768</v>
      </c>
      <c r="DW1347" s="3" t="s">
        <v>3769</v>
      </c>
      <c r="DX1347" s="3" t="s">
        <v>3770</v>
      </c>
      <c r="DY1347" s="3" t="s">
        <v>168</v>
      </c>
      <c r="DZ1347" s="3" t="s">
        <v>3771</v>
      </c>
      <c r="EA1347" s="3" t="s">
        <v>3772</v>
      </c>
      <c r="EB1347" s="3" t="s">
        <v>163</v>
      </c>
      <c r="EC1347" s="3" t="s">
        <v>3773</v>
      </c>
      <c r="ED1347" s="3" t="s">
        <v>163</v>
      </c>
      <c r="EE1347" s="3" t="s">
        <v>3774</v>
      </c>
      <c r="EF1347" s="3" t="s">
        <v>163</v>
      </c>
      <c r="EG1347" s="3" t="s">
        <v>3751</v>
      </c>
      <c r="EH1347" s="3" t="s">
        <v>3775</v>
      </c>
      <c r="EI1347" s="3" t="s">
        <v>168</v>
      </c>
      <c r="EJ1347" s="3" t="s">
        <v>3776</v>
      </c>
      <c r="EK1347" s="3" t="s">
        <v>3777</v>
      </c>
      <c r="EL1347" s="3" t="s">
        <v>3778</v>
      </c>
      <c r="EM1347" s="3" t="s">
        <v>3779</v>
      </c>
      <c r="EN1347" s="3" t="s">
        <v>163</v>
      </c>
      <c r="EO1347" s="3" t="s">
        <v>3780</v>
      </c>
      <c r="EP1347" s="3" t="s">
        <v>163</v>
      </c>
      <c r="EQ1347" s="3" t="s">
        <v>163</v>
      </c>
      <c r="ER1347" s="3" t="s">
        <v>3781</v>
      </c>
    </row>
    <row r="1348" spans="1:148" ht="12.75" customHeight="1" x14ac:dyDescent="0.2">
      <c r="A1348" s="135" t="s">
        <v>275</v>
      </c>
      <c r="D1348" s="135" t="s">
        <v>3794</v>
      </c>
      <c r="E1348" s="135" t="s">
        <v>3794</v>
      </c>
      <c r="F1348" s="3"/>
      <c r="G1348" s="3"/>
      <c r="I1348" s="3" t="s">
        <v>858</v>
      </c>
      <c r="J1348" s="133" t="s">
        <v>203</v>
      </c>
      <c r="K1348" s="4" t="s">
        <v>162</v>
      </c>
      <c r="L1348" s="3" t="s">
        <v>163</v>
      </c>
      <c r="M1348" s="135" t="s">
        <v>163</v>
      </c>
      <c r="R1348" s="3" t="s">
        <v>3795</v>
      </c>
      <c r="S1348" s="3" t="s">
        <v>163</v>
      </c>
      <c r="T1348" s="3" t="s">
        <v>3796</v>
      </c>
      <c r="U1348" s="3" t="s">
        <v>3475</v>
      </c>
      <c r="V1348" s="141" t="s">
        <v>163</v>
      </c>
      <c r="AA1348" s="3" t="s">
        <v>163</v>
      </c>
      <c r="AC1348" s="3" t="s">
        <v>168</v>
      </c>
      <c r="AD1348" s="3" t="s">
        <v>3797</v>
      </c>
      <c r="AE1348" s="3" t="s">
        <v>3798</v>
      </c>
      <c r="AF1348" s="3" t="s">
        <v>368</v>
      </c>
      <c r="AG1348" s="3" t="s">
        <v>3799</v>
      </c>
      <c r="AI1348" s="3" t="s">
        <v>163</v>
      </c>
      <c r="AJ1348" s="135" t="s">
        <v>3800</v>
      </c>
      <c r="AK1348" s="3" t="s">
        <v>3801</v>
      </c>
      <c r="AL1348" s="3" t="s">
        <v>3802</v>
      </c>
      <c r="AW1348" s="3" t="s">
        <v>168</v>
      </c>
      <c r="AX1348" s="135" t="s">
        <v>3797</v>
      </c>
      <c r="AY1348" s="135" t="s">
        <v>3798</v>
      </c>
      <c r="AZ1348" s="135" t="s">
        <v>368</v>
      </c>
      <c r="BA1348" s="135" t="s">
        <v>3799</v>
      </c>
      <c r="BC1348" s="141"/>
      <c r="BD1348" s="141"/>
      <c r="BE1348" s="141"/>
    </row>
    <row r="1349" spans="1:148" ht="12.75" customHeight="1" x14ac:dyDescent="0.2">
      <c r="A1349" s="135" t="s">
        <v>544</v>
      </c>
      <c r="C1349" s="128"/>
      <c r="D1349" s="135" t="s">
        <v>3805</v>
      </c>
      <c r="E1349" s="135" t="s">
        <v>3805</v>
      </c>
      <c r="F1349" s="135"/>
      <c r="G1349" s="135"/>
      <c r="H1349" s="127"/>
      <c r="I1349" s="135" t="s">
        <v>809</v>
      </c>
      <c r="J1349" s="135" t="s">
        <v>810</v>
      </c>
      <c r="K1349" s="127" t="s">
        <v>162</v>
      </c>
      <c r="L1349" s="135" t="s">
        <v>163</v>
      </c>
      <c r="M1349" s="135" t="s">
        <v>163</v>
      </c>
      <c r="N1349" s="135"/>
      <c r="O1349" s="135"/>
      <c r="P1349" s="135"/>
      <c r="Q1349" s="135"/>
      <c r="R1349" s="135" t="s">
        <v>3806</v>
      </c>
      <c r="S1349" s="135" t="s">
        <v>163</v>
      </c>
      <c r="T1349" s="135" t="s">
        <v>2255</v>
      </c>
      <c r="U1349" s="135" t="s">
        <v>3807</v>
      </c>
      <c r="V1349" s="141" t="s">
        <v>163</v>
      </c>
      <c r="W1349" s="135"/>
      <c r="X1349" s="135"/>
      <c r="Y1349" s="135"/>
      <c r="Z1349" s="135"/>
      <c r="AA1349" s="135" t="s">
        <v>163</v>
      </c>
      <c r="AB1349" s="135"/>
      <c r="AC1349" s="135" t="s">
        <v>168</v>
      </c>
      <c r="AD1349" s="3" t="s">
        <v>3808</v>
      </c>
      <c r="AE1349" s="3" t="s">
        <v>3809</v>
      </c>
      <c r="AF1349" s="3" t="s">
        <v>3810</v>
      </c>
      <c r="AG1349" s="3" t="s">
        <v>3811</v>
      </c>
      <c r="AH1349" s="3" t="s">
        <v>3812</v>
      </c>
      <c r="AI1349" s="135" t="s">
        <v>3813</v>
      </c>
      <c r="AJ1349" s="135" t="s">
        <v>163</v>
      </c>
      <c r="AK1349" s="135" t="s">
        <v>3814</v>
      </c>
      <c r="AL1349" s="135" t="s">
        <v>3815</v>
      </c>
      <c r="AM1349" s="135"/>
      <c r="AN1349" s="135"/>
      <c r="AO1349" s="135"/>
      <c r="AP1349" s="135"/>
      <c r="AQ1349" s="135"/>
      <c r="AR1349" s="135"/>
      <c r="AS1349" s="135"/>
      <c r="AT1349" s="135"/>
      <c r="AU1349" s="135"/>
      <c r="AV1349" s="135"/>
      <c r="AW1349" s="3" t="s">
        <v>168</v>
      </c>
      <c r="AX1349" s="135" t="s">
        <v>3808</v>
      </c>
      <c r="AY1349" s="135" t="s">
        <v>3809</v>
      </c>
      <c r="AZ1349" s="135" t="s">
        <v>3810</v>
      </c>
      <c r="BA1349" s="3" t="s">
        <v>3811</v>
      </c>
      <c r="BC1349" s="141"/>
      <c r="BD1349" s="141"/>
      <c r="BE1349" s="141"/>
    </row>
    <row r="1350" spans="1:148" ht="12.75" customHeight="1" x14ac:dyDescent="0.2">
      <c r="A1350" s="3" t="s">
        <v>205</v>
      </c>
      <c r="B1350" s="127" t="s">
        <v>886</v>
      </c>
      <c r="C1350" s="5" t="s">
        <v>13460</v>
      </c>
      <c r="D1350" s="3" t="s">
        <v>13265</v>
      </c>
      <c r="E1350" s="3" t="s">
        <v>13265</v>
      </c>
      <c r="F1350" s="3"/>
      <c r="G1350" s="3"/>
      <c r="I1350" s="3" t="s">
        <v>468</v>
      </c>
      <c r="J1350" s="3" t="s">
        <v>431</v>
      </c>
      <c r="K1350" s="4" t="s">
        <v>162</v>
      </c>
      <c r="M1350" s="3" t="s">
        <v>13266</v>
      </c>
      <c r="R1350" s="3" t="s">
        <v>13267</v>
      </c>
      <c r="S1350" s="3" t="s">
        <v>13268</v>
      </c>
      <c r="T1350" s="3">
        <v>35290</v>
      </c>
      <c r="U1350" s="3" t="s">
        <v>13269</v>
      </c>
      <c r="V1350" s="9" t="s">
        <v>13270</v>
      </c>
      <c r="AC1350" s="3" t="s">
        <v>168</v>
      </c>
      <c r="AD1350" s="3" t="s">
        <v>13271</v>
      </c>
      <c r="AE1350" s="3" t="s">
        <v>13272</v>
      </c>
      <c r="AF1350" s="128" t="s">
        <v>581</v>
      </c>
      <c r="AG1350" s="3" t="s">
        <v>13273</v>
      </c>
      <c r="AJ1350" s="141" t="s">
        <v>13270</v>
      </c>
      <c r="AK1350" s="141" t="s">
        <v>13274</v>
      </c>
      <c r="BC1350" s="135"/>
      <c r="BD1350" s="135"/>
      <c r="BE1350" s="135"/>
    </row>
    <row r="1351" spans="1:148" ht="12.75" customHeight="1" x14ac:dyDescent="0.2">
      <c r="A1351" s="132" t="s">
        <v>240</v>
      </c>
      <c r="B1351" s="17" t="s">
        <v>886</v>
      </c>
      <c r="C1351" s="133"/>
      <c r="D1351" s="133" t="s">
        <v>2326</v>
      </c>
      <c r="E1351" s="133" t="s">
        <v>2326</v>
      </c>
      <c r="F1351" s="12"/>
      <c r="G1351" s="12"/>
      <c r="H1351" s="124" t="s">
        <v>243</v>
      </c>
      <c r="I1351" s="133" t="s">
        <v>443</v>
      </c>
      <c r="J1351" s="133" t="s">
        <v>444</v>
      </c>
      <c r="K1351" s="124" t="s">
        <v>162</v>
      </c>
      <c r="L1351" s="133" t="s">
        <v>2327</v>
      </c>
      <c r="M1351" s="133" t="s">
        <v>2328</v>
      </c>
      <c r="N1351" s="124" t="s">
        <v>247</v>
      </c>
      <c r="O1351" s="124"/>
      <c r="P1351" s="124"/>
      <c r="Q1351" s="124"/>
      <c r="R1351" s="133"/>
      <c r="S1351" s="133"/>
      <c r="T1351" s="133"/>
      <c r="U1351" s="133"/>
      <c r="V1351" s="24"/>
      <c r="W1351" s="133"/>
      <c r="X1351" s="133"/>
      <c r="Y1351" s="133"/>
      <c r="Z1351" s="133"/>
      <c r="AA1351" s="133"/>
      <c r="AB1351" s="133"/>
      <c r="AH1351" s="133"/>
      <c r="AM1351" s="124"/>
      <c r="AN1351" s="124"/>
      <c r="AO1351" s="124"/>
      <c r="AP1351" s="124"/>
      <c r="AQ1351" s="124"/>
      <c r="AR1351" s="124"/>
      <c r="AS1351" s="124"/>
      <c r="AT1351" s="124"/>
      <c r="AU1351" s="124"/>
      <c r="AV1351" s="124"/>
      <c r="AW1351" s="124"/>
      <c r="AZ1351" s="133"/>
      <c r="BA1351" s="133"/>
    </row>
    <row r="1352" spans="1:148" ht="12.75" customHeight="1" x14ac:dyDescent="0.25">
      <c r="A1352" s="133" t="s">
        <v>13958</v>
      </c>
      <c r="B1352" s="79"/>
      <c r="C1352" s="78"/>
      <c r="D1352" s="130" t="s">
        <v>14140</v>
      </c>
      <c r="E1352" s="130" t="s">
        <v>14140</v>
      </c>
      <c r="F1352" s="130"/>
      <c r="G1352" s="130"/>
      <c r="H1352" s="79"/>
      <c r="I1352" s="3" t="s">
        <v>244</v>
      </c>
      <c r="J1352" s="3" t="s">
        <v>245</v>
      </c>
      <c r="K1352" s="4" t="s">
        <v>162</v>
      </c>
      <c r="L1352" s="130"/>
      <c r="M1352" s="130"/>
      <c r="N1352" s="130"/>
      <c r="O1352" s="130"/>
      <c r="P1352" s="130"/>
      <c r="Q1352" s="130"/>
      <c r="R1352" s="130"/>
      <c r="S1352" s="130"/>
      <c r="T1352" s="130"/>
      <c r="U1352" s="130"/>
      <c r="V1352" s="130"/>
      <c r="W1352" s="130"/>
      <c r="AC1352" s="3" t="s">
        <v>168</v>
      </c>
      <c r="AD1352" s="130" t="s">
        <v>14139</v>
      </c>
      <c r="AE1352" s="130" t="s">
        <v>14138</v>
      </c>
      <c r="AF1352" s="78" t="s">
        <v>14137</v>
      </c>
      <c r="AG1352" s="180" t="s">
        <v>14136</v>
      </c>
      <c r="AH1352" s="130"/>
      <c r="AI1352" s="130"/>
      <c r="AJ1352" s="130" t="s">
        <v>14135</v>
      </c>
      <c r="AK1352" s="130" t="s">
        <v>14134</v>
      </c>
      <c r="AL1352" s="130"/>
      <c r="AM1352" s="130"/>
      <c r="AN1352" s="130"/>
      <c r="AO1352" s="130"/>
      <c r="AP1352" s="130"/>
      <c r="AQ1352" s="130"/>
      <c r="AR1352" s="130"/>
      <c r="AS1352" s="130"/>
      <c r="AT1352" s="130"/>
      <c r="AU1352" s="130"/>
      <c r="BC1352" s="135"/>
      <c r="BD1352" s="130"/>
      <c r="BE1352" s="130"/>
      <c r="BF1352" s="130"/>
      <c r="BG1352" s="130"/>
      <c r="BH1352" s="130"/>
      <c r="BI1352" s="130"/>
      <c r="BJ1352" s="130"/>
      <c r="BK1352" s="130"/>
      <c r="BL1352" s="130"/>
      <c r="BM1352" s="130"/>
      <c r="BN1352" s="130"/>
      <c r="BO1352" s="130"/>
      <c r="BP1352" s="130"/>
      <c r="BQ1352" s="130"/>
      <c r="BR1352" s="130"/>
      <c r="BS1352" s="130"/>
      <c r="BT1352" s="130"/>
      <c r="BU1352" s="130"/>
      <c r="BV1352" s="130"/>
      <c r="BW1352" s="130"/>
      <c r="BX1352" s="130"/>
      <c r="BY1352" s="130"/>
      <c r="BZ1352" s="130"/>
      <c r="CA1352" s="130"/>
      <c r="CB1352" s="130"/>
      <c r="CC1352" s="130"/>
      <c r="CD1352" s="130"/>
      <c r="CE1352" s="130"/>
      <c r="CF1352" s="130"/>
      <c r="CG1352" s="130"/>
      <c r="CH1352" s="130"/>
      <c r="CI1352" s="130"/>
      <c r="CJ1352" s="130"/>
      <c r="CK1352" s="130"/>
      <c r="CL1352" s="130"/>
      <c r="CM1352" s="130"/>
      <c r="CN1352" s="130"/>
      <c r="CO1352" s="130"/>
      <c r="CP1352" s="130"/>
    </row>
    <row r="1353" spans="1:148" ht="12.75" customHeight="1" x14ac:dyDescent="0.2">
      <c r="A1353" s="3" t="s">
        <v>544</v>
      </c>
      <c r="D1353" s="3" t="s">
        <v>3831</v>
      </c>
      <c r="E1353" s="3" t="s">
        <v>3831</v>
      </c>
      <c r="F1353" s="3"/>
      <c r="G1353" s="3"/>
      <c r="I1353" s="3" t="s">
        <v>160</v>
      </c>
      <c r="J1353" s="3" t="s">
        <v>161</v>
      </c>
      <c r="K1353" s="4" t="s">
        <v>162</v>
      </c>
      <c r="L1353" s="3" t="s">
        <v>3832</v>
      </c>
      <c r="M1353" s="3" t="s">
        <v>3833</v>
      </c>
      <c r="R1353" s="3" t="s">
        <v>3834</v>
      </c>
      <c r="S1353" s="3" t="s">
        <v>3835</v>
      </c>
      <c r="T1353" s="3" t="s">
        <v>3836</v>
      </c>
      <c r="U1353" s="3" t="s">
        <v>3837</v>
      </c>
      <c r="V1353" s="9" t="s">
        <v>163</v>
      </c>
      <c r="AA1353" s="3" t="s">
        <v>163</v>
      </c>
      <c r="AW1353" s="3" t="s">
        <v>168</v>
      </c>
      <c r="AX1353" s="3" t="s">
        <v>3838</v>
      </c>
      <c r="AY1353" s="3" t="s">
        <v>3839</v>
      </c>
      <c r="AZ1353" s="3" t="s">
        <v>3840</v>
      </c>
      <c r="BA1353" s="3" t="s">
        <v>3841</v>
      </c>
      <c r="BC1353" s="9"/>
      <c r="BD1353" s="9"/>
      <c r="BE1353" s="9"/>
    </row>
    <row r="1354" spans="1:148" ht="12.75" customHeight="1" x14ac:dyDescent="0.2">
      <c r="A1354" s="135" t="s">
        <v>173</v>
      </c>
      <c r="C1354" s="128"/>
      <c r="D1354" s="132" t="s">
        <v>1381</v>
      </c>
      <c r="E1354" s="3" t="s">
        <v>3857</v>
      </c>
      <c r="F1354" s="135"/>
      <c r="G1354" s="135"/>
      <c r="H1354" s="127"/>
      <c r="I1354" s="135" t="s">
        <v>301</v>
      </c>
      <c r="J1354" s="135" t="s">
        <v>179</v>
      </c>
      <c r="K1354" s="127" t="s">
        <v>162</v>
      </c>
      <c r="L1354" s="135"/>
      <c r="M1354" s="135" t="s">
        <v>3858</v>
      </c>
      <c r="N1354" s="135"/>
      <c r="O1354" s="135"/>
      <c r="P1354" s="135"/>
      <c r="Q1354" s="135"/>
      <c r="R1354" s="3" t="s">
        <v>3859</v>
      </c>
      <c r="S1354" s="3" t="s">
        <v>3860</v>
      </c>
      <c r="T1354" s="3" t="s">
        <v>3861</v>
      </c>
      <c r="U1354" s="3" t="s">
        <v>1189</v>
      </c>
      <c r="V1354" s="141" t="s">
        <v>163</v>
      </c>
      <c r="W1354" s="135"/>
      <c r="X1354" s="135"/>
      <c r="Y1354" s="135"/>
      <c r="Z1354" s="135"/>
      <c r="AA1354" s="135" t="s">
        <v>163</v>
      </c>
      <c r="AB1354" s="135"/>
      <c r="AC1354" s="3" t="s">
        <v>168</v>
      </c>
      <c r="AD1354" s="18" t="s">
        <v>1386</v>
      </c>
      <c r="AE1354" s="18" t="s">
        <v>1387</v>
      </c>
      <c r="AF1354" s="8" t="s">
        <v>250</v>
      </c>
      <c r="AG1354" s="136" t="s">
        <v>1388</v>
      </c>
      <c r="AH1354" s="136"/>
      <c r="AI1354" s="136" t="s">
        <v>1389</v>
      </c>
      <c r="AJ1354" s="136"/>
      <c r="AK1354" s="136"/>
      <c r="AL1354" s="136"/>
      <c r="AM1354" s="3" t="s">
        <v>194</v>
      </c>
      <c r="AN1354" s="3" t="s">
        <v>3838</v>
      </c>
      <c r="AO1354" s="3" t="s">
        <v>3839</v>
      </c>
      <c r="AP1354" s="3" t="s">
        <v>3840</v>
      </c>
      <c r="AQ1354" s="3" t="s">
        <v>3841</v>
      </c>
      <c r="AS1354" s="3" t="s">
        <v>163</v>
      </c>
      <c r="AT1354" s="3" t="s">
        <v>3842</v>
      </c>
      <c r="AU1354" s="3" t="s">
        <v>3843</v>
      </c>
      <c r="AV1354" s="3" t="s">
        <v>3844</v>
      </c>
      <c r="AW1354" s="3" t="s">
        <v>1390</v>
      </c>
      <c r="AX1354" s="3" t="s">
        <v>1391</v>
      </c>
      <c r="AY1354" s="3" t="s">
        <v>1392</v>
      </c>
      <c r="AZ1354" s="3" t="s">
        <v>1393</v>
      </c>
      <c r="BG1354" s="3" t="s">
        <v>168</v>
      </c>
      <c r="BH1354" s="3" t="s">
        <v>3875</v>
      </c>
      <c r="BI1354" s="3" t="s">
        <v>1387</v>
      </c>
      <c r="BJ1354" s="3" t="s">
        <v>250</v>
      </c>
      <c r="BK1354" s="3" t="s">
        <v>14067</v>
      </c>
    </row>
    <row r="1355" spans="1:148" ht="12.75" customHeight="1" x14ac:dyDescent="0.2">
      <c r="A1355" s="3" t="s">
        <v>173</v>
      </c>
      <c r="D1355" s="132" t="s">
        <v>1381</v>
      </c>
      <c r="E1355" s="3" t="s">
        <v>3868</v>
      </c>
      <c r="F1355" s="3"/>
      <c r="G1355" s="3"/>
      <c r="I1355" s="3" t="s">
        <v>160</v>
      </c>
      <c r="J1355" s="3" t="s">
        <v>161</v>
      </c>
      <c r="K1355" s="4" t="s">
        <v>162</v>
      </c>
      <c r="M1355" s="3" t="s">
        <v>3869</v>
      </c>
      <c r="R1355" s="3" t="s">
        <v>3870</v>
      </c>
      <c r="S1355" s="3" t="s">
        <v>3871</v>
      </c>
      <c r="T1355" s="3" t="s">
        <v>3872</v>
      </c>
      <c r="U1355" s="3" t="s">
        <v>3873</v>
      </c>
      <c r="V1355" s="9" t="s">
        <v>3874</v>
      </c>
      <c r="AA1355" s="3" t="s">
        <v>163</v>
      </c>
      <c r="AC1355" s="3" t="s">
        <v>168</v>
      </c>
      <c r="AD1355" s="136" t="s">
        <v>1386</v>
      </c>
      <c r="AE1355" s="136" t="s">
        <v>1387</v>
      </c>
      <c r="AF1355" s="133" t="s">
        <v>250</v>
      </c>
      <c r="AG1355" s="136" t="s">
        <v>1388</v>
      </c>
      <c r="AH1355" s="136"/>
      <c r="AI1355" s="136" t="s">
        <v>1389</v>
      </c>
      <c r="AJ1355" s="136"/>
      <c r="AK1355" s="136"/>
      <c r="AL1355" s="136"/>
      <c r="AM1355" s="3" t="s">
        <v>194</v>
      </c>
      <c r="AN1355" s="3" t="s">
        <v>3838</v>
      </c>
      <c r="AO1355" s="3" t="s">
        <v>3839</v>
      </c>
      <c r="AP1355" s="3" t="s">
        <v>3840</v>
      </c>
      <c r="AQ1355" s="3" t="s">
        <v>3841</v>
      </c>
      <c r="AS1355" s="3" t="s">
        <v>163</v>
      </c>
      <c r="AT1355" s="3" t="s">
        <v>3842</v>
      </c>
      <c r="AU1355" s="3" t="s">
        <v>3843</v>
      </c>
      <c r="AV1355" s="3" t="s">
        <v>3844</v>
      </c>
      <c r="AW1355" s="3" t="s">
        <v>1390</v>
      </c>
      <c r="AX1355" s="3" t="s">
        <v>1391</v>
      </c>
      <c r="AY1355" s="3" t="s">
        <v>1392</v>
      </c>
      <c r="AZ1355" s="3" t="s">
        <v>1393</v>
      </c>
      <c r="BG1355" s="3" t="s">
        <v>168</v>
      </c>
      <c r="BH1355" s="3" t="s">
        <v>3875</v>
      </c>
      <c r="BI1355" s="3" t="s">
        <v>1387</v>
      </c>
      <c r="BJ1355" s="3" t="s">
        <v>250</v>
      </c>
      <c r="BK1355" s="3" t="s">
        <v>14067</v>
      </c>
    </row>
    <row r="1356" spans="1:148" ht="12.75" customHeight="1" x14ac:dyDescent="0.2">
      <c r="A1356" s="130" t="s">
        <v>173</v>
      </c>
      <c r="B1356" s="79"/>
      <c r="C1356" s="78"/>
      <c r="D1356" s="130" t="s">
        <v>3847</v>
      </c>
      <c r="E1356" s="130" t="s">
        <v>14133</v>
      </c>
      <c r="F1356" s="130"/>
      <c r="G1356" s="130"/>
      <c r="H1356" s="79"/>
      <c r="I1356" s="130" t="s">
        <v>227</v>
      </c>
      <c r="J1356" s="130" t="s">
        <v>179</v>
      </c>
      <c r="K1356" s="79" t="s">
        <v>162</v>
      </c>
      <c r="L1356" s="130"/>
      <c r="M1356" s="130"/>
      <c r="N1356" s="130"/>
      <c r="O1356" s="130"/>
      <c r="P1356" s="130"/>
      <c r="Q1356" s="130"/>
      <c r="R1356" s="130" t="s">
        <v>14132</v>
      </c>
      <c r="S1356" s="130" t="s">
        <v>14131</v>
      </c>
      <c r="T1356" s="130">
        <v>69533</v>
      </c>
      <c r="U1356" s="130" t="s">
        <v>227</v>
      </c>
      <c r="V1356" s="130"/>
      <c r="W1356" s="130"/>
      <c r="AC1356" s="130" t="s">
        <v>168</v>
      </c>
      <c r="AD1356" s="130" t="s">
        <v>1386</v>
      </c>
      <c r="AE1356" s="130" t="s">
        <v>1387</v>
      </c>
      <c r="AF1356" s="78" t="s">
        <v>600</v>
      </c>
      <c r="AG1356" s="130" t="s">
        <v>1388</v>
      </c>
      <c r="AH1356" s="130"/>
      <c r="AI1356" s="130"/>
      <c r="AJ1356" s="130"/>
      <c r="AK1356" s="130"/>
      <c r="AL1356" s="130"/>
      <c r="AM1356" s="130" t="s">
        <v>168</v>
      </c>
      <c r="AN1356" s="130" t="s">
        <v>3875</v>
      </c>
      <c r="AO1356" s="130" t="s">
        <v>1387</v>
      </c>
      <c r="AP1356" s="130" t="s">
        <v>250</v>
      </c>
      <c r="AQ1356" s="130" t="s">
        <v>14067</v>
      </c>
      <c r="AR1356" s="130"/>
      <c r="AS1356" s="130"/>
      <c r="AT1356" s="130"/>
      <c r="AU1356" s="130"/>
      <c r="BD1356" s="130"/>
      <c r="BE1356" s="130"/>
      <c r="BF1356" s="130"/>
      <c r="BG1356" s="130"/>
      <c r="BH1356" s="130"/>
      <c r="BI1356" s="130"/>
      <c r="BJ1356" s="130"/>
      <c r="BK1356" s="130"/>
      <c r="BL1356" s="130"/>
      <c r="BM1356" s="130"/>
      <c r="BN1356" s="130"/>
      <c r="BO1356" s="130"/>
      <c r="BP1356" s="130"/>
      <c r="BQ1356" s="130"/>
      <c r="BR1356" s="130"/>
      <c r="BS1356" s="130"/>
      <c r="BT1356" s="130"/>
      <c r="BU1356" s="130"/>
      <c r="BV1356" s="130"/>
      <c r="BW1356" s="130"/>
      <c r="BX1356" s="130"/>
      <c r="BY1356" s="130"/>
      <c r="BZ1356" s="130"/>
      <c r="CA1356" s="130"/>
      <c r="CB1356" s="130"/>
      <c r="CC1356" s="130"/>
      <c r="CD1356" s="130"/>
      <c r="CE1356" s="130"/>
      <c r="CF1356" s="130"/>
      <c r="CG1356" s="130"/>
      <c r="CH1356" s="130"/>
      <c r="CI1356" s="130"/>
      <c r="CJ1356" s="130"/>
      <c r="CK1356" s="130"/>
      <c r="CL1356" s="130"/>
      <c r="CM1356" s="130"/>
      <c r="CN1356" s="130"/>
      <c r="CO1356" s="130"/>
      <c r="CP1356" s="130"/>
    </row>
    <row r="1357" spans="1:148" ht="12.75" customHeight="1" x14ac:dyDescent="0.2">
      <c r="A1357" s="132" t="s">
        <v>240</v>
      </c>
      <c r="B1357" s="17" t="s">
        <v>886</v>
      </c>
      <c r="C1357" s="133"/>
      <c r="D1357" s="133" t="s">
        <v>2893</v>
      </c>
      <c r="E1357" s="133" t="s">
        <v>1882</v>
      </c>
      <c r="F1357" s="124"/>
      <c r="G1357" s="124"/>
      <c r="H1357" s="124" t="s">
        <v>243</v>
      </c>
      <c r="I1357" s="133" t="s">
        <v>443</v>
      </c>
      <c r="J1357" s="133" t="s">
        <v>444</v>
      </c>
      <c r="K1357" s="124" t="s">
        <v>162</v>
      </c>
      <c r="L1357" s="133" t="s">
        <v>2894</v>
      </c>
      <c r="M1357" s="133" t="s">
        <v>2895</v>
      </c>
      <c r="N1357" s="124" t="s">
        <v>676</v>
      </c>
      <c r="O1357" s="124"/>
      <c r="P1357" s="124"/>
      <c r="Q1357" s="124"/>
      <c r="R1357" s="133"/>
      <c r="S1357" s="133"/>
      <c r="T1357" s="133"/>
      <c r="U1357" s="133"/>
      <c r="V1357" s="24"/>
      <c r="W1357" s="133"/>
      <c r="X1357" s="133"/>
      <c r="Y1357" s="133"/>
      <c r="Z1357" s="133"/>
      <c r="AA1357" s="133"/>
      <c r="AB1357" s="133"/>
      <c r="AC1357" s="8"/>
      <c r="AI1357" s="133"/>
      <c r="AJ1357" s="133"/>
      <c r="AK1357" s="133"/>
      <c r="AL1357" s="133"/>
      <c r="AM1357" s="124"/>
      <c r="AN1357" s="124"/>
      <c r="AO1357" s="124"/>
      <c r="AP1357" s="124"/>
      <c r="AQ1357" s="124"/>
      <c r="AR1357" s="124"/>
      <c r="AS1357" s="124"/>
      <c r="AT1357" s="124"/>
      <c r="AU1357" s="124"/>
      <c r="AV1357" s="124"/>
      <c r="AW1357" s="124"/>
      <c r="AX1357" s="133"/>
      <c r="AY1357" s="133"/>
      <c r="AZ1357" s="133"/>
      <c r="BA1357" s="3" t="s">
        <v>2896</v>
      </c>
    </row>
    <row r="1358" spans="1:148" ht="12.75" customHeight="1" x14ac:dyDescent="0.2">
      <c r="A1358" s="135" t="s">
        <v>544</v>
      </c>
      <c r="B1358" s="124"/>
      <c r="C1358" s="133"/>
      <c r="D1358" s="133" t="s">
        <v>3876</v>
      </c>
      <c r="E1358" s="133" t="s">
        <v>3876</v>
      </c>
      <c r="F1358" s="124"/>
      <c r="G1358" s="124"/>
      <c r="H1358" s="124"/>
      <c r="I1358" s="133" t="s">
        <v>301</v>
      </c>
      <c r="J1358" s="133" t="s">
        <v>179</v>
      </c>
      <c r="K1358" s="124" t="s">
        <v>162</v>
      </c>
      <c r="L1358" s="133"/>
      <c r="M1358" s="133"/>
      <c r="N1358" s="124"/>
      <c r="O1358" s="124"/>
      <c r="P1358" s="124"/>
      <c r="Q1358" s="124"/>
      <c r="R1358" s="133"/>
      <c r="S1358" s="133"/>
      <c r="T1358" s="133"/>
      <c r="U1358" s="133"/>
      <c r="V1358" s="24"/>
      <c r="W1358" s="133"/>
      <c r="X1358" s="133"/>
      <c r="Y1358" s="133"/>
      <c r="Z1358" s="133"/>
      <c r="AA1358" s="133"/>
      <c r="AB1358" s="133"/>
      <c r="AC1358" s="133"/>
      <c r="AH1358" s="133"/>
      <c r="AI1358" s="133"/>
      <c r="AJ1358" s="133"/>
      <c r="AK1358" s="133"/>
      <c r="AL1358" s="133"/>
      <c r="AM1358" s="124"/>
      <c r="AN1358" s="124"/>
      <c r="AO1358" s="124"/>
      <c r="AP1358" s="124"/>
      <c r="AQ1358" s="124"/>
      <c r="AR1358" s="124"/>
      <c r="AS1358" s="124"/>
      <c r="AT1358" s="124"/>
      <c r="AU1358" s="124"/>
      <c r="AV1358" s="124"/>
      <c r="AW1358" s="3" t="s">
        <v>168</v>
      </c>
      <c r="AX1358" s="133" t="s">
        <v>3877</v>
      </c>
      <c r="AY1358" s="133" t="s">
        <v>3878</v>
      </c>
      <c r="AZ1358" s="133"/>
      <c r="BA1358" s="133" t="s">
        <v>3879</v>
      </c>
      <c r="BC1358" s="135"/>
      <c r="BD1358" s="135"/>
      <c r="BE1358" s="135"/>
    </row>
    <row r="1359" spans="1:148" ht="12.75" customHeight="1" x14ac:dyDescent="0.2">
      <c r="A1359" s="135" t="s">
        <v>544</v>
      </c>
      <c r="C1359" s="128"/>
      <c r="D1359" s="135" t="s">
        <v>3884</v>
      </c>
      <c r="E1359" s="135" t="s">
        <v>3884</v>
      </c>
      <c r="F1359" s="135"/>
      <c r="G1359" s="135"/>
      <c r="H1359" s="127"/>
      <c r="I1359" s="133" t="s">
        <v>443</v>
      </c>
      <c r="J1359" s="135" t="s">
        <v>444</v>
      </c>
      <c r="K1359" s="127" t="s">
        <v>162</v>
      </c>
      <c r="L1359" s="135" t="s">
        <v>163</v>
      </c>
      <c r="M1359" s="135" t="s">
        <v>3885</v>
      </c>
      <c r="N1359" s="135"/>
      <c r="O1359" s="135"/>
      <c r="P1359" s="135"/>
      <c r="Q1359" s="135"/>
      <c r="R1359" s="135" t="s">
        <v>3886</v>
      </c>
      <c r="S1359" s="135" t="s">
        <v>163</v>
      </c>
      <c r="T1359" s="135" t="s">
        <v>3887</v>
      </c>
      <c r="U1359" s="135" t="s">
        <v>3888</v>
      </c>
      <c r="V1359" s="141" t="s">
        <v>3889</v>
      </c>
      <c r="W1359" s="135"/>
      <c r="X1359" s="135"/>
      <c r="Y1359" s="135"/>
      <c r="Z1359" s="135"/>
      <c r="AA1359" s="135" t="s">
        <v>163</v>
      </c>
      <c r="AB1359" s="135"/>
      <c r="AC1359" s="135" t="s">
        <v>194</v>
      </c>
      <c r="AD1359" s="3" t="s">
        <v>2314</v>
      </c>
      <c r="AE1359" s="3" t="s">
        <v>692</v>
      </c>
      <c r="AF1359" s="3" t="s">
        <v>3890</v>
      </c>
      <c r="AG1359" s="3" t="s">
        <v>3891</v>
      </c>
      <c r="AH1359" s="135" t="s">
        <v>163</v>
      </c>
      <c r="AI1359" s="135" t="s">
        <v>3889</v>
      </c>
      <c r="AJ1359" s="135" t="s">
        <v>163</v>
      </c>
      <c r="AK1359" s="135"/>
      <c r="AL1359" s="135" t="s">
        <v>3892</v>
      </c>
      <c r="AM1359" s="135"/>
      <c r="AN1359" s="135"/>
      <c r="AO1359" s="135"/>
      <c r="AP1359" s="135"/>
      <c r="AQ1359" s="135"/>
      <c r="AR1359" s="135"/>
      <c r="AS1359" s="135"/>
      <c r="AT1359" s="135"/>
      <c r="AU1359" s="135"/>
      <c r="AV1359" s="135"/>
      <c r="AW1359" s="135" t="s">
        <v>168</v>
      </c>
      <c r="AX1359" s="135" t="s">
        <v>2314</v>
      </c>
      <c r="AY1359" s="135" t="s">
        <v>692</v>
      </c>
      <c r="AZ1359" s="135" t="s">
        <v>3890</v>
      </c>
      <c r="BA1359" s="135" t="s">
        <v>3891</v>
      </c>
      <c r="BC1359" s="141"/>
      <c r="BD1359" s="141"/>
      <c r="BE1359" s="141"/>
    </row>
    <row r="1360" spans="1:148" ht="12.75" customHeight="1" x14ac:dyDescent="0.2">
      <c r="A1360" s="3" t="s">
        <v>11621</v>
      </c>
      <c r="B1360" s="127" t="s">
        <v>13671</v>
      </c>
      <c r="D1360" s="3" t="s">
        <v>3893</v>
      </c>
      <c r="E1360" s="3" t="s">
        <v>3893</v>
      </c>
      <c r="F1360" s="3"/>
      <c r="G1360" s="3"/>
      <c r="I1360" s="133" t="s">
        <v>443</v>
      </c>
      <c r="J1360" s="3" t="s">
        <v>444</v>
      </c>
      <c r="K1360" s="4" t="s">
        <v>162</v>
      </c>
      <c r="M1360" s="3" t="s">
        <v>3894</v>
      </c>
      <c r="R1360" s="3" t="s">
        <v>3895</v>
      </c>
      <c r="S1360" s="3" t="s">
        <v>163</v>
      </c>
      <c r="T1360" s="3" t="s">
        <v>3896</v>
      </c>
      <c r="U1360" s="3" t="s">
        <v>3897</v>
      </c>
      <c r="V1360" s="141" t="s">
        <v>3898</v>
      </c>
      <c r="AA1360" s="3" t="s">
        <v>163</v>
      </c>
      <c r="AC1360" s="3" t="s">
        <v>168</v>
      </c>
      <c r="AD1360" s="3" t="s">
        <v>3899</v>
      </c>
      <c r="AE1360" s="3" t="s">
        <v>3900</v>
      </c>
      <c r="AF1360" s="3" t="s">
        <v>3901</v>
      </c>
      <c r="AG1360" s="3" t="s">
        <v>3902</v>
      </c>
      <c r="AH1360" s="3" t="s">
        <v>163</v>
      </c>
      <c r="AI1360" s="3" t="s">
        <v>3898</v>
      </c>
      <c r="AJ1360" s="3" t="s">
        <v>163</v>
      </c>
      <c r="AK1360" s="3" t="s">
        <v>3903</v>
      </c>
      <c r="AL1360" s="3" t="s">
        <v>3904</v>
      </c>
      <c r="AW1360" s="3" t="s">
        <v>168</v>
      </c>
      <c r="AX1360" s="3" t="s">
        <v>3899</v>
      </c>
      <c r="AY1360" s="3" t="s">
        <v>3900</v>
      </c>
      <c r="AZ1360" s="3" t="s">
        <v>3901</v>
      </c>
      <c r="BA1360" s="3" t="s">
        <v>3902</v>
      </c>
      <c r="BC1360" s="141"/>
      <c r="BD1360" s="141"/>
      <c r="BE1360" s="141"/>
    </row>
    <row r="1361" spans="1:63" ht="12.75" customHeight="1" x14ac:dyDescent="0.2">
      <c r="A1361" s="3" t="s">
        <v>544</v>
      </c>
      <c r="D1361" s="3" t="s">
        <v>3905</v>
      </c>
      <c r="E1361" s="3" t="s">
        <v>3905</v>
      </c>
      <c r="F1361" s="3"/>
      <c r="G1361" s="3"/>
      <c r="I1361" s="3" t="s">
        <v>858</v>
      </c>
      <c r="J1361" s="133" t="s">
        <v>203</v>
      </c>
      <c r="K1361" s="4" t="s">
        <v>162</v>
      </c>
      <c r="L1361" s="3" t="s">
        <v>163</v>
      </c>
      <c r="M1361" s="3" t="s">
        <v>163</v>
      </c>
      <c r="R1361" s="3" t="s">
        <v>3906</v>
      </c>
      <c r="S1361" s="3" t="s">
        <v>163</v>
      </c>
      <c r="T1361" s="3" t="s">
        <v>3907</v>
      </c>
      <c r="U1361" s="3" t="s">
        <v>3908</v>
      </c>
      <c r="V1361" s="9" t="s">
        <v>3909</v>
      </c>
      <c r="AA1361" s="3" t="s">
        <v>3910</v>
      </c>
      <c r="AC1361" s="3" t="s">
        <v>168</v>
      </c>
      <c r="AD1361" s="3" t="s">
        <v>917</v>
      </c>
      <c r="AE1361" s="3" t="s">
        <v>3911</v>
      </c>
      <c r="AF1361" s="3" t="s">
        <v>163</v>
      </c>
      <c r="AG1361" s="3" t="s">
        <v>3912</v>
      </c>
      <c r="AW1361" s="3" t="s">
        <v>168</v>
      </c>
      <c r="AX1361" s="3" t="s">
        <v>917</v>
      </c>
      <c r="AY1361" s="3" t="s">
        <v>3911</v>
      </c>
      <c r="AZ1361" s="3" t="s">
        <v>163</v>
      </c>
      <c r="BA1361" s="3" t="s">
        <v>3912</v>
      </c>
      <c r="BC1361" s="9"/>
      <c r="BD1361" s="9"/>
      <c r="BE1361" s="9"/>
    </row>
    <row r="1362" spans="1:63" ht="12.75" customHeight="1" x14ac:dyDescent="0.2">
      <c r="A1362" s="47" t="s">
        <v>544</v>
      </c>
      <c r="B1362" s="124"/>
      <c r="D1362" s="47" t="s">
        <v>11891</v>
      </c>
      <c r="E1362" s="47" t="s">
        <v>11891</v>
      </c>
      <c r="F1362" s="3"/>
      <c r="G1362" s="3"/>
      <c r="I1362" s="3" t="s">
        <v>160</v>
      </c>
      <c r="J1362" s="3" t="s">
        <v>161</v>
      </c>
      <c r="K1362" s="4" t="s">
        <v>162</v>
      </c>
      <c r="M1362" s="82" t="s">
        <v>11896</v>
      </c>
      <c r="V1362" s="135"/>
      <c r="AC1362" s="3" t="s">
        <v>168</v>
      </c>
      <c r="AD1362" s="3" t="s">
        <v>11912</v>
      </c>
      <c r="AE1362" s="3" t="s">
        <v>11945</v>
      </c>
      <c r="AF1362" s="3" t="s">
        <v>600</v>
      </c>
      <c r="AG1362" s="3" t="s">
        <v>11911</v>
      </c>
      <c r="AJ1362" s="47"/>
      <c r="AK1362" s="3" t="s">
        <v>11910</v>
      </c>
      <c r="AW1362" s="3" t="s">
        <v>168</v>
      </c>
      <c r="AX1362" s="47" t="s">
        <v>11912</v>
      </c>
      <c r="AY1362" s="47" t="s">
        <v>11945</v>
      </c>
      <c r="AZ1362" s="133" t="s">
        <v>600</v>
      </c>
      <c r="BA1362" s="11" t="s">
        <v>11911</v>
      </c>
      <c r="BC1362" s="135"/>
      <c r="BD1362" s="135"/>
      <c r="BE1362" s="135"/>
    </row>
    <row r="1363" spans="1:63" ht="12.75" customHeight="1" x14ac:dyDescent="0.2">
      <c r="A1363" s="132" t="s">
        <v>240</v>
      </c>
      <c r="B1363" s="17" t="s">
        <v>886</v>
      </c>
      <c r="C1363" s="133"/>
      <c r="D1363" s="133" t="s">
        <v>5812</v>
      </c>
      <c r="E1363" s="133" t="s">
        <v>5813</v>
      </c>
      <c r="F1363" s="124"/>
      <c r="G1363" s="124"/>
      <c r="H1363" s="124" t="s">
        <v>243</v>
      </c>
      <c r="I1363" s="133" t="s">
        <v>809</v>
      </c>
      <c r="J1363" s="133" t="s">
        <v>810</v>
      </c>
      <c r="K1363" s="124" t="s">
        <v>162</v>
      </c>
      <c r="L1363" s="133" t="s">
        <v>14878</v>
      </c>
      <c r="M1363" s="133" t="s">
        <v>5814</v>
      </c>
      <c r="N1363" s="124" t="s">
        <v>247</v>
      </c>
      <c r="O1363" s="124"/>
      <c r="P1363" s="124"/>
      <c r="Q1363" s="124"/>
      <c r="R1363" s="133"/>
      <c r="S1363" s="133"/>
      <c r="T1363" s="133"/>
      <c r="U1363" s="133"/>
      <c r="V1363" s="24"/>
      <c r="W1363" s="133"/>
      <c r="X1363" s="133"/>
      <c r="Y1363" s="133"/>
      <c r="Z1363" s="133"/>
      <c r="AA1363" s="133"/>
      <c r="AB1363" s="133"/>
      <c r="AC1363" s="133"/>
      <c r="AI1363" s="133"/>
      <c r="AJ1363" s="133"/>
      <c r="AK1363" s="133"/>
      <c r="AL1363" s="133"/>
      <c r="AM1363" s="124"/>
      <c r="AN1363" s="124"/>
      <c r="AO1363" s="124"/>
      <c r="AP1363" s="124"/>
      <c r="AQ1363" s="124"/>
      <c r="AR1363" s="124"/>
      <c r="AS1363" s="124"/>
      <c r="AT1363" s="124"/>
      <c r="AU1363" s="124"/>
      <c r="AV1363" s="124"/>
      <c r="AW1363" s="3" t="s">
        <v>168</v>
      </c>
      <c r="AX1363" s="133" t="s">
        <v>5815</v>
      </c>
      <c r="AY1363" s="133" t="s">
        <v>5816</v>
      </c>
      <c r="AZ1363" s="133" t="s">
        <v>319</v>
      </c>
      <c r="BA1363" s="3" t="s">
        <v>5817</v>
      </c>
      <c r="BC1363" s="135"/>
      <c r="BD1363" s="135"/>
      <c r="BE1363" s="135"/>
    </row>
    <row r="1364" spans="1:63" ht="12.75" customHeight="1" x14ac:dyDescent="0.2">
      <c r="A1364" s="3" t="s">
        <v>275</v>
      </c>
      <c r="D1364" s="3" t="s">
        <v>3921</v>
      </c>
      <c r="E1364" s="3" t="s">
        <v>3921</v>
      </c>
      <c r="F1364" s="3"/>
      <c r="G1364" s="3"/>
      <c r="I1364" s="3" t="s">
        <v>160</v>
      </c>
      <c r="J1364" s="3" t="s">
        <v>161</v>
      </c>
      <c r="K1364" s="4" t="s">
        <v>162</v>
      </c>
      <c r="L1364" s="3" t="s">
        <v>163</v>
      </c>
      <c r="M1364" s="3" t="s">
        <v>3922</v>
      </c>
      <c r="R1364" s="3" t="s">
        <v>3923</v>
      </c>
      <c r="S1364" s="3" t="s">
        <v>3924</v>
      </c>
      <c r="T1364" s="3" t="s">
        <v>3925</v>
      </c>
      <c r="U1364" s="3" t="s">
        <v>580</v>
      </c>
      <c r="V1364" s="141" t="s">
        <v>3926</v>
      </c>
      <c r="AA1364" s="3" t="s">
        <v>163</v>
      </c>
      <c r="AC1364" s="3" t="s">
        <v>168</v>
      </c>
      <c r="AD1364" s="3" t="s">
        <v>3927</v>
      </c>
      <c r="AE1364" s="3" t="s">
        <v>3928</v>
      </c>
      <c r="AF1364" s="3" t="s">
        <v>3929</v>
      </c>
      <c r="AG1364" s="3" t="s">
        <v>3930</v>
      </c>
      <c r="AI1364" s="3" t="s">
        <v>163</v>
      </c>
      <c r="AJ1364" s="3" t="s">
        <v>3926</v>
      </c>
      <c r="AK1364" s="3" t="s">
        <v>3931</v>
      </c>
      <c r="AL1364" s="3" t="s">
        <v>3932</v>
      </c>
      <c r="AW1364" s="3" t="s">
        <v>168</v>
      </c>
      <c r="AX1364" s="3" t="s">
        <v>3927</v>
      </c>
      <c r="AY1364" s="3" t="s">
        <v>3928</v>
      </c>
      <c r="AZ1364" s="3" t="s">
        <v>3929</v>
      </c>
      <c r="BA1364" s="3" t="s">
        <v>3930</v>
      </c>
      <c r="BC1364" s="141"/>
      <c r="BD1364" s="141"/>
      <c r="BE1364" s="141"/>
    </row>
    <row r="1365" spans="1:63" ht="12.75" customHeight="1" x14ac:dyDescent="0.2">
      <c r="A1365" s="3" t="s">
        <v>205</v>
      </c>
      <c r="B1365" s="17" t="s">
        <v>472</v>
      </c>
      <c r="D1365" s="135" t="s">
        <v>11465</v>
      </c>
      <c r="E1365" s="3" t="s">
        <v>11465</v>
      </c>
      <c r="F1365" s="3"/>
      <c r="G1365" s="3"/>
      <c r="H1365" s="4" t="s">
        <v>11628</v>
      </c>
      <c r="I1365" s="3" t="s">
        <v>722</v>
      </c>
      <c r="J1365" s="3" t="s">
        <v>179</v>
      </c>
      <c r="K1365" s="4" t="s">
        <v>162</v>
      </c>
      <c r="V1365" s="135"/>
      <c r="AC1365" s="3" t="s">
        <v>168</v>
      </c>
      <c r="AD1365" s="3" t="s">
        <v>11466</v>
      </c>
      <c r="AE1365" s="3" t="s">
        <v>11467</v>
      </c>
      <c r="AF1365" s="3" t="s">
        <v>11460</v>
      </c>
      <c r="AG1365" s="3" t="s">
        <v>11468</v>
      </c>
      <c r="AQ1365" s="135"/>
      <c r="AS1365" s="135"/>
      <c r="AT1365" s="135"/>
      <c r="AU1365" s="135"/>
      <c r="BC1365" s="135"/>
      <c r="BD1365" s="135"/>
      <c r="BE1365" s="135"/>
    </row>
    <row r="1366" spans="1:63" ht="12.75" customHeight="1" x14ac:dyDescent="0.2">
      <c r="A1366" s="47" t="s">
        <v>544</v>
      </c>
      <c r="D1366" s="135" t="s">
        <v>3936</v>
      </c>
      <c r="E1366" s="3" t="s">
        <v>3936</v>
      </c>
      <c r="F1366" s="3"/>
      <c r="G1366" s="3"/>
      <c r="I1366" s="3" t="s">
        <v>919</v>
      </c>
      <c r="J1366" s="3" t="s">
        <v>444</v>
      </c>
      <c r="K1366" s="4" t="s">
        <v>162</v>
      </c>
      <c r="L1366" s="3" t="s">
        <v>163</v>
      </c>
      <c r="M1366" s="3" t="s">
        <v>3937</v>
      </c>
      <c r="R1366" s="3" t="s">
        <v>3938</v>
      </c>
      <c r="S1366" s="3" t="s">
        <v>163</v>
      </c>
      <c r="T1366" s="3" t="s">
        <v>3939</v>
      </c>
      <c r="U1366" s="3" t="s">
        <v>3940</v>
      </c>
      <c r="V1366" s="9" t="s">
        <v>163</v>
      </c>
      <c r="AA1366" s="3" t="s">
        <v>163</v>
      </c>
      <c r="AC1366" s="3" t="s">
        <v>168</v>
      </c>
      <c r="AD1366" s="3" t="s">
        <v>3941</v>
      </c>
      <c r="AE1366" s="3" t="s">
        <v>3942</v>
      </c>
      <c r="AF1366" s="3" t="s">
        <v>3943</v>
      </c>
      <c r="AG1366" s="3" t="s">
        <v>3944</v>
      </c>
      <c r="AH1366" s="3" t="s">
        <v>163</v>
      </c>
      <c r="AI1366" s="3" t="s">
        <v>3945</v>
      </c>
      <c r="AJ1366" s="3" t="s">
        <v>163</v>
      </c>
      <c r="AK1366" s="3" t="s">
        <v>3946</v>
      </c>
      <c r="AL1366" s="3" t="s">
        <v>163</v>
      </c>
      <c r="AS1366" s="135"/>
      <c r="AT1366" s="135"/>
      <c r="AU1366" s="135"/>
      <c r="AW1366" s="3" t="s">
        <v>168</v>
      </c>
      <c r="AX1366" s="3" t="s">
        <v>3941</v>
      </c>
      <c r="AY1366" s="3" t="s">
        <v>3942</v>
      </c>
      <c r="AZ1366" s="3" t="s">
        <v>3943</v>
      </c>
      <c r="BA1366" s="3" t="s">
        <v>3944</v>
      </c>
      <c r="BC1366" s="141"/>
      <c r="BD1366" s="141"/>
      <c r="BE1366" s="141"/>
    </row>
    <row r="1367" spans="1:63" ht="12.75" customHeight="1" x14ac:dyDescent="0.2">
      <c r="A1367" s="3" t="s">
        <v>173</v>
      </c>
      <c r="D1367" s="3" t="s">
        <v>3961</v>
      </c>
      <c r="E1367" s="3" t="s">
        <v>3961</v>
      </c>
      <c r="F1367" s="3"/>
      <c r="G1367" s="3"/>
      <c r="I1367" s="3" t="s">
        <v>979</v>
      </c>
      <c r="J1367" s="3" t="s">
        <v>179</v>
      </c>
      <c r="K1367" s="4" t="s">
        <v>162</v>
      </c>
      <c r="M1367" s="3" t="s">
        <v>163</v>
      </c>
      <c r="R1367" s="3" t="s">
        <v>3962</v>
      </c>
      <c r="S1367" s="3" t="s">
        <v>163</v>
      </c>
      <c r="T1367" s="3" t="s">
        <v>3963</v>
      </c>
      <c r="U1367" s="3" t="s">
        <v>3964</v>
      </c>
      <c r="V1367" s="141" t="s">
        <v>163</v>
      </c>
      <c r="AA1367" s="3" t="s">
        <v>163</v>
      </c>
      <c r="AC1367" s="3" t="s">
        <v>168</v>
      </c>
      <c r="AD1367" s="3" t="s">
        <v>196</v>
      </c>
      <c r="AE1367" s="3" t="s">
        <v>3958</v>
      </c>
      <c r="AF1367" s="3" t="s">
        <v>3965</v>
      </c>
      <c r="AG1367" s="3" t="s">
        <v>3960</v>
      </c>
      <c r="AI1367" s="3" t="s">
        <v>163</v>
      </c>
      <c r="AJ1367" s="3" t="s">
        <v>3966</v>
      </c>
      <c r="AK1367" s="3" t="s">
        <v>3967</v>
      </c>
      <c r="AL1367" s="3" t="s">
        <v>3968</v>
      </c>
      <c r="AW1367" s="3" t="s">
        <v>168</v>
      </c>
      <c r="AX1367" s="3" t="s">
        <v>196</v>
      </c>
      <c r="AY1367" s="3" t="s">
        <v>3958</v>
      </c>
      <c r="AZ1367" s="3" t="s">
        <v>3965</v>
      </c>
      <c r="BA1367" s="3" t="s">
        <v>3960</v>
      </c>
      <c r="BC1367" s="141"/>
      <c r="BD1367" s="141"/>
      <c r="BE1367" s="141"/>
    </row>
    <row r="1368" spans="1:63" ht="12.75" customHeight="1" x14ac:dyDescent="0.2">
      <c r="A1368" s="132" t="s">
        <v>240</v>
      </c>
      <c r="B1368" s="124" t="s">
        <v>1084</v>
      </c>
      <c r="C1368" s="133"/>
      <c r="D1368" s="3" t="s">
        <v>4039</v>
      </c>
      <c r="E1368" s="3" t="s">
        <v>4040</v>
      </c>
      <c r="F1368" s="12"/>
      <c r="G1368" s="12"/>
      <c r="H1368" s="124" t="s">
        <v>243</v>
      </c>
      <c r="I1368" s="132" t="s">
        <v>979</v>
      </c>
      <c r="J1368" s="133" t="s">
        <v>179</v>
      </c>
      <c r="K1368" s="124" t="s">
        <v>180</v>
      </c>
      <c r="L1368" s="133" t="s">
        <v>4041</v>
      </c>
      <c r="M1368" s="136" t="s">
        <v>4042</v>
      </c>
      <c r="N1368" s="127" t="s">
        <v>676</v>
      </c>
      <c r="O1368" s="124" t="s">
        <v>694</v>
      </c>
      <c r="P1368" s="124"/>
      <c r="Q1368" s="124"/>
      <c r="R1368" s="3" t="s">
        <v>4043</v>
      </c>
      <c r="S1368" s="3" t="s">
        <v>4044</v>
      </c>
      <c r="T1368" s="3" t="s">
        <v>163</v>
      </c>
      <c r="U1368" s="3" t="s">
        <v>4045</v>
      </c>
      <c r="V1368" s="24"/>
      <c r="W1368" s="133"/>
      <c r="X1368" s="133"/>
      <c r="Y1368" s="133"/>
      <c r="Z1368" s="133"/>
      <c r="AA1368" s="133"/>
      <c r="AB1368" s="133"/>
      <c r="AC1368" s="3" t="s">
        <v>168</v>
      </c>
      <c r="AD1368" s="136" t="s">
        <v>4046</v>
      </c>
      <c r="AE1368" s="136" t="s">
        <v>1044</v>
      </c>
      <c r="AF1368" s="133" t="s">
        <v>319</v>
      </c>
      <c r="AG1368" s="3" t="s">
        <v>4047</v>
      </c>
      <c r="AI1368" s="141" t="s">
        <v>4051</v>
      </c>
      <c r="AJ1368" s="3" t="s">
        <v>163</v>
      </c>
      <c r="AK1368" s="3" t="s">
        <v>4049</v>
      </c>
      <c r="AL1368" s="3" t="s">
        <v>4048</v>
      </c>
      <c r="BC1368" s="135"/>
      <c r="BD1368" s="135"/>
      <c r="BE1368" s="135"/>
    </row>
    <row r="1369" spans="1:63" ht="12.75" customHeight="1" x14ac:dyDescent="0.2">
      <c r="A1369" s="135" t="s">
        <v>205</v>
      </c>
      <c r="B1369" s="127" t="s">
        <v>215</v>
      </c>
      <c r="C1369" s="128"/>
      <c r="D1369" s="135" t="s">
        <v>12891</v>
      </c>
      <c r="E1369" s="135" t="s">
        <v>12891</v>
      </c>
      <c r="F1369" s="135"/>
      <c r="G1369" s="135"/>
      <c r="H1369" s="127"/>
      <c r="I1369" s="135" t="s">
        <v>722</v>
      </c>
      <c r="J1369" s="135" t="s">
        <v>179</v>
      </c>
      <c r="K1369" s="127" t="s">
        <v>162</v>
      </c>
      <c r="L1369" s="135" t="s">
        <v>12993</v>
      </c>
      <c r="M1369" s="135"/>
      <c r="N1369" s="135"/>
      <c r="O1369" s="135"/>
      <c r="P1369" s="135"/>
      <c r="Q1369" s="135"/>
      <c r="R1369" s="135" t="s">
        <v>13007</v>
      </c>
      <c r="S1369" s="135" t="s">
        <v>13008</v>
      </c>
      <c r="T1369" s="135"/>
      <c r="U1369" s="135" t="s">
        <v>13009</v>
      </c>
      <c r="V1369" s="141" t="s">
        <v>13010</v>
      </c>
      <c r="W1369" s="135"/>
      <c r="X1369" s="135"/>
      <c r="Y1369" s="135"/>
      <c r="Z1369" s="135"/>
      <c r="AA1369" s="135"/>
      <c r="AB1369" s="135"/>
      <c r="AC1369" s="135" t="s">
        <v>1916</v>
      </c>
      <c r="AD1369" s="3" t="s">
        <v>1152</v>
      </c>
      <c r="AE1369" s="3" t="s">
        <v>12992</v>
      </c>
      <c r="AF1369" s="3" t="s">
        <v>1289</v>
      </c>
      <c r="AG1369" s="3" t="s">
        <v>12991</v>
      </c>
      <c r="AI1369" s="135"/>
      <c r="AJ1369" s="135"/>
      <c r="AK1369" s="141" t="s">
        <v>13011</v>
      </c>
      <c r="AL1369" s="135"/>
      <c r="AM1369" s="135"/>
      <c r="AN1369" s="135"/>
      <c r="AO1369" s="135"/>
      <c r="AP1369" s="135"/>
      <c r="AQ1369" s="135"/>
      <c r="AR1369" s="135"/>
      <c r="AS1369" s="135"/>
      <c r="AT1369" s="135"/>
      <c r="AU1369" s="135"/>
      <c r="AV1369" s="135"/>
      <c r="AW1369" s="3" t="s">
        <v>168</v>
      </c>
      <c r="AX1369" s="135" t="s">
        <v>11335</v>
      </c>
      <c r="AY1369" s="135" t="s">
        <v>4963</v>
      </c>
      <c r="AZ1369" s="135" t="s">
        <v>11319</v>
      </c>
      <c r="BA1369" s="3" t="s">
        <v>11336</v>
      </c>
    </row>
    <row r="1370" spans="1:63" ht="12.75" customHeight="1" x14ac:dyDescent="0.25">
      <c r="A1370" s="130" t="s">
        <v>173</v>
      </c>
      <c r="B1370" s="79" t="s">
        <v>886</v>
      </c>
      <c r="C1370" s="78"/>
      <c r="D1370" s="130" t="s">
        <v>14531</v>
      </c>
      <c r="E1370" s="130" t="s">
        <v>14531</v>
      </c>
      <c r="F1370" s="130"/>
      <c r="G1370" s="130"/>
      <c r="H1370" s="130"/>
      <c r="I1370" s="130" t="s">
        <v>3817</v>
      </c>
      <c r="J1370" s="130" t="s">
        <v>161</v>
      </c>
      <c r="K1370" s="79" t="s">
        <v>162</v>
      </c>
      <c r="L1370" s="129" t="s">
        <v>14520</v>
      </c>
      <c r="M1370" s="130"/>
      <c r="N1370" s="130"/>
      <c r="V1370" s="135"/>
      <c r="BC1370" s="135"/>
      <c r="BD1370" s="135"/>
      <c r="BE1370" s="135"/>
    </row>
    <row r="1371" spans="1:63" ht="12.75" customHeight="1" x14ac:dyDescent="0.2">
      <c r="A1371" s="135" t="s">
        <v>11297</v>
      </c>
      <c r="B1371" s="127" t="s">
        <v>13672</v>
      </c>
      <c r="C1371" s="128"/>
      <c r="D1371" s="135" t="s">
        <v>11298</v>
      </c>
      <c r="E1371" s="135" t="s">
        <v>11298</v>
      </c>
      <c r="F1371" s="135"/>
      <c r="G1371" s="135"/>
      <c r="H1371" s="127" t="s">
        <v>11628</v>
      </c>
      <c r="I1371" s="135" t="s">
        <v>722</v>
      </c>
      <c r="J1371" s="135" t="s">
        <v>179</v>
      </c>
      <c r="K1371" s="127" t="s">
        <v>162</v>
      </c>
      <c r="L1371" s="135"/>
      <c r="M1371" s="135"/>
      <c r="N1371" s="135"/>
      <c r="O1371" s="135"/>
      <c r="P1371" s="135"/>
      <c r="Q1371" s="135"/>
      <c r="R1371" s="135"/>
      <c r="S1371" s="135"/>
      <c r="T1371" s="135"/>
      <c r="U1371" s="135"/>
      <c r="V1371" s="135"/>
      <c r="W1371" s="135"/>
      <c r="X1371" s="135"/>
      <c r="Y1371" s="135"/>
      <c r="Z1371" s="135"/>
      <c r="AA1371" s="135"/>
      <c r="AB1371" s="135"/>
      <c r="AC1371" s="133" t="s">
        <v>168</v>
      </c>
      <c r="AD1371" s="135" t="s">
        <v>11299</v>
      </c>
      <c r="AE1371" s="135" t="s">
        <v>1673</v>
      </c>
      <c r="AF1371" s="135" t="s">
        <v>11300</v>
      </c>
      <c r="AG1371" s="3" t="s">
        <v>11301</v>
      </c>
      <c r="AI1371" s="135"/>
      <c r="AJ1371" s="135"/>
      <c r="AK1371" s="135"/>
      <c r="AL1371" s="135"/>
      <c r="AM1371" s="135"/>
      <c r="AN1371" s="135"/>
      <c r="AO1371" s="135"/>
      <c r="AP1371" s="135"/>
      <c r="AQ1371" s="135"/>
      <c r="AR1371" s="135"/>
      <c r="AS1371" s="135"/>
      <c r="AT1371" s="135"/>
      <c r="AU1371" s="135"/>
      <c r="AV1371" s="135"/>
      <c r="AW1371" s="135"/>
    </row>
    <row r="1372" spans="1:63" ht="12.75" customHeight="1" x14ac:dyDescent="0.2">
      <c r="A1372" s="47" t="s">
        <v>544</v>
      </c>
      <c r="D1372" s="3" t="s">
        <v>3973</v>
      </c>
      <c r="E1372" s="3" t="s">
        <v>3973</v>
      </c>
      <c r="F1372" s="3"/>
      <c r="G1372" s="3"/>
      <c r="I1372" s="3" t="s">
        <v>979</v>
      </c>
      <c r="J1372" s="3" t="s">
        <v>179</v>
      </c>
      <c r="K1372" s="4" t="s">
        <v>162</v>
      </c>
      <c r="M1372" s="3" t="s">
        <v>163</v>
      </c>
      <c r="R1372" s="3" t="s">
        <v>3974</v>
      </c>
      <c r="S1372" s="3" t="s">
        <v>3975</v>
      </c>
      <c r="T1372" s="3" t="s">
        <v>3976</v>
      </c>
      <c r="U1372" s="3" t="s">
        <v>3977</v>
      </c>
      <c r="V1372" s="9" t="s">
        <v>3978</v>
      </c>
      <c r="AA1372" s="3" t="s">
        <v>163</v>
      </c>
      <c r="AC1372" s="3" t="s">
        <v>168</v>
      </c>
      <c r="AD1372" s="3" t="s">
        <v>3979</v>
      </c>
      <c r="AE1372" s="3" t="s">
        <v>3980</v>
      </c>
      <c r="AF1372" s="3" t="s">
        <v>3981</v>
      </c>
      <c r="AI1372" s="135" t="s">
        <v>163</v>
      </c>
      <c r="AJ1372" s="135" t="s">
        <v>3982</v>
      </c>
      <c r="AK1372" s="135"/>
      <c r="AL1372" s="3" t="s">
        <v>3983</v>
      </c>
      <c r="AR1372" s="135"/>
      <c r="AW1372" s="3" t="s">
        <v>168</v>
      </c>
      <c r="AX1372" s="3" t="s">
        <v>3979</v>
      </c>
      <c r="AY1372" s="3" t="s">
        <v>3980</v>
      </c>
      <c r="AZ1372" s="3" t="s">
        <v>3981</v>
      </c>
      <c r="BA1372" s="3" t="s">
        <v>163</v>
      </c>
      <c r="BC1372" s="9"/>
      <c r="BD1372" s="141"/>
      <c r="BE1372" s="141"/>
      <c r="BF1372" s="135"/>
    </row>
    <row r="1373" spans="1:63" ht="12.75" customHeight="1" x14ac:dyDescent="0.2">
      <c r="A1373" s="132" t="s">
        <v>240</v>
      </c>
      <c r="B1373" s="17" t="s">
        <v>886</v>
      </c>
      <c r="C1373" s="133"/>
      <c r="D1373" s="133" t="s">
        <v>816</v>
      </c>
      <c r="E1373" s="133" t="s">
        <v>817</v>
      </c>
      <c r="F1373" s="12"/>
      <c r="G1373" s="12"/>
      <c r="H1373" s="124" t="s">
        <v>243</v>
      </c>
      <c r="I1373" s="133" t="s">
        <v>818</v>
      </c>
      <c r="J1373" s="133" t="s">
        <v>161</v>
      </c>
      <c r="K1373" s="124" t="s">
        <v>162</v>
      </c>
      <c r="L1373" s="133" t="s">
        <v>819</v>
      </c>
      <c r="M1373" s="133"/>
      <c r="N1373" s="124" t="s">
        <v>247</v>
      </c>
      <c r="O1373" s="124"/>
      <c r="P1373" s="124"/>
      <c r="Q1373" s="124"/>
      <c r="R1373" s="133"/>
      <c r="S1373" s="133"/>
      <c r="T1373" s="133"/>
      <c r="U1373" s="133"/>
      <c r="V1373" s="24"/>
      <c r="W1373" s="133"/>
      <c r="X1373" s="133"/>
      <c r="Y1373" s="133"/>
      <c r="Z1373" s="133"/>
      <c r="AA1373" s="133"/>
      <c r="AB1373" s="133"/>
      <c r="AC1373" s="133"/>
      <c r="AH1373" s="133"/>
      <c r="AI1373" s="133"/>
      <c r="AJ1373" s="133"/>
      <c r="AK1373" s="133"/>
      <c r="AL1373" s="133"/>
      <c r="AM1373" s="124"/>
      <c r="AN1373" s="124"/>
      <c r="AO1373" s="124"/>
      <c r="AP1373" s="124"/>
      <c r="AQ1373" s="124"/>
      <c r="AR1373" s="124"/>
      <c r="AS1373" s="124"/>
      <c r="AT1373" s="124"/>
      <c r="AU1373" s="124"/>
      <c r="AV1373" s="124"/>
      <c r="AW1373" s="124"/>
      <c r="AX1373" s="133"/>
      <c r="AY1373" s="133"/>
      <c r="AZ1373" s="133"/>
      <c r="BA1373" s="133"/>
      <c r="BC1373" s="135"/>
      <c r="BF1373" s="135"/>
      <c r="BK1373" s="135"/>
    </row>
    <row r="1374" spans="1:63" ht="12.75" customHeight="1" x14ac:dyDescent="0.2">
      <c r="A1374" s="3" t="s">
        <v>205</v>
      </c>
      <c r="B1374" s="127" t="s">
        <v>215</v>
      </c>
      <c r="D1374" s="3" t="s">
        <v>11549</v>
      </c>
      <c r="E1374" s="3" t="s">
        <v>11549</v>
      </c>
      <c r="F1374" s="3"/>
      <c r="G1374" s="3"/>
      <c r="I1374" s="3" t="s">
        <v>722</v>
      </c>
      <c r="J1374" s="3" t="s">
        <v>179</v>
      </c>
      <c r="K1374" s="4" t="s">
        <v>162</v>
      </c>
      <c r="V1374" s="135"/>
      <c r="AW1374" s="3" t="s">
        <v>168</v>
      </c>
      <c r="AX1374" s="3" t="s">
        <v>11550</v>
      </c>
      <c r="AY1374" s="3" t="s">
        <v>5016</v>
      </c>
      <c r="AZ1374" s="3" t="s">
        <v>11319</v>
      </c>
      <c r="BA1374" s="3" t="s">
        <v>5017</v>
      </c>
      <c r="BC1374" s="135"/>
      <c r="BD1374" s="135"/>
      <c r="BE1374" s="135"/>
    </row>
    <row r="1375" spans="1:63" ht="12.75" customHeight="1" x14ac:dyDescent="0.2">
      <c r="A1375" s="3" t="s">
        <v>173</v>
      </c>
      <c r="D1375" s="3" t="s">
        <v>3984</v>
      </c>
      <c r="E1375" s="3" t="s">
        <v>3984</v>
      </c>
      <c r="F1375" s="3"/>
      <c r="G1375" s="3"/>
      <c r="I1375" s="3" t="s">
        <v>979</v>
      </c>
      <c r="J1375" s="135" t="s">
        <v>179</v>
      </c>
      <c r="K1375" s="127" t="s">
        <v>162</v>
      </c>
      <c r="M1375" s="3" t="s">
        <v>163</v>
      </c>
      <c r="R1375" s="3" t="s">
        <v>3985</v>
      </c>
      <c r="S1375" s="3" t="s">
        <v>3986</v>
      </c>
      <c r="T1375" s="3" t="s">
        <v>3987</v>
      </c>
      <c r="U1375" s="3" t="s">
        <v>3988</v>
      </c>
      <c r="V1375" s="141" t="s">
        <v>3989</v>
      </c>
      <c r="AA1375" s="3" t="s">
        <v>163</v>
      </c>
      <c r="AC1375" s="3" t="s">
        <v>168</v>
      </c>
      <c r="AD1375" s="3" t="s">
        <v>3990</v>
      </c>
      <c r="AE1375" s="3" t="s">
        <v>3991</v>
      </c>
      <c r="AF1375" s="3" t="s">
        <v>3992</v>
      </c>
      <c r="AG1375" s="3" t="s">
        <v>3993</v>
      </c>
      <c r="AH1375" s="3" t="s">
        <v>163</v>
      </c>
      <c r="AI1375" s="3" t="s">
        <v>3989</v>
      </c>
      <c r="AJ1375" s="3" t="s">
        <v>163</v>
      </c>
      <c r="AK1375" s="3" t="s">
        <v>3994</v>
      </c>
      <c r="AL1375" s="3" t="s">
        <v>163</v>
      </c>
      <c r="AW1375" s="3" t="s">
        <v>168</v>
      </c>
      <c r="AX1375" s="3" t="s">
        <v>3990</v>
      </c>
      <c r="AY1375" s="3" t="s">
        <v>3991</v>
      </c>
      <c r="AZ1375" s="3" t="s">
        <v>3992</v>
      </c>
      <c r="BA1375" s="3" t="s">
        <v>3993</v>
      </c>
      <c r="BC1375" s="141"/>
      <c r="BD1375" s="141"/>
      <c r="BE1375" s="141"/>
    </row>
    <row r="1376" spans="1:63" ht="12.75" customHeight="1" x14ac:dyDescent="0.2">
      <c r="A1376" s="3" t="s">
        <v>568</v>
      </c>
      <c r="D1376" s="3" t="s">
        <v>3995</v>
      </c>
      <c r="E1376" s="3" t="s">
        <v>3995</v>
      </c>
      <c r="F1376" s="3"/>
      <c r="G1376" s="3"/>
      <c r="I1376" s="3" t="s">
        <v>979</v>
      </c>
      <c r="J1376" s="3" t="s">
        <v>179</v>
      </c>
      <c r="K1376" s="4" t="s">
        <v>162</v>
      </c>
      <c r="L1376" s="3" t="s">
        <v>163</v>
      </c>
      <c r="M1376" s="3" t="s">
        <v>3996</v>
      </c>
      <c r="R1376" s="3" t="s">
        <v>3997</v>
      </c>
      <c r="S1376" s="3" t="s">
        <v>3998</v>
      </c>
      <c r="T1376" s="3" t="s">
        <v>3976</v>
      </c>
      <c r="U1376" s="3" t="s">
        <v>3964</v>
      </c>
      <c r="V1376" s="141" t="s">
        <v>3999</v>
      </c>
      <c r="AA1376" s="3" t="s">
        <v>163</v>
      </c>
      <c r="AC1376" s="135" t="s">
        <v>168</v>
      </c>
      <c r="AD1376" s="3" t="s">
        <v>4000</v>
      </c>
      <c r="AE1376" s="3" t="s">
        <v>4000</v>
      </c>
      <c r="AF1376" s="3" t="s">
        <v>4001</v>
      </c>
      <c r="AG1376" s="3" t="s">
        <v>4002</v>
      </c>
      <c r="AH1376" s="3" t="s">
        <v>163</v>
      </c>
      <c r="AI1376" s="3" t="s">
        <v>3999</v>
      </c>
      <c r="AJ1376" s="3" t="s">
        <v>163</v>
      </c>
      <c r="AK1376" s="3" t="s">
        <v>4003</v>
      </c>
      <c r="AL1376" s="3" t="s">
        <v>4004</v>
      </c>
      <c r="AW1376" s="3" t="s">
        <v>168</v>
      </c>
      <c r="AX1376" s="3" t="s">
        <v>4000</v>
      </c>
      <c r="AY1376" s="3" t="s">
        <v>4000</v>
      </c>
      <c r="AZ1376" s="3" t="s">
        <v>4001</v>
      </c>
      <c r="BA1376" s="3" t="s">
        <v>4002</v>
      </c>
      <c r="BC1376" s="141"/>
      <c r="BD1376" s="141"/>
      <c r="BE1376" s="141"/>
    </row>
    <row r="1377" spans="1:68" ht="12.75" customHeight="1" x14ac:dyDescent="0.2">
      <c r="A1377" s="3" t="s">
        <v>205</v>
      </c>
      <c r="D1377" s="3" t="s">
        <v>4005</v>
      </c>
      <c r="E1377" s="3" t="s">
        <v>4005</v>
      </c>
      <c r="F1377" s="3"/>
      <c r="G1377" s="3"/>
      <c r="I1377" s="3" t="s">
        <v>979</v>
      </c>
      <c r="J1377" s="3" t="s">
        <v>179</v>
      </c>
      <c r="K1377" s="4" t="s">
        <v>180</v>
      </c>
      <c r="L1377" s="3" t="s">
        <v>163</v>
      </c>
      <c r="M1377" s="3" t="s">
        <v>163</v>
      </c>
      <c r="R1377" s="3" t="s">
        <v>4006</v>
      </c>
      <c r="S1377" s="3" t="s">
        <v>4007</v>
      </c>
      <c r="T1377" s="3" t="s">
        <v>4008</v>
      </c>
      <c r="U1377" s="3" t="s">
        <v>3977</v>
      </c>
      <c r="V1377" s="141" t="s">
        <v>4009</v>
      </c>
      <c r="AA1377" s="3" t="s">
        <v>163</v>
      </c>
      <c r="AC1377" s="135" t="s">
        <v>168</v>
      </c>
      <c r="AD1377" s="3" t="s">
        <v>4010</v>
      </c>
      <c r="AE1377" s="3" t="s">
        <v>4011</v>
      </c>
      <c r="AF1377" s="3" t="s">
        <v>581</v>
      </c>
      <c r="AG1377" s="3" t="s">
        <v>4012</v>
      </c>
      <c r="AJ1377" s="3" t="s">
        <v>4013</v>
      </c>
      <c r="AK1377" s="3" t="s">
        <v>4014</v>
      </c>
      <c r="AL1377" s="3" t="s">
        <v>163</v>
      </c>
      <c r="AM1377" s="3" t="s">
        <v>168</v>
      </c>
      <c r="AN1377" s="3" t="s">
        <v>856</v>
      </c>
      <c r="AO1377" s="3" t="s">
        <v>4015</v>
      </c>
      <c r="AP1377" s="3" t="s">
        <v>3192</v>
      </c>
      <c r="AQ1377" s="3" t="s">
        <v>4016</v>
      </c>
      <c r="AR1377" s="3" t="s">
        <v>163</v>
      </c>
      <c r="AS1377" s="3" t="s">
        <v>4009</v>
      </c>
      <c r="AW1377" s="3" t="s">
        <v>168</v>
      </c>
      <c r="AX1377" s="3" t="s">
        <v>4010</v>
      </c>
      <c r="AY1377" s="3" t="s">
        <v>4011</v>
      </c>
      <c r="AZ1377" s="3" t="s">
        <v>581</v>
      </c>
      <c r="BA1377" s="3" t="s">
        <v>4012</v>
      </c>
      <c r="BC1377" s="141"/>
      <c r="BD1377" s="141"/>
      <c r="BE1377" s="141"/>
    </row>
    <row r="1378" spans="1:68" ht="12.75" customHeight="1" x14ac:dyDescent="0.2">
      <c r="A1378" s="135" t="s">
        <v>205</v>
      </c>
      <c r="B1378" s="17" t="s">
        <v>886</v>
      </c>
      <c r="D1378" s="135" t="s">
        <v>11535</v>
      </c>
      <c r="E1378" s="135" t="s">
        <v>11535</v>
      </c>
      <c r="F1378" s="3"/>
      <c r="G1378" s="3"/>
      <c r="H1378" s="4" t="s">
        <v>11628</v>
      </c>
      <c r="I1378" s="3" t="s">
        <v>722</v>
      </c>
      <c r="J1378" s="3" t="s">
        <v>179</v>
      </c>
      <c r="K1378" s="127" t="s">
        <v>162</v>
      </c>
      <c r="AJ1378" s="135"/>
      <c r="AK1378" s="135"/>
      <c r="AW1378" s="3" t="s">
        <v>168</v>
      </c>
      <c r="AX1378" s="135" t="s">
        <v>11536</v>
      </c>
      <c r="AY1378" s="135" t="s">
        <v>3830</v>
      </c>
      <c r="AZ1378" s="135" t="s">
        <v>1071</v>
      </c>
      <c r="BA1378" s="135" t="s">
        <v>11537</v>
      </c>
    </row>
    <row r="1379" spans="1:68" ht="12.75" customHeight="1" x14ac:dyDescent="0.25">
      <c r="A1379" s="3" t="s">
        <v>173</v>
      </c>
      <c r="D1379" s="132" t="s">
        <v>13647</v>
      </c>
      <c r="E1379" s="3" t="s">
        <v>4018</v>
      </c>
      <c r="F1379" s="3"/>
      <c r="G1379" s="3"/>
      <c r="I1379" s="3" t="s">
        <v>979</v>
      </c>
      <c r="J1379" s="3" t="s">
        <v>179</v>
      </c>
      <c r="K1379" s="4" t="s">
        <v>162</v>
      </c>
      <c r="L1379" s="3" t="s">
        <v>163</v>
      </c>
      <c r="R1379" s="3" t="s">
        <v>4019</v>
      </c>
      <c r="S1379" s="3" t="s">
        <v>4020</v>
      </c>
      <c r="T1379" s="3" t="s">
        <v>4021</v>
      </c>
      <c r="U1379" s="3" t="s">
        <v>4022</v>
      </c>
      <c r="V1379" s="9" t="s">
        <v>163</v>
      </c>
      <c r="AA1379" s="3" t="s">
        <v>163</v>
      </c>
      <c r="AC1379" s="3" t="s">
        <v>168</v>
      </c>
      <c r="AD1379" s="3" t="s">
        <v>4023</v>
      </c>
      <c r="AE1379" s="3" t="s">
        <v>4024</v>
      </c>
      <c r="AF1379" s="3" t="s">
        <v>1874</v>
      </c>
      <c r="AG1379" s="3" t="s">
        <v>4025</v>
      </c>
      <c r="AH1379" s="3" t="s">
        <v>163</v>
      </c>
      <c r="AI1379" s="3" t="s">
        <v>4026</v>
      </c>
      <c r="AJ1379" s="3" t="s">
        <v>163</v>
      </c>
      <c r="AK1379" s="3" t="s">
        <v>4027</v>
      </c>
      <c r="AL1379" s="3" t="s">
        <v>4028</v>
      </c>
      <c r="AM1379" s="3" t="s">
        <v>194</v>
      </c>
      <c r="AN1379" s="3" t="s">
        <v>1064</v>
      </c>
      <c r="AO1379" s="3" t="s">
        <v>1997</v>
      </c>
      <c r="AP1379" s="3" t="s">
        <v>2485</v>
      </c>
      <c r="AQ1379" s="180" t="s">
        <v>4031</v>
      </c>
      <c r="AR1379" s="3" t="s">
        <v>163</v>
      </c>
      <c r="AS1379" s="9" t="s">
        <v>4032</v>
      </c>
      <c r="AT1379" s="141" t="s">
        <v>163</v>
      </c>
      <c r="AU1379" s="141" t="s">
        <v>4033</v>
      </c>
      <c r="AV1379" s="3" t="s">
        <v>4034</v>
      </c>
      <c r="AW1379" s="3" t="s">
        <v>168</v>
      </c>
      <c r="AX1379" s="3" t="s">
        <v>1830</v>
      </c>
      <c r="AY1379" s="3" t="s">
        <v>4035</v>
      </c>
      <c r="AZ1379" s="3" t="s">
        <v>1352</v>
      </c>
      <c r="BA1379" s="3" t="s">
        <v>4036</v>
      </c>
      <c r="BC1379" s="141"/>
      <c r="BD1379" s="141"/>
      <c r="BE1379" s="141"/>
    </row>
    <row r="1380" spans="1:68" ht="12.75" customHeight="1" x14ac:dyDescent="0.2">
      <c r="A1380" s="3" t="s">
        <v>173</v>
      </c>
      <c r="D1380" s="132" t="s">
        <v>13647</v>
      </c>
      <c r="E1380" s="3" t="s">
        <v>4017</v>
      </c>
      <c r="F1380" s="3"/>
      <c r="G1380" s="3"/>
      <c r="I1380" s="3" t="s">
        <v>979</v>
      </c>
      <c r="J1380" s="3" t="s">
        <v>179</v>
      </c>
      <c r="K1380" s="4" t="s">
        <v>162</v>
      </c>
      <c r="L1380" s="3" t="s">
        <v>163</v>
      </c>
      <c r="M1380" s="3" t="s">
        <v>163</v>
      </c>
      <c r="R1380" s="3" t="s">
        <v>4029</v>
      </c>
      <c r="S1380" s="3" t="s">
        <v>163</v>
      </c>
      <c r="T1380" s="3" t="s">
        <v>4030</v>
      </c>
      <c r="U1380" s="3" t="s">
        <v>3964</v>
      </c>
      <c r="V1380" s="9" t="s">
        <v>4026</v>
      </c>
      <c r="AA1380" s="3" t="s">
        <v>163</v>
      </c>
      <c r="AC1380" s="3" t="s">
        <v>168</v>
      </c>
      <c r="AD1380" s="3" t="s">
        <v>4023</v>
      </c>
      <c r="AE1380" s="3" t="s">
        <v>4024</v>
      </c>
      <c r="AF1380" s="3" t="s">
        <v>1874</v>
      </c>
      <c r="AG1380" s="3" t="s">
        <v>4025</v>
      </c>
      <c r="AH1380" s="3" t="s">
        <v>163</v>
      </c>
      <c r="AI1380" s="3" t="s">
        <v>4026</v>
      </c>
      <c r="AJ1380" s="3" t="s">
        <v>163</v>
      </c>
      <c r="AK1380" s="3" t="s">
        <v>4027</v>
      </c>
      <c r="AL1380" s="3" t="s">
        <v>4028</v>
      </c>
      <c r="AM1380" s="3" t="s">
        <v>194</v>
      </c>
      <c r="AN1380" s="3" t="s">
        <v>1064</v>
      </c>
      <c r="AO1380" s="3" t="s">
        <v>1997</v>
      </c>
      <c r="AP1380" s="3" t="s">
        <v>2485</v>
      </c>
      <c r="AQ1380" s="3" t="s">
        <v>4031</v>
      </c>
      <c r="AR1380" s="3" t="s">
        <v>163</v>
      </c>
      <c r="AS1380" s="9" t="s">
        <v>4032</v>
      </c>
      <c r="AT1380" s="141" t="s">
        <v>163</v>
      </c>
      <c r="AU1380" s="141" t="s">
        <v>4033</v>
      </c>
      <c r="AV1380" s="3" t="s">
        <v>4034</v>
      </c>
      <c r="AW1380" s="3" t="s">
        <v>168</v>
      </c>
      <c r="AX1380" s="3" t="s">
        <v>1830</v>
      </c>
      <c r="AY1380" s="3" t="s">
        <v>4035</v>
      </c>
      <c r="AZ1380" s="3" t="s">
        <v>1352</v>
      </c>
      <c r="BA1380" s="3" t="s">
        <v>4036</v>
      </c>
    </row>
    <row r="1381" spans="1:68" ht="12.75" customHeight="1" x14ac:dyDescent="0.2">
      <c r="A1381" s="3" t="s">
        <v>205</v>
      </c>
      <c r="B1381" s="17" t="s">
        <v>886</v>
      </c>
      <c r="D1381" s="3" t="s">
        <v>13330</v>
      </c>
      <c r="E1381" s="3" t="s">
        <v>13330</v>
      </c>
      <c r="F1381" s="3"/>
      <c r="G1381" s="3"/>
      <c r="H1381" s="4" t="s">
        <v>11628</v>
      </c>
      <c r="I1381" s="3" t="s">
        <v>722</v>
      </c>
      <c r="J1381" s="135" t="s">
        <v>179</v>
      </c>
      <c r="K1381" s="4" t="s">
        <v>162</v>
      </c>
      <c r="V1381" s="135"/>
      <c r="AC1381" s="3" t="s">
        <v>168</v>
      </c>
      <c r="AD1381" s="3" t="s">
        <v>11512</v>
      </c>
      <c r="AE1381" s="3" t="s">
        <v>11513</v>
      </c>
      <c r="AF1381" s="3" t="s">
        <v>11514</v>
      </c>
      <c r="AG1381" s="3" t="s">
        <v>11515</v>
      </c>
      <c r="AS1381" s="135"/>
      <c r="AW1381" s="3" t="s">
        <v>168</v>
      </c>
      <c r="AX1381" s="3" t="s">
        <v>11512</v>
      </c>
      <c r="AY1381" s="3" t="s">
        <v>11513</v>
      </c>
      <c r="AZ1381" s="3" t="s">
        <v>11514</v>
      </c>
      <c r="BA1381" s="3" t="s">
        <v>11515</v>
      </c>
    </row>
    <row r="1382" spans="1:68" ht="12.75" customHeight="1" x14ac:dyDescent="0.2">
      <c r="A1382" s="3" t="s">
        <v>11623</v>
      </c>
      <c r="D1382" s="3" t="s">
        <v>4060</v>
      </c>
      <c r="E1382" s="3" t="s">
        <v>4060</v>
      </c>
      <c r="F1382" s="3"/>
      <c r="G1382" s="3"/>
      <c r="I1382" s="3" t="s">
        <v>2475</v>
      </c>
      <c r="J1382" s="135" t="s">
        <v>179</v>
      </c>
      <c r="K1382" s="4" t="s">
        <v>162</v>
      </c>
      <c r="L1382" s="3" t="s">
        <v>4061</v>
      </c>
      <c r="M1382" s="3" t="s">
        <v>4062</v>
      </c>
      <c r="R1382" s="3" t="s">
        <v>4063</v>
      </c>
      <c r="S1382" s="3" t="s">
        <v>4064</v>
      </c>
      <c r="T1382" s="3" t="s">
        <v>4065</v>
      </c>
      <c r="U1382" s="3" t="s">
        <v>4066</v>
      </c>
      <c r="V1382" s="9" t="s">
        <v>163</v>
      </c>
      <c r="W1382" s="127"/>
      <c r="AA1382" s="3" t="s">
        <v>163</v>
      </c>
      <c r="AC1382" s="3" t="s">
        <v>168</v>
      </c>
      <c r="AD1382" s="3" t="s">
        <v>1778</v>
      </c>
      <c r="AE1382" s="3" t="s">
        <v>4067</v>
      </c>
      <c r="AF1382" s="3" t="s">
        <v>843</v>
      </c>
      <c r="AG1382" s="3" t="s">
        <v>4068</v>
      </c>
      <c r="AS1382" s="135"/>
      <c r="AW1382" s="3" t="s">
        <v>168</v>
      </c>
      <c r="AX1382" s="3" t="s">
        <v>1778</v>
      </c>
      <c r="AY1382" s="3" t="s">
        <v>4067</v>
      </c>
      <c r="AZ1382" s="3" t="s">
        <v>843</v>
      </c>
      <c r="BA1382" s="3" t="s">
        <v>4068</v>
      </c>
      <c r="BC1382" s="141"/>
      <c r="BD1382" s="141"/>
      <c r="BE1382" s="141"/>
    </row>
    <row r="1383" spans="1:68" ht="12.75" customHeight="1" x14ac:dyDescent="0.2">
      <c r="A1383" s="132" t="s">
        <v>240</v>
      </c>
      <c r="B1383" s="17" t="s">
        <v>886</v>
      </c>
      <c r="C1383" s="133"/>
      <c r="D1383" s="133" t="s">
        <v>11073</v>
      </c>
      <c r="E1383" s="133" t="s">
        <v>11074</v>
      </c>
      <c r="F1383" s="12"/>
      <c r="G1383" s="12"/>
      <c r="H1383" s="124" t="s">
        <v>243</v>
      </c>
      <c r="I1383" s="133" t="s">
        <v>1159</v>
      </c>
      <c r="J1383" s="133" t="s">
        <v>245</v>
      </c>
      <c r="K1383" s="124" t="s">
        <v>162</v>
      </c>
      <c r="L1383" s="133" t="s">
        <v>11075</v>
      </c>
      <c r="M1383" s="133" t="s">
        <v>11076</v>
      </c>
      <c r="N1383" s="124" t="s">
        <v>247</v>
      </c>
      <c r="O1383" s="124"/>
      <c r="P1383" s="124"/>
      <c r="Q1383" s="124"/>
      <c r="R1383" s="133"/>
      <c r="S1383" s="133"/>
      <c r="T1383" s="133"/>
      <c r="U1383" s="133"/>
      <c r="V1383" s="24"/>
      <c r="W1383" s="133"/>
      <c r="X1383" s="133"/>
      <c r="Y1383" s="133"/>
      <c r="Z1383" s="133"/>
      <c r="AA1383" s="133"/>
      <c r="AB1383" s="133"/>
      <c r="AC1383" s="133"/>
      <c r="AG1383" s="135"/>
      <c r="AI1383" s="133"/>
      <c r="AJ1383" s="133"/>
      <c r="AK1383" s="133"/>
      <c r="AL1383" s="133"/>
      <c r="AM1383" s="124"/>
      <c r="AN1383" s="124"/>
      <c r="AO1383" s="124"/>
      <c r="AP1383" s="124"/>
      <c r="AQ1383" s="124"/>
      <c r="AR1383" s="124"/>
      <c r="AS1383" s="124"/>
      <c r="AT1383" s="124"/>
      <c r="AU1383" s="124"/>
      <c r="AV1383" s="124"/>
      <c r="AW1383" s="3" t="s">
        <v>168</v>
      </c>
      <c r="AX1383" s="133" t="s">
        <v>5579</v>
      </c>
      <c r="AY1383" s="133" t="s">
        <v>11077</v>
      </c>
      <c r="AZ1383" s="133" t="s">
        <v>611</v>
      </c>
      <c r="BA1383" s="3" t="s">
        <v>11078</v>
      </c>
      <c r="BC1383" s="135"/>
      <c r="BD1383" s="135"/>
      <c r="BE1383" s="135"/>
    </row>
    <row r="1384" spans="1:68" ht="12.75" customHeight="1" x14ac:dyDescent="0.2">
      <c r="A1384" s="3" t="s">
        <v>173</v>
      </c>
      <c r="D1384" s="3" t="s">
        <v>4069</v>
      </c>
      <c r="E1384" s="3" t="s">
        <v>4069</v>
      </c>
      <c r="F1384" s="3"/>
      <c r="G1384" s="3"/>
      <c r="I1384" s="3" t="s">
        <v>2475</v>
      </c>
      <c r="J1384" s="135" t="s">
        <v>179</v>
      </c>
      <c r="K1384" s="4" t="s">
        <v>162</v>
      </c>
      <c r="L1384" s="3" t="s">
        <v>4070</v>
      </c>
      <c r="M1384" s="3" t="s">
        <v>163</v>
      </c>
      <c r="R1384" s="3" t="s">
        <v>4071</v>
      </c>
      <c r="S1384" s="3" t="s">
        <v>4072</v>
      </c>
      <c r="T1384" s="3" t="s">
        <v>4073</v>
      </c>
      <c r="U1384" s="3" t="s">
        <v>4074</v>
      </c>
      <c r="V1384" s="9" t="s">
        <v>163</v>
      </c>
      <c r="AA1384" s="3" t="s">
        <v>163</v>
      </c>
      <c r="AC1384" s="3" t="s">
        <v>168</v>
      </c>
      <c r="AD1384" s="3" t="s">
        <v>4075</v>
      </c>
      <c r="AE1384" s="3" t="s">
        <v>4076</v>
      </c>
      <c r="AF1384" s="3" t="s">
        <v>1874</v>
      </c>
      <c r="AG1384" s="3" t="s">
        <v>4077</v>
      </c>
      <c r="AH1384" s="3" t="s">
        <v>163</v>
      </c>
      <c r="AI1384" s="3" t="s">
        <v>4078</v>
      </c>
      <c r="AJ1384" s="3" t="s">
        <v>163</v>
      </c>
      <c r="AK1384" s="3" t="s">
        <v>4079</v>
      </c>
      <c r="AL1384" s="3" t="s">
        <v>163</v>
      </c>
      <c r="AW1384" s="3" t="s">
        <v>168</v>
      </c>
      <c r="AX1384" s="3" t="s">
        <v>4075</v>
      </c>
      <c r="AY1384" s="3" t="s">
        <v>4076</v>
      </c>
      <c r="AZ1384" s="3" t="s">
        <v>1874</v>
      </c>
      <c r="BA1384" s="3" t="s">
        <v>4077</v>
      </c>
      <c r="BC1384" s="9"/>
      <c r="BD1384" s="9"/>
      <c r="BE1384" s="9"/>
    </row>
    <row r="1385" spans="1:68" ht="12.75" customHeight="1" x14ac:dyDescent="0.2">
      <c r="A1385" s="133" t="s">
        <v>205</v>
      </c>
      <c r="B1385" s="127" t="s">
        <v>886</v>
      </c>
      <c r="D1385" s="3" t="s">
        <v>13396</v>
      </c>
      <c r="E1385" s="3" t="s">
        <v>13396</v>
      </c>
      <c r="F1385" s="127"/>
      <c r="G1385" s="3"/>
      <c r="H1385" s="134" t="s">
        <v>177</v>
      </c>
      <c r="I1385" s="3" t="s">
        <v>13397</v>
      </c>
      <c r="J1385" s="3" t="s">
        <v>179</v>
      </c>
      <c r="K1385" s="4" t="s">
        <v>162</v>
      </c>
      <c r="L1385" s="3" t="s">
        <v>13401</v>
      </c>
      <c r="M1385" s="3" t="s">
        <v>13398</v>
      </c>
      <c r="U1385" s="3" t="s">
        <v>13402</v>
      </c>
      <c r="V1385" s="135"/>
      <c r="AC1385" s="3" t="s">
        <v>168</v>
      </c>
      <c r="AD1385" s="3" t="s">
        <v>678</v>
      </c>
      <c r="AE1385" s="3" t="s">
        <v>588</v>
      </c>
      <c r="AG1385" s="3" t="s">
        <v>13399</v>
      </c>
      <c r="AK1385" s="15" t="s">
        <v>13403</v>
      </c>
      <c r="AW1385" s="3" t="s">
        <v>168</v>
      </c>
      <c r="AX1385" s="3" t="s">
        <v>1191</v>
      </c>
      <c r="AY1385" s="3" t="s">
        <v>9415</v>
      </c>
      <c r="BA1385" s="3" t="s">
        <v>13400</v>
      </c>
      <c r="BC1385" s="135"/>
      <c r="BD1385" s="135"/>
      <c r="BE1385" s="135"/>
    </row>
    <row r="1386" spans="1:68" ht="12.75" customHeight="1" x14ac:dyDescent="0.2">
      <c r="A1386" s="3" t="s">
        <v>173</v>
      </c>
      <c r="D1386" s="3" t="s">
        <v>4109</v>
      </c>
      <c r="E1386" s="3" t="s">
        <v>8208</v>
      </c>
      <c r="F1386" s="3"/>
      <c r="G1386" s="3"/>
      <c r="I1386" s="135" t="s">
        <v>809</v>
      </c>
      <c r="J1386" s="3" t="s">
        <v>810</v>
      </c>
      <c r="K1386" s="4" t="s">
        <v>162</v>
      </c>
      <c r="L1386" s="3" t="s">
        <v>13301</v>
      </c>
      <c r="M1386" s="3" t="s">
        <v>4110</v>
      </c>
      <c r="R1386" s="3" t="s">
        <v>4111</v>
      </c>
      <c r="S1386" s="3" t="s">
        <v>163</v>
      </c>
      <c r="T1386" s="3" t="s">
        <v>4112</v>
      </c>
      <c r="U1386" s="3" t="s">
        <v>4113</v>
      </c>
      <c r="V1386" s="9" t="s">
        <v>163</v>
      </c>
      <c r="AA1386" s="3" t="s">
        <v>163</v>
      </c>
      <c r="AC1386" s="3" t="s">
        <v>168</v>
      </c>
      <c r="AD1386" s="3" t="s">
        <v>4101</v>
      </c>
      <c r="AE1386" s="3" t="s">
        <v>4102</v>
      </c>
      <c r="AF1386" s="3" t="s">
        <v>4114</v>
      </c>
      <c r="AG1386" s="3" t="s">
        <v>4115</v>
      </c>
      <c r="AI1386" s="133"/>
      <c r="AJ1386" s="133" t="s">
        <v>4103</v>
      </c>
      <c r="AK1386" s="38">
        <v>61427007734</v>
      </c>
      <c r="AM1386" s="3" t="s">
        <v>168</v>
      </c>
      <c r="AN1386" s="3" t="s">
        <v>4104</v>
      </c>
      <c r="AO1386" s="3" t="s">
        <v>4105</v>
      </c>
      <c r="AP1386" s="3" t="s">
        <v>4106</v>
      </c>
      <c r="AQ1386" s="3" t="s">
        <v>4107</v>
      </c>
      <c r="AR1386" s="124"/>
      <c r="BC1386" s="141"/>
      <c r="BF1386" s="141"/>
    </row>
    <row r="1387" spans="1:68" ht="12.75" customHeight="1" x14ac:dyDescent="0.2">
      <c r="A1387" s="3" t="s">
        <v>205</v>
      </c>
      <c r="B1387" s="17" t="s">
        <v>886</v>
      </c>
      <c r="D1387" s="3" t="s">
        <v>11589</v>
      </c>
      <c r="E1387" s="3" t="s">
        <v>11589</v>
      </c>
      <c r="F1387" s="3"/>
      <c r="G1387" s="3"/>
      <c r="H1387" s="4" t="s">
        <v>11628</v>
      </c>
      <c r="I1387" s="135"/>
      <c r="K1387" s="4" t="s">
        <v>162</v>
      </c>
      <c r="V1387" s="135"/>
      <c r="AC1387" s="3" t="s">
        <v>168</v>
      </c>
      <c r="AD1387" s="3" t="s">
        <v>11590</v>
      </c>
      <c r="AE1387" s="3" t="s">
        <v>318</v>
      </c>
      <c r="AF1387" s="3" t="s">
        <v>1071</v>
      </c>
      <c r="AG1387" s="3" t="s">
        <v>11591</v>
      </c>
      <c r="AI1387" s="135"/>
      <c r="AJ1387" s="135"/>
      <c r="AK1387" s="135"/>
      <c r="AW1387" s="3" t="s">
        <v>168</v>
      </c>
      <c r="AX1387" s="3" t="s">
        <v>11590</v>
      </c>
      <c r="AY1387" s="3" t="s">
        <v>318</v>
      </c>
      <c r="AZ1387" s="3" t="s">
        <v>1071</v>
      </c>
      <c r="BA1387" s="3" t="s">
        <v>11591</v>
      </c>
    </row>
    <row r="1388" spans="1:68" ht="12.75" customHeight="1" x14ac:dyDescent="0.2">
      <c r="A1388" s="3" t="s">
        <v>205</v>
      </c>
      <c r="D1388" s="3" t="s">
        <v>4127</v>
      </c>
      <c r="E1388" s="3" t="s">
        <v>4127</v>
      </c>
      <c r="F1388" s="3"/>
      <c r="G1388" s="3"/>
      <c r="I1388" s="3" t="s">
        <v>227</v>
      </c>
      <c r="J1388" s="3" t="s">
        <v>179</v>
      </c>
      <c r="K1388" s="4" t="s">
        <v>162</v>
      </c>
      <c r="L1388" s="3" t="s">
        <v>163</v>
      </c>
      <c r="M1388" s="3" t="s">
        <v>163</v>
      </c>
      <c r="R1388" s="3" t="s">
        <v>4128</v>
      </c>
      <c r="S1388" s="3" t="s">
        <v>4129</v>
      </c>
      <c r="T1388" s="3" t="s">
        <v>4130</v>
      </c>
      <c r="U1388" s="3" t="s">
        <v>227</v>
      </c>
      <c r="V1388" s="9" t="s">
        <v>163</v>
      </c>
      <c r="AA1388" s="3" t="s">
        <v>163</v>
      </c>
      <c r="AC1388" s="3" t="s">
        <v>168</v>
      </c>
      <c r="AD1388" s="3" t="s">
        <v>4131</v>
      </c>
      <c r="AE1388" s="3" t="s">
        <v>4132</v>
      </c>
      <c r="AF1388" s="3" t="s">
        <v>4133</v>
      </c>
      <c r="AG1388" s="3" t="s">
        <v>4134</v>
      </c>
      <c r="AI1388" s="3" t="s">
        <v>163</v>
      </c>
      <c r="AJ1388" s="3" t="s">
        <v>4135</v>
      </c>
      <c r="AK1388" s="3" t="s">
        <v>4136</v>
      </c>
      <c r="AL1388" s="3" t="s">
        <v>4137</v>
      </c>
      <c r="AM1388" s="3" t="s">
        <v>194</v>
      </c>
      <c r="AN1388" s="3" t="s">
        <v>4138</v>
      </c>
      <c r="AO1388" s="3" t="s">
        <v>4139</v>
      </c>
      <c r="AQ1388" s="3" t="s">
        <v>4140</v>
      </c>
      <c r="AS1388" s="3" t="s">
        <v>4141</v>
      </c>
      <c r="AU1388" s="3" t="s">
        <v>4142</v>
      </c>
      <c r="AW1388" s="3" t="s">
        <v>168</v>
      </c>
      <c r="AX1388" s="3" t="s">
        <v>4131</v>
      </c>
      <c r="AY1388" s="3" t="s">
        <v>4132</v>
      </c>
      <c r="AZ1388" s="3" t="s">
        <v>4133</v>
      </c>
      <c r="BA1388" s="3" t="s">
        <v>4134</v>
      </c>
      <c r="BB1388" s="3" t="s">
        <v>163</v>
      </c>
      <c r="BC1388" s="9" t="s">
        <v>4135</v>
      </c>
      <c r="BD1388" s="9" t="s">
        <v>4145</v>
      </c>
      <c r="BE1388" s="9" t="s">
        <v>4137</v>
      </c>
      <c r="BF1388" s="3" t="s">
        <v>4146</v>
      </c>
      <c r="BG1388" s="3" t="s">
        <v>168</v>
      </c>
      <c r="BH1388" s="3" t="s">
        <v>1473</v>
      </c>
      <c r="BI1388" s="3" t="s">
        <v>4147</v>
      </c>
      <c r="BJ1388" s="3" t="s">
        <v>4148</v>
      </c>
      <c r="BK1388" s="3" t="s">
        <v>4149</v>
      </c>
      <c r="BL1388" s="3" t="s">
        <v>163</v>
      </c>
      <c r="BM1388" s="3" t="s">
        <v>4135</v>
      </c>
      <c r="BN1388" s="3" t="s">
        <v>163</v>
      </c>
      <c r="BO1388" s="3" t="s">
        <v>4137</v>
      </c>
      <c r="BP1388" s="3" t="s">
        <v>4150</v>
      </c>
    </row>
    <row r="1389" spans="1:68" ht="12.75" customHeight="1" x14ac:dyDescent="0.2">
      <c r="A1389" s="3" t="s">
        <v>205</v>
      </c>
      <c r="D1389" s="3" t="s">
        <v>12779</v>
      </c>
      <c r="E1389" s="3" t="s">
        <v>12779</v>
      </c>
      <c r="F1389" s="3"/>
      <c r="G1389" s="3"/>
      <c r="I1389" s="3" t="s">
        <v>430</v>
      </c>
      <c r="J1389" s="3" t="s">
        <v>431</v>
      </c>
      <c r="K1389" s="17" t="s">
        <v>162</v>
      </c>
      <c r="R1389" s="3" t="s">
        <v>12780</v>
      </c>
      <c r="T1389" s="3" t="s">
        <v>12781</v>
      </c>
      <c r="U1389" s="3" t="s">
        <v>5461</v>
      </c>
      <c r="V1389" s="135" t="s">
        <v>12782</v>
      </c>
      <c r="AC1389" s="3" t="s">
        <v>11740</v>
      </c>
      <c r="AD1389" s="3" t="s">
        <v>12783</v>
      </c>
      <c r="AE1389" s="3" t="s">
        <v>12784</v>
      </c>
      <c r="AF1389" s="3" t="s">
        <v>368</v>
      </c>
      <c r="AG1389" s="3" t="s">
        <v>12785</v>
      </c>
      <c r="AN1389" s="3" t="s">
        <v>12786</v>
      </c>
      <c r="AO1389" s="3" t="s">
        <v>12787</v>
      </c>
      <c r="AQ1389" s="3" t="s">
        <v>12788</v>
      </c>
      <c r="AS1389" s="3" t="s">
        <v>12789</v>
      </c>
      <c r="BC1389" s="135"/>
      <c r="BD1389" s="135"/>
      <c r="BE1389" s="135"/>
    </row>
    <row r="1390" spans="1:68" ht="12.75" customHeight="1" x14ac:dyDescent="0.2">
      <c r="A1390" s="3" t="s">
        <v>173</v>
      </c>
      <c r="B1390" s="127" t="s">
        <v>472</v>
      </c>
      <c r="C1390" s="5" t="s">
        <v>11625</v>
      </c>
      <c r="D1390" s="3" t="s">
        <v>11425</v>
      </c>
      <c r="E1390" s="3" t="s">
        <v>11425</v>
      </c>
      <c r="F1390" s="3"/>
      <c r="G1390" s="3"/>
      <c r="H1390" s="4" t="s">
        <v>11628</v>
      </c>
      <c r="I1390" s="3" t="s">
        <v>722</v>
      </c>
      <c r="J1390" s="3" t="s">
        <v>179</v>
      </c>
      <c r="K1390" s="4" t="s">
        <v>162</v>
      </c>
      <c r="V1390" s="135"/>
      <c r="AC1390" s="133" t="s">
        <v>168</v>
      </c>
      <c r="AD1390" s="3" t="s">
        <v>11426</v>
      </c>
      <c r="AE1390" s="3" t="s">
        <v>11346</v>
      </c>
      <c r="AF1390" s="3" t="s">
        <v>11319</v>
      </c>
      <c r="AG1390" s="3" t="s">
        <v>11427</v>
      </c>
      <c r="BC1390" s="135"/>
      <c r="BD1390" s="135"/>
      <c r="BE1390" s="135"/>
    </row>
    <row r="1391" spans="1:68" ht="12.75" customHeight="1" x14ac:dyDescent="0.2">
      <c r="A1391" s="3" t="s">
        <v>173</v>
      </c>
      <c r="B1391" s="127" t="s">
        <v>1084</v>
      </c>
      <c r="C1391" s="5" t="s">
        <v>11625</v>
      </c>
      <c r="D1391" s="3" t="s">
        <v>11425</v>
      </c>
      <c r="E1391" s="3" t="s">
        <v>11425</v>
      </c>
      <c r="F1391" s="3"/>
      <c r="G1391" s="3"/>
      <c r="I1391" s="3" t="s">
        <v>722</v>
      </c>
      <c r="J1391" s="3" t="s">
        <v>179</v>
      </c>
      <c r="K1391" s="4" t="s">
        <v>162</v>
      </c>
      <c r="V1391" s="135"/>
      <c r="AC1391" s="133" t="s">
        <v>168</v>
      </c>
      <c r="AD1391" s="3" t="s">
        <v>11426</v>
      </c>
      <c r="AE1391" s="3" t="s">
        <v>11346</v>
      </c>
      <c r="AF1391" s="3" t="s">
        <v>11319</v>
      </c>
      <c r="AG1391" s="3" t="s">
        <v>11427</v>
      </c>
      <c r="BC1391" s="135"/>
      <c r="BD1391" s="135"/>
      <c r="BE1391" s="135"/>
    </row>
    <row r="1392" spans="1:68" ht="12.75" customHeight="1" x14ac:dyDescent="0.2">
      <c r="A1392" s="47" t="s">
        <v>205</v>
      </c>
      <c r="B1392" s="124"/>
      <c r="D1392" s="47" t="s">
        <v>11660</v>
      </c>
      <c r="E1392" s="47" t="s">
        <v>11660</v>
      </c>
      <c r="F1392" s="3"/>
      <c r="G1392" s="3"/>
      <c r="I1392" s="3" t="s">
        <v>722</v>
      </c>
      <c r="J1392" s="3" t="s">
        <v>179</v>
      </c>
      <c r="K1392" s="135" t="s">
        <v>162</v>
      </c>
      <c r="T1392" s="3">
        <v>518100</v>
      </c>
      <c r="U1392" s="3" t="s">
        <v>8212</v>
      </c>
      <c r="AC1392" s="135" t="s">
        <v>194</v>
      </c>
      <c r="AD1392" s="3" t="s">
        <v>11661</v>
      </c>
      <c r="AE1392" s="3" t="s">
        <v>2488</v>
      </c>
      <c r="AG1392" s="3" t="s">
        <v>11662</v>
      </c>
      <c r="AJ1392" s="47"/>
      <c r="AK1392" s="141" t="s">
        <v>11663</v>
      </c>
      <c r="AW1392" s="3" t="s">
        <v>168</v>
      </c>
      <c r="AX1392" s="47" t="s">
        <v>11661</v>
      </c>
      <c r="AY1392" s="47" t="s">
        <v>2488</v>
      </c>
      <c r="AZ1392" s="133"/>
      <c r="BA1392" s="133" t="s">
        <v>11662</v>
      </c>
    </row>
    <row r="1393" spans="1:78" ht="12.75" customHeight="1" x14ac:dyDescent="0.2">
      <c r="A1393" s="3" t="s">
        <v>205</v>
      </c>
      <c r="B1393" s="17" t="s">
        <v>472</v>
      </c>
      <c r="D1393" s="3" t="s">
        <v>4190</v>
      </c>
      <c r="E1393" s="3" t="s">
        <v>4190</v>
      </c>
      <c r="F1393" s="3"/>
      <c r="G1393" s="3"/>
      <c r="I1393" s="3" t="s">
        <v>2032</v>
      </c>
      <c r="J1393" s="3" t="s">
        <v>179</v>
      </c>
      <c r="K1393" s="4" t="s">
        <v>180</v>
      </c>
      <c r="L1393" s="3" t="s">
        <v>163</v>
      </c>
      <c r="M1393" s="3" t="s">
        <v>4191</v>
      </c>
      <c r="R1393" s="3" t="s">
        <v>4217</v>
      </c>
      <c r="S1393" s="3" t="s">
        <v>4218</v>
      </c>
      <c r="T1393" s="3" t="s">
        <v>4219</v>
      </c>
      <c r="U1393" s="3" t="s">
        <v>2036</v>
      </c>
      <c r="V1393" s="141" t="s">
        <v>163</v>
      </c>
      <c r="AA1393" s="3" t="s">
        <v>163</v>
      </c>
      <c r="AC1393" s="135" t="s">
        <v>168</v>
      </c>
      <c r="AD1393" s="3" t="s">
        <v>4196</v>
      </c>
      <c r="AE1393" s="3" t="s">
        <v>4197</v>
      </c>
      <c r="AF1393" s="3" t="s">
        <v>4198</v>
      </c>
      <c r="AG1393" s="3" t="s">
        <v>4199</v>
      </c>
      <c r="AH1393" s="3" t="s">
        <v>163</v>
      </c>
      <c r="AI1393" s="3" t="s">
        <v>4200</v>
      </c>
      <c r="AJ1393" s="3" t="s">
        <v>163</v>
      </c>
      <c r="AK1393" s="3" t="s">
        <v>4201</v>
      </c>
      <c r="AL1393" s="3" t="s">
        <v>4202</v>
      </c>
      <c r="AM1393" s="3" t="s">
        <v>168</v>
      </c>
      <c r="AN1393" s="3" t="s">
        <v>2455</v>
      </c>
      <c r="AO1393" s="3" t="s">
        <v>4203</v>
      </c>
      <c r="AP1393" s="3" t="s">
        <v>4204</v>
      </c>
      <c r="AQ1393" s="3" t="s">
        <v>4205</v>
      </c>
      <c r="AS1393" s="141" t="s">
        <v>4206</v>
      </c>
      <c r="AT1393" s="3" t="s">
        <v>4207</v>
      </c>
      <c r="AW1393" s="3" t="s">
        <v>168</v>
      </c>
      <c r="AX1393" s="3" t="s">
        <v>4208</v>
      </c>
      <c r="AY1393" s="3" t="s">
        <v>4209</v>
      </c>
      <c r="AZ1393" s="3" t="s">
        <v>611</v>
      </c>
      <c r="BA1393" s="3" t="s">
        <v>163</v>
      </c>
      <c r="BB1393" s="3" t="s">
        <v>163</v>
      </c>
      <c r="BC1393" s="3" t="s">
        <v>4210</v>
      </c>
      <c r="BG1393" s="3" t="s">
        <v>168</v>
      </c>
      <c r="BH1393" s="3" t="s">
        <v>4211</v>
      </c>
      <c r="BI1393" s="3" t="s">
        <v>4212</v>
      </c>
      <c r="BJ1393" s="3" t="s">
        <v>4213</v>
      </c>
      <c r="BK1393" s="3" t="s">
        <v>4214</v>
      </c>
      <c r="BL1393" s="3" t="s">
        <v>163</v>
      </c>
      <c r="BM1393" s="3" t="s">
        <v>4215</v>
      </c>
      <c r="BN1393" s="3" t="s">
        <v>163</v>
      </c>
      <c r="BO1393" s="3" t="s">
        <v>4216</v>
      </c>
      <c r="BQ1393" s="3" t="s">
        <v>168</v>
      </c>
      <c r="BR1393" s="3" t="s">
        <v>4220</v>
      </c>
      <c r="BS1393" s="3" t="s">
        <v>4221</v>
      </c>
      <c r="BT1393" s="3" t="s">
        <v>4222</v>
      </c>
      <c r="BU1393" s="3" t="s">
        <v>4223</v>
      </c>
      <c r="BV1393" s="3" t="s">
        <v>163</v>
      </c>
      <c r="BW1393" s="3" t="s">
        <v>4210</v>
      </c>
      <c r="BX1393" s="3" t="s">
        <v>163</v>
      </c>
      <c r="BY1393" s="3" t="s">
        <v>4216</v>
      </c>
      <c r="BZ1393" s="3" t="s">
        <v>4224</v>
      </c>
    </row>
    <row r="1394" spans="1:78" ht="12.75" customHeight="1" x14ac:dyDescent="0.2">
      <c r="A1394" s="3" t="s">
        <v>205</v>
      </c>
      <c r="B1394" s="17" t="s">
        <v>472</v>
      </c>
      <c r="D1394" s="3" t="s">
        <v>4190</v>
      </c>
      <c r="E1394" s="3" t="s">
        <v>4190</v>
      </c>
      <c r="F1394" s="3"/>
      <c r="G1394" s="3"/>
      <c r="I1394" s="3" t="s">
        <v>12764</v>
      </c>
      <c r="J1394" s="3" t="s">
        <v>203</v>
      </c>
      <c r="K1394" s="127" t="s">
        <v>180</v>
      </c>
      <c r="L1394" s="3" t="s">
        <v>163</v>
      </c>
      <c r="M1394" s="3" t="s">
        <v>4191</v>
      </c>
      <c r="R1394" s="3" t="s">
        <v>4192</v>
      </c>
      <c r="S1394" s="3" t="s">
        <v>163</v>
      </c>
      <c r="T1394" s="3" t="s">
        <v>4193</v>
      </c>
      <c r="U1394" s="3" t="s">
        <v>829</v>
      </c>
      <c r="V1394" s="141" t="s">
        <v>4194</v>
      </c>
      <c r="AA1394" s="3" t="s">
        <v>4195</v>
      </c>
      <c r="AC1394" s="3" t="s">
        <v>168</v>
      </c>
      <c r="AD1394" s="3" t="s">
        <v>4196</v>
      </c>
      <c r="AE1394" s="3" t="s">
        <v>4197</v>
      </c>
      <c r="AF1394" s="3" t="s">
        <v>4198</v>
      </c>
      <c r="AG1394" s="3" t="s">
        <v>4199</v>
      </c>
      <c r="AH1394" s="3" t="s">
        <v>163</v>
      </c>
      <c r="AI1394" s="3" t="s">
        <v>4200</v>
      </c>
      <c r="AJ1394" s="3" t="s">
        <v>163</v>
      </c>
      <c r="AK1394" s="3" t="s">
        <v>4201</v>
      </c>
      <c r="AL1394" s="3" t="s">
        <v>4202</v>
      </c>
      <c r="AM1394" s="3" t="s">
        <v>168</v>
      </c>
      <c r="AN1394" s="3" t="s">
        <v>2455</v>
      </c>
      <c r="AO1394" s="3" t="s">
        <v>4203</v>
      </c>
      <c r="AP1394" s="3" t="s">
        <v>4204</v>
      </c>
      <c r="AQ1394" s="3" t="s">
        <v>4205</v>
      </c>
      <c r="AS1394" s="141" t="s">
        <v>4206</v>
      </c>
      <c r="AT1394" s="3" t="s">
        <v>4207</v>
      </c>
      <c r="AW1394" s="3" t="s">
        <v>168</v>
      </c>
      <c r="AX1394" s="3" t="s">
        <v>4208</v>
      </c>
      <c r="AY1394" s="3" t="s">
        <v>4209</v>
      </c>
      <c r="AZ1394" s="3" t="s">
        <v>611</v>
      </c>
      <c r="BA1394" s="3" t="s">
        <v>163</v>
      </c>
      <c r="BB1394" s="3" t="s">
        <v>163</v>
      </c>
      <c r="BC1394" s="3" t="s">
        <v>4210</v>
      </c>
      <c r="BG1394" s="3" t="s">
        <v>168</v>
      </c>
      <c r="BH1394" s="3" t="s">
        <v>4211</v>
      </c>
      <c r="BI1394" s="3" t="s">
        <v>4212</v>
      </c>
      <c r="BJ1394" s="3" t="s">
        <v>4213</v>
      </c>
      <c r="BK1394" s="3" t="s">
        <v>4214</v>
      </c>
      <c r="BL1394" s="3" t="s">
        <v>163</v>
      </c>
      <c r="BM1394" s="3" t="s">
        <v>4215</v>
      </c>
      <c r="BN1394" s="3" t="s">
        <v>163</v>
      </c>
      <c r="BO1394" s="3" t="s">
        <v>4216</v>
      </c>
      <c r="BQ1394" s="3" t="s">
        <v>168</v>
      </c>
      <c r="BR1394" s="3" t="s">
        <v>4220</v>
      </c>
      <c r="BS1394" s="3" t="s">
        <v>4221</v>
      </c>
      <c r="BT1394" s="3" t="s">
        <v>4222</v>
      </c>
      <c r="BU1394" s="3" t="s">
        <v>4223</v>
      </c>
      <c r="BV1394" s="3" t="s">
        <v>163</v>
      </c>
      <c r="BW1394" s="3" t="s">
        <v>4210</v>
      </c>
      <c r="BX1394" s="3" t="s">
        <v>163</v>
      </c>
      <c r="BY1394" s="3" t="s">
        <v>4216</v>
      </c>
      <c r="BZ1394" s="3" t="s">
        <v>4224</v>
      </c>
    </row>
    <row r="1395" spans="1:78" ht="12.75" customHeight="1" x14ac:dyDescent="0.2">
      <c r="A1395" s="3" t="s">
        <v>205</v>
      </c>
      <c r="B1395" s="17" t="s">
        <v>472</v>
      </c>
      <c r="D1395" s="3" t="s">
        <v>4190</v>
      </c>
      <c r="E1395" s="3" t="s">
        <v>4225</v>
      </c>
      <c r="F1395" s="3"/>
      <c r="G1395" s="3"/>
      <c r="I1395" s="3" t="s">
        <v>3783</v>
      </c>
      <c r="J1395" s="133" t="s">
        <v>203</v>
      </c>
      <c r="K1395" s="4" t="s">
        <v>180</v>
      </c>
      <c r="M1395" s="3" t="s">
        <v>4226</v>
      </c>
      <c r="R1395" s="3" t="s">
        <v>4227</v>
      </c>
      <c r="S1395" s="3" t="s">
        <v>4228</v>
      </c>
      <c r="T1395" s="3" t="s">
        <v>4229</v>
      </c>
      <c r="U1395" s="3" t="s">
        <v>4230</v>
      </c>
      <c r="V1395" s="141" t="s">
        <v>163</v>
      </c>
      <c r="AA1395" s="3" t="s">
        <v>163</v>
      </c>
      <c r="AC1395" s="3" t="s">
        <v>168</v>
      </c>
      <c r="AD1395" s="3" t="s">
        <v>4196</v>
      </c>
      <c r="AE1395" s="3" t="s">
        <v>4197</v>
      </c>
      <c r="AF1395" s="3" t="s">
        <v>4198</v>
      </c>
      <c r="AG1395" s="3" t="s">
        <v>4199</v>
      </c>
      <c r="AH1395" s="3" t="s">
        <v>163</v>
      </c>
      <c r="AI1395" s="3" t="s">
        <v>4200</v>
      </c>
      <c r="AJ1395" s="3" t="s">
        <v>163</v>
      </c>
      <c r="AK1395" s="3" t="s">
        <v>4201</v>
      </c>
      <c r="AL1395" s="3" t="s">
        <v>4202</v>
      </c>
      <c r="AM1395" s="3" t="s">
        <v>168</v>
      </c>
      <c r="AN1395" s="3" t="s">
        <v>2455</v>
      </c>
      <c r="AO1395" s="3" t="s">
        <v>4203</v>
      </c>
      <c r="AP1395" s="3" t="s">
        <v>4204</v>
      </c>
      <c r="AQ1395" s="3" t="s">
        <v>4205</v>
      </c>
      <c r="AS1395" s="141" t="s">
        <v>4206</v>
      </c>
      <c r="AT1395" s="3" t="s">
        <v>4207</v>
      </c>
      <c r="AW1395" s="3" t="s">
        <v>168</v>
      </c>
      <c r="AX1395" s="3" t="s">
        <v>4208</v>
      </c>
      <c r="AY1395" s="3" t="s">
        <v>4209</v>
      </c>
      <c r="AZ1395" s="3" t="s">
        <v>611</v>
      </c>
      <c r="BA1395" s="3" t="s">
        <v>163</v>
      </c>
      <c r="BB1395" s="3" t="s">
        <v>163</v>
      </c>
      <c r="BC1395" s="3" t="s">
        <v>4210</v>
      </c>
      <c r="BG1395" s="3" t="s">
        <v>168</v>
      </c>
      <c r="BH1395" s="3" t="s">
        <v>4211</v>
      </c>
      <c r="BI1395" s="3" t="s">
        <v>4212</v>
      </c>
      <c r="BJ1395" s="3" t="s">
        <v>4213</v>
      </c>
      <c r="BK1395" s="3" t="s">
        <v>4214</v>
      </c>
      <c r="BL1395" s="3" t="s">
        <v>163</v>
      </c>
      <c r="BM1395" s="3" t="s">
        <v>4215</v>
      </c>
      <c r="BN1395" s="3" t="s">
        <v>163</v>
      </c>
      <c r="BO1395" s="3" t="s">
        <v>4216</v>
      </c>
      <c r="BQ1395" s="3" t="s">
        <v>168</v>
      </c>
      <c r="BR1395" s="3" t="s">
        <v>4220</v>
      </c>
      <c r="BS1395" s="3" t="s">
        <v>4221</v>
      </c>
      <c r="BT1395" s="3" t="s">
        <v>4222</v>
      </c>
      <c r="BU1395" s="3" t="s">
        <v>4223</v>
      </c>
      <c r="BV1395" s="3" t="s">
        <v>163</v>
      </c>
      <c r="BW1395" s="3" t="s">
        <v>4210</v>
      </c>
      <c r="BX1395" s="3" t="s">
        <v>163</v>
      </c>
      <c r="BY1395" s="3" t="s">
        <v>4216</v>
      </c>
      <c r="BZ1395" s="3" t="s">
        <v>4224</v>
      </c>
    </row>
    <row r="1396" spans="1:78" ht="12.75" customHeight="1" x14ac:dyDescent="0.2">
      <c r="A1396" s="135" t="s">
        <v>205</v>
      </c>
      <c r="B1396" s="17" t="s">
        <v>472</v>
      </c>
      <c r="C1396" s="128"/>
      <c r="D1396" s="135" t="s">
        <v>4190</v>
      </c>
      <c r="E1396" s="135" t="s">
        <v>11302</v>
      </c>
      <c r="F1396" s="135"/>
      <c r="G1396" s="135"/>
      <c r="H1396" s="127"/>
      <c r="I1396" s="135" t="s">
        <v>722</v>
      </c>
      <c r="J1396" s="8" t="s">
        <v>179</v>
      </c>
      <c r="K1396" s="127" t="s">
        <v>180</v>
      </c>
      <c r="L1396" s="135"/>
      <c r="M1396" s="135" t="s">
        <v>4226</v>
      </c>
      <c r="N1396" s="135"/>
      <c r="O1396" s="135"/>
      <c r="P1396" s="135"/>
      <c r="Q1396" s="135"/>
      <c r="R1396" s="135"/>
      <c r="S1396" s="135"/>
      <c r="T1396" s="135"/>
      <c r="U1396" s="135" t="s">
        <v>743</v>
      </c>
      <c r="V1396" s="141" t="s">
        <v>163</v>
      </c>
      <c r="W1396" s="135"/>
      <c r="X1396" s="135"/>
      <c r="Y1396" s="135"/>
      <c r="Z1396" s="135"/>
      <c r="AA1396" s="135"/>
      <c r="AB1396" s="135"/>
      <c r="AC1396" s="135" t="s">
        <v>168</v>
      </c>
      <c r="AD1396" s="135" t="s">
        <v>911</v>
      </c>
      <c r="AE1396" s="135" t="s">
        <v>1805</v>
      </c>
      <c r="AF1396" s="135"/>
      <c r="AG1396" s="3" t="s">
        <v>11303</v>
      </c>
      <c r="AI1396" s="135"/>
      <c r="AJ1396" s="135"/>
      <c r="AK1396" s="135"/>
      <c r="AL1396" s="135"/>
      <c r="AM1396" s="135"/>
      <c r="AN1396" s="135"/>
      <c r="AO1396" s="135"/>
      <c r="AP1396" s="135"/>
      <c r="AQ1396" s="135"/>
      <c r="AR1396" s="135"/>
      <c r="AS1396" s="141"/>
      <c r="AT1396" s="135"/>
      <c r="AU1396" s="135"/>
      <c r="AV1396" s="135"/>
      <c r="AX1396" s="135"/>
      <c r="AY1396" s="135"/>
      <c r="AZ1396" s="135"/>
    </row>
    <row r="1397" spans="1:78" ht="12.75" customHeight="1" x14ac:dyDescent="0.2">
      <c r="A1397" s="3" t="s">
        <v>205</v>
      </c>
      <c r="B1397" s="17" t="s">
        <v>886</v>
      </c>
      <c r="C1397" s="132"/>
      <c r="D1397" s="3" t="s">
        <v>12891</v>
      </c>
      <c r="E1397" s="3" t="s">
        <v>12891</v>
      </c>
      <c r="F1397" s="134"/>
      <c r="G1397" s="134"/>
      <c r="H1397" s="4" t="s">
        <v>11628</v>
      </c>
      <c r="I1397" s="3" t="s">
        <v>722</v>
      </c>
      <c r="J1397" s="3" t="s">
        <v>179</v>
      </c>
      <c r="K1397" s="4" t="s">
        <v>162</v>
      </c>
      <c r="L1397" s="3" t="s">
        <v>12993</v>
      </c>
      <c r="M1397" s="135"/>
      <c r="V1397" s="135"/>
      <c r="AC1397" s="135" t="s">
        <v>1916</v>
      </c>
      <c r="AD1397" s="135" t="s">
        <v>1152</v>
      </c>
      <c r="AE1397" s="135" t="s">
        <v>12992</v>
      </c>
      <c r="AF1397" s="135"/>
      <c r="AG1397" s="135" t="s">
        <v>12991</v>
      </c>
      <c r="AN1397" s="135"/>
      <c r="AO1397" s="135"/>
      <c r="AP1397" s="135"/>
      <c r="AQ1397" s="135"/>
      <c r="AR1397" s="135"/>
      <c r="AS1397" s="135"/>
      <c r="AT1397" s="135"/>
      <c r="AU1397" s="135"/>
      <c r="AV1397" s="135"/>
      <c r="AW1397" s="3" t="s">
        <v>168</v>
      </c>
      <c r="AX1397" s="135" t="s">
        <v>11335</v>
      </c>
      <c r="AY1397" s="135" t="s">
        <v>4963</v>
      </c>
      <c r="AZ1397" s="135" t="s">
        <v>11319</v>
      </c>
      <c r="BA1397" s="3" t="s">
        <v>11336</v>
      </c>
    </row>
    <row r="1398" spans="1:78" ht="12.75" customHeight="1" x14ac:dyDescent="0.2">
      <c r="A1398" s="3" t="s">
        <v>568</v>
      </c>
      <c r="D1398" s="3" t="s">
        <v>4246</v>
      </c>
      <c r="E1398" s="3" t="s">
        <v>4246</v>
      </c>
      <c r="F1398" s="3"/>
      <c r="G1398" s="3"/>
      <c r="I1398" s="3" t="s">
        <v>858</v>
      </c>
      <c r="J1398" s="133" t="s">
        <v>203</v>
      </c>
      <c r="K1398" s="4" t="s">
        <v>162</v>
      </c>
      <c r="M1398" s="135" t="s">
        <v>4247</v>
      </c>
      <c r="R1398" s="3" t="s">
        <v>4248</v>
      </c>
      <c r="S1398" s="3" t="s">
        <v>163</v>
      </c>
      <c r="T1398" s="3" t="s">
        <v>4249</v>
      </c>
      <c r="U1398" s="3" t="s">
        <v>3475</v>
      </c>
      <c r="V1398" s="9" t="s">
        <v>163</v>
      </c>
      <c r="AA1398" s="3" t="s">
        <v>4250</v>
      </c>
      <c r="AC1398" s="135" t="s">
        <v>168</v>
      </c>
      <c r="AD1398" s="135" t="s">
        <v>4251</v>
      </c>
      <c r="AE1398" s="135" t="s">
        <v>4252</v>
      </c>
      <c r="AF1398" s="135" t="s">
        <v>163</v>
      </c>
      <c r="AG1398" s="135" t="s">
        <v>4253</v>
      </c>
      <c r="AN1398" s="135"/>
      <c r="AO1398" s="135"/>
      <c r="AP1398" s="135"/>
      <c r="AQ1398" s="135"/>
      <c r="AR1398" s="135"/>
      <c r="AS1398" s="135"/>
      <c r="AT1398" s="135"/>
      <c r="AU1398" s="135"/>
      <c r="AV1398" s="135"/>
      <c r="AW1398" s="3" t="s">
        <v>168</v>
      </c>
      <c r="AX1398" s="135" t="s">
        <v>4251</v>
      </c>
      <c r="AY1398" s="135" t="s">
        <v>4252</v>
      </c>
      <c r="AZ1398" s="135" t="s">
        <v>163</v>
      </c>
      <c r="BA1398" s="3" t="s">
        <v>4253</v>
      </c>
      <c r="BC1398" s="141"/>
      <c r="BD1398" s="141"/>
      <c r="BE1398" s="9"/>
    </row>
    <row r="1399" spans="1:78" ht="12.75" customHeight="1" x14ac:dyDescent="0.2">
      <c r="A1399" s="3" t="s">
        <v>544</v>
      </c>
      <c r="C1399" s="128"/>
      <c r="D1399" s="3" t="s">
        <v>4254</v>
      </c>
      <c r="E1399" s="3" t="s">
        <v>4254</v>
      </c>
      <c r="F1399" s="3"/>
      <c r="G1399" s="3"/>
      <c r="I1399" s="3" t="s">
        <v>12764</v>
      </c>
      <c r="J1399" s="3" t="s">
        <v>203</v>
      </c>
      <c r="K1399" s="4" t="s">
        <v>162</v>
      </c>
      <c r="L1399" s="3" t="s">
        <v>163</v>
      </c>
      <c r="M1399" s="3" t="s">
        <v>163</v>
      </c>
      <c r="R1399" s="3" t="s">
        <v>4255</v>
      </c>
      <c r="S1399" s="3" t="s">
        <v>4256</v>
      </c>
      <c r="T1399" s="3" t="s">
        <v>4257</v>
      </c>
      <c r="U1399" s="3" t="s">
        <v>4258</v>
      </c>
      <c r="V1399" s="141" t="s">
        <v>163</v>
      </c>
      <c r="AA1399" s="3" t="s">
        <v>163</v>
      </c>
      <c r="AC1399" s="3" t="s">
        <v>2432</v>
      </c>
      <c r="AD1399" s="3" t="s">
        <v>2830</v>
      </c>
      <c r="AE1399" s="3" t="s">
        <v>1425</v>
      </c>
      <c r="AF1399" s="3" t="s">
        <v>4259</v>
      </c>
      <c r="AG1399" s="3" t="s">
        <v>4260</v>
      </c>
      <c r="AH1399" s="3" t="s">
        <v>163</v>
      </c>
      <c r="AI1399" s="3" t="s">
        <v>163</v>
      </c>
      <c r="AJ1399" s="3" t="s">
        <v>163</v>
      </c>
      <c r="AK1399" s="3" t="s">
        <v>4261</v>
      </c>
      <c r="AL1399" s="3" t="s">
        <v>163</v>
      </c>
      <c r="AW1399" s="3" t="s">
        <v>168</v>
      </c>
      <c r="AX1399" s="3" t="s">
        <v>2830</v>
      </c>
      <c r="AY1399" s="3" t="s">
        <v>1425</v>
      </c>
      <c r="AZ1399" s="3" t="s">
        <v>4259</v>
      </c>
      <c r="BA1399" s="3" t="s">
        <v>4260</v>
      </c>
      <c r="BC1399" s="141"/>
      <c r="BD1399" s="141"/>
      <c r="BE1399" s="141"/>
    </row>
    <row r="1400" spans="1:78" ht="12.75" customHeight="1" x14ac:dyDescent="0.2">
      <c r="A1400" s="3" t="s">
        <v>173</v>
      </c>
      <c r="B1400" s="127" t="s">
        <v>11248</v>
      </c>
      <c r="C1400" s="5" t="s">
        <v>11247</v>
      </c>
      <c r="D1400" s="3" t="s">
        <v>4262</v>
      </c>
      <c r="E1400" s="3" t="s">
        <v>11249</v>
      </c>
      <c r="F1400" s="3"/>
      <c r="G1400" s="3"/>
      <c r="I1400" s="133" t="s">
        <v>919</v>
      </c>
      <c r="J1400" s="135" t="s">
        <v>444</v>
      </c>
      <c r="K1400" s="4" t="s">
        <v>162</v>
      </c>
      <c r="L1400" s="3" t="s">
        <v>11246</v>
      </c>
      <c r="M1400" s="3" t="s">
        <v>4263</v>
      </c>
      <c r="V1400" s="9"/>
      <c r="W1400" s="135"/>
      <c r="AA1400" s="3" t="s">
        <v>163</v>
      </c>
      <c r="AB1400" s="3">
        <v>100</v>
      </c>
      <c r="AC1400" s="3" t="s">
        <v>168</v>
      </c>
      <c r="AD1400" s="3" t="s">
        <v>4268</v>
      </c>
      <c r="AE1400" s="3" t="s">
        <v>4269</v>
      </c>
      <c r="AF1400" s="3" t="s">
        <v>1405</v>
      </c>
      <c r="AG1400" s="3" t="s">
        <v>4270</v>
      </c>
      <c r="AH1400" s="3" t="s">
        <v>163</v>
      </c>
      <c r="AI1400" s="141" t="s">
        <v>4267</v>
      </c>
      <c r="AJ1400" s="141" t="s">
        <v>163</v>
      </c>
      <c r="AK1400" s="141" t="s">
        <v>4271</v>
      </c>
      <c r="AL1400" s="3" t="s">
        <v>4272</v>
      </c>
      <c r="AM1400" s="3" t="s">
        <v>168</v>
      </c>
      <c r="AN1400" s="3" t="s">
        <v>4273</v>
      </c>
      <c r="AO1400" s="3" t="s">
        <v>4274</v>
      </c>
      <c r="AP1400" s="3" t="s">
        <v>4275</v>
      </c>
      <c r="AQ1400" s="3" t="s">
        <v>4276</v>
      </c>
      <c r="AR1400" s="3" t="s">
        <v>163</v>
      </c>
      <c r="AS1400" s="3" t="s">
        <v>163</v>
      </c>
      <c r="AT1400" s="3" t="s">
        <v>4277</v>
      </c>
      <c r="AU1400" s="3" t="s">
        <v>163</v>
      </c>
      <c r="AV1400" s="3" t="s">
        <v>4278</v>
      </c>
      <c r="BC1400" s="135"/>
      <c r="BD1400" s="135"/>
      <c r="BE1400" s="135"/>
    </row>
    <row r="1401" spans="1:78" ht="12.75" customHeight="1" x14ac:dyDescent="0.2">
      <c r="A1401" s="3" t="s">
        <v>173</v>
      </c>
      <c r="D1401" s="3" t="s">
        <v>4262</v>
      </c>
      <c r="E1401" s="3" t="s">
        <v>8208</v>
      </c>
      <c r="F1401" s="3"/>
      <c r="G1401" s="3"/>
      <c r="I1401" s="133" t="s">
        <v>443</v>
      </c>
      <c r="J1401" s="3" t="s">
        <v>444</v>
      </c>
      <c r="K1401" s="127" t="s">
        <v>162</v>
      </c>
      <c r="L1401" s="3" t="s">
        <v>11246</v>
      </c>
      <c r="M1401" s="3" t="s">
        <v>4263</v>
      </c>
      <c r="R1401" s="3" t="s">
        <v>4264</v>
      </c>
      <c r="S1401" s="3" t="s">
        <v>163</v>
      </c>
      <c r="T1401" s="3" t="s">
        <v>4265</v>
      </c>
      <c r="U1401" s="3" t="s">
        <v>4266</v>
      </c>
      <c r="V1401" s="141" t="s">
        <v>4267</v>
      </c>
      <c r="AA1401" s="3" t="s">
        <v>163</v>
      </c>
      <c r="AB1401" s="3">
        <v>100</v>
      </c>
      <c r="AC1401" s="135" t="s">
        <v>168</v>
      </c>
      <c r="AD1401" s="3" t="s">
        <v>4268</v>
      </c>
      <c r="AE1401" s="3" t="s">
        <v>4269</v>
      </c>
      <c r="AF1401" s="3" t="s">
        <v>1405</v>
      </c>
      <c r="AG1401" s="3" t="s">
        <v>4270</v>
      </c>
      <c r="AH1401" s="3" t="s">
        <v>163</v>
      </c>
      <c r="AI1401" s="141" t="s">
        <v>4267</v>
      </c>
      <c r="AJ1401" s="141" t="s">
        <v>163</v>
      </c>
      <c r="AK1401" s="141" t="s">
        <v>4271</v>
      </c>
      <c r="AL1401" s="3" t="s">
        <v>4272</v>
      </c>
      <c r="AM1401" s="3" t="s">
        <v>168</v>
      </c>
      <c r="AN1401" s="3" t="s">
        <v>4273</v>
      </c>
      <c r="AO1401" s="3" t="s">
        <v>4274</v>
      </c>
      <c r="AP1401" s="3" t="s">
        <v>4275</v>
      </c>
      <c r="AQ1401" s="3" t="s">
        <v>4276</v>
      </c>
      <c r="AR1401" s="3" t="s">
        <v>163</v>
      </c>
      <c r="AS1401" s="3" t="s">
        <v>163</v>
      </c>
      <c r="AT1401" s="3" t="s">
        <v>4277</v>
      </c>
      <c r="AU1401" s="3" t="s">
        <v>163</v>
      </c>
      <c r="AV1401" s="3" t="s">
        <v>4278</v>
      </c>
    </row>
    <row r="1402" spans="1:78" ht="12.75" customHeight="1" x14ac:dyDescent="0.2">
      <c r="A1402" s="3" t="s">
        <v>544</v>
      </c>
      <c r="D1402" s="3" t="s">
        <v>4279</v>
      </c>
      <c r="E1402" s="3" t="s">
        <v>4279</v>
      </c>
      <c r="F1402" s="3"/>
      <c r="G1402" s="3"/>
      <c r="I1402" s="3" t="s">
        <v>160</v>
      </c>
      <c r="J1402" s="3" t="s">
        <v>161</v>
      </c>
      <c r="K1402" s="4" t="s">
        <v>162</v>
      </c>
      <c r="L1402" s="3" t="s">
        <v>163</v>
      </c>
      <c r="M1402" s="3" t="s">
        <v>163</v>
      </c>
      <c r="R1402" s="3" t="s">
        <v>4280</v>
      </c>
      <c r="S1402" s="3" t="s">
        <v>4281</v>
      </c>
      <c r="T1402" s="3" t="s">
        <v>2602</v>
      </c>
      <c r="U1402" s="3" t="s">
        <v>346</v>
      </c>
      <c r="V1402" s="9" t="s">
        <v>163</v>
      </c>
      <c r="AA1402" s="3" t="s">
        <v>163</v>
      </c>
      <c r="AC1402" s="3" t="s">
        <v>168</v>
      </c>
      <c r="AD1402" s="3" t="s">
        <v>4282</v>
      </c>
      <c r="AE1402" s="3" t="s">
        <v>4283</v>
      </c>
      <c r="AF1402" s="3" t="s">
        <v>4284</v>
      </c>
      <c r="AG1402" s="3" t="s">
        <v>4285</v>
      </c>
      <c r="AI1402" s="3" t="s">
        <v>163</v>
      </c>
      <c r="AJ1402" s="3" t="s">
        <v>4286</v>
      </c>
      <c r="AK1402" s="3" t="s">
        <v>4287</v>
      </c>
      <c r="AL1402" s="3" t="s">
        <v>4288</v>
      </c>
      <c r="AM1402" s="3" t="s">
        <v>194</v>
      </c>
      <c r="AN1402" s="3" t="s">
        <v>4289</v>
      </c>
      <c r="AO1402" s="3" t="s">
        <v>4290</v>
      </c>
      <c r="AQ1402" s="3" t="s">
        <v>4291</v>
      </c>
      <c r="AW1402" s="3" t="s">
        <v>168</v>
      </c>
      <c r="AX1402" s="3" t="s">
        <v>4282</v>
      </c>
      <c r="AY1402" s="3" t="s">
        <v>4283</v>
      </c>
      <c r="AZ1402" s="3" t="s">
        <v>4284</v>
      </c>
      <c r="BA1402" s="3" t="s">
        <v>4285</v>
      </c>
      <c r="BC1402" s="9"/>
      <c r="BD1402" s="9"/>
      <c r="BE1402" s="9"/>
    </row>
    <row r="1403" spans="1:78" ht="12.75" customHeight="1" x14ac:dyDescent="0.2">
      <c r="A1403" s="3" t="s">
        <v>544</v>
      </c>
      <c r="D1403" s="3" t="s">
        <v>4292</v>
      </c>
      <c r="E1403" s="3" t="s">
        <v>4292</v>
      </c>
      <c r="F1403" s="3"/>
      <c r="G1403" s="3"/>
      <c r="I1403" s="3" t="s">
        <v>604</v>
      </c>
      <c r="J1403" s="3" t="s">
        <v>444</v>
      </c>
      <c r="K1403" s="4" t="s">
        <v>162</v>
      </c>
      <c r="L1403" s="3" t="s">
        <v>163</v>
      </c>
      <c r="M1403" s="3" t="s">
        <v>4293</v>
      </c>
      <c r="R1403" s="3" t="s">
        <v>4294</v>
      </c>
      <c r="S1403" s="3" t="s">
        <v>163</v>
      </c>
      <c r="T1403" s="3" t="s">
        <v>4295</v>
      </c>
      <c r="U1403" s="3" t="s">
        <v>4296</v>
      </c>
      <c r="V1403" s="141" t="s">
        <v>4297</v>
      </c>
      <c r="AA1403" s="3" t="s">
        <v>163</v>
      </c>
      <c r="AC1403" s="3" t="s">
        <v>168</v>
      </c>
      <c r="AD1403" s="3" t="s">
        <v>4298</v>
      </c>
      <c r="AE1403" s="3" t="s">
        <v>4299</v>
      </c>
      <c r="AF1403" s="3" t="s">
        <v>4300</v>
      </c>
      <c r="AG1403" s="3" t="s">
        <v>4301</v>
      </c>
      <c r="AH1403" s="3" t="s">
        <v>163</v>
      </c>
      <c r="AI1403" s="3" t="s">
        <v>4302</v>
      </c>
      <c r="AJ1403" s="3" t="s">
        <v>163</v>
      </c>
      <c r="AK1403" s="3" t="s">
        <v>4303</v>
      </c>
      <c r="AL1403" s="3" t="s">
        <v>4304</v>
      </c>
      <c r="AW1403" s="3" t="s">
        <v>168</v>
      </c>
      <c r="AX1403" s="3" t="s">
        <v>4298</v>
      </c>
      <c r="AY1403" s="3" t="s">
        <v>4299</v>
      </c>
      <c r="AZ1403" s="3" t="s">
        <v>4300</v>
      </c>
      <c r="BA1403" s="3" t="s">
        <v>4301</v>
      </c>
      <c r="BC1403" s="141"/>
      <c r="BD1403" s="141"/>
      <c r="BE1403" s="141"/>
    </row>
    <row r="1404" spans="1:78" ht="12.75" customHeight="1" x14ac:dyDescent="0.2">
      <c r="A1404" s="135" t="s">
        <v>173</v>
      </c>
      <c r="C1404" s="128"/>
      <c r="D1404" s="135" t="s">
        <v>4308</v>
      </c>
      <c r="E1404" s="135" t="s">
        <v>4308</v>
      </c>
      <c r="F1404" s="135"/>
      <c r="G1404" s="135"/>
      <c r="H1404" s="127"/>
      <c r="I1404" s="135" t="s">
        <v>468</v>
      </c>
      <c r="J1404" s="135" t="s">
        <v>431</v>
      </c>
      <c r="K1404" s="127" t="s">
        <v>162</v>
      </c>
      <c r="L1404" s="135" t="s">
        <v>163</v>
      </c>
      <c r="M1404" s="135" t="s">
        <v>4309</v>
      </c>
      <c r="N1404" s="135"/>
      <c r="O1404" s="135"/>
      <c r="P1404" s="135"/>
      <c r="Q1404" s="135"/>
      <c r="R1404" s="135" t="s">
        <v>4310</v>
      </c>
      <c r="S1404" s="135" t="s">
        <v>163</v>
      </c>
      <c r="T1404" s="135" t="s">
        <v>4311</v>
      </c>
      <c r="U1404" s="135" t="s">
        <v>4312</v>
      </c>
      <c r="V1404" s="141" t="s">
        <v>4313</v>
      </c>
      <c r="W1404" s="135"/>
      <c r="X1404" s="135"/>
      <c r="Y1404" s="135"/>
      <c r="Z1404" s="135"/>
      <c r="AA1404" s="135" t="s">
        <v>163</v>
      </c>
      <c r="AB1404" s="135"/>
      <c r="AC1404" s="135" t="s">
        <v>168</v>
      </c>
      <c r="AD1404" s="135" t="s">
        <v>4314</v>
      </c>
      <c r="AE1404" s="135" t="s">
        <v>4315</v>
      </c>
      <c r="AF1404" s="135" t="s">
        <v>4316</v>
      </c>
      <c r="AG1404" s="3" t="s">
        <v>4317</v>
      </c>
      <c r="AI1404" s="135" t="s">
        <v>4318</v>
      </c>
      <c r="AJ1404" s="135" t="s">
        <v>4313</v>
      </c>
      <c r="AK1404" s="135" t="s">
        <v>4319</v>
      </c>
      <c r="AL1404" s="135" t="s">
        <v>4320</v>
      </c>
      <c r="AM1404" s="135"/>
      <c r="AN1404" s="135"/>
      <c r="AO1404" s="135"/>
      <c r="AP1404" s="135"/>
      <c r="AQ1404" s="135"/>
      <c r="AR1404" s="135"/>
      <c r="AS1404" s="135"/>
      <c r="AT1404" s="135"/>
      <c r="AU1404" s="135"/>
      <c r="AV1404" s="135"/>
      <c r="AW1404" s="135" t="s">
        <v>168</v>
      </c>
      <c r="AX1404" s="135" t="s">
        <v>4314</v>
      </c>
      <c r="AY1404" s="135" t="s">
        <v>4315</v>
      </c>
      <c r="AZ1404" s="135" t="s">
        <v>4316</v>
      </c>
      <c r="BA1404" s="3" t="s">
        <v>4317</v>
      </c>
      <c r="BC1404" s="141"/>
      <c r="BD1404" s="141"/>
      <c r="BE1404" s="141"/>
    </row>
    <row r="1405" spans="1:78" ht="12.75" customHeight="1" x14ac:dyDescent="0.2">
      <c r="A1405" s="3" t="s">
        <v>11621</v>
      </c>
      <c r="B1405" s="127" t="s">
        <v>13671</v>
      </c>
      <c r="D1405" s="3" t="s">
        <v>4321</v>
      </c>
      <c r="E1405" s="3" t="s">
        <v>4321</v>
      </c>
      <c r="F1405" s="3"/>
      <c r="G1405" s="3"/>
      <c r="I1405" s="3" t="s">
        <v>722</v>
      </c>
      <c r="J1405" s="3" t="s">
        <v>179</v>
      </c>
      <c r="K1405" s="4" t="s">
        <v>162</v>
      </c>
      <c r="L1405" s="3" t="s">
        <v>163</v>
      </c>
      <c r="M1405" s="3" t="s">
        <v>4322</v>
      </c>
      <c r="R1405" s="3" t="s">
        <v>4323</v>
      </c>
      <c r="S1405" s="3" t="s">
        <v>4324</v>
      </c>
      <c r="T1405" s="3" t="s">
        <v>4325</v>
      </c>
      <c r="U1405" s="3" t="s">
        <v>4326</v>
      </c>
      <c r="V1405" s="9" t="s">
        <v>4327</v>
      </c>
      <c r="AA1405" s="3" t="s">
        <v>163</v>
      </c>
      <c r="AC1405" s="3" t="s">
        <v>168</v>
      </c>
      <c r="AD1405" s="3" t="s">
        <v>4328</v>
      </c>
      <c r="AE1405" s="3" t="s">
        <v>4329</v>
      </c>
      <c r="AF1405" s="3" t="s">
        <v>4330</v>
      </c>
      <c r="AG1405" s="3" t="s">
        <v>4331</v>
      </c>
      <c r="AI1405" s="3" t="s">
        <v>163</v>
      </c>
      <c r="AJ1405" s="3" t="s">
        <v>4327</v>
      </c>
      <c r="AK1405" s="3" t="s">
        <v>4332</v>
      </c>
      <c r="AL1405" s="3" t="s">
        <v>4327</v>
      </c>
      <c r="AW1405" s="3" t="s">
        <v>168</v>
      </c>
      <c r="AX1405" s="3" t="s">
        <v>4328</v>
      </c>
      <c r="AY1405" s="3" t="s">
        <v>4329</v>
      </c>
      <c r="AZ1405" s="3" t="s">
        <v>4330</v>
      </c>
      <c r="BA1405" s="3" t="s">
        <v>4331</v>
      </c>
      <c r="BB1405" s="3" t="s">
        <v>163</v>
      </c>
      <c r="BC1405" s="9" t="s">
        <v>4334</v>
      </c>
      <c r="BD1405" s="9" t="s">
        <v>163</v>
      </c>
      <c r="BE1405" s="9" t="s">
        <v>163</v>
      </c>
      <c r="BF1405" s="3" t="s">
        <v>4335</v>
      </c>
      <c r="BG1405" s="3" t="s">
        <v>168</v>
      </c>
      <c r="BH1405" s="3" t="s">
        <v>4336</v>
      </c>
      <c r="BI1405" s="3" t="s">
        <v>856</v>
      </c>
      <c r="BJ1405" s="3" t="s">
        <v>319</v>
      </c>
      <c r="BK1405" s="3" t="s">
        <v>4337</v>
      </c>
      <c r="BL1405" s="3" t="s">
        <v>163</v>
      </c>
      <c r="BM1405" s="3" t="s">
        <v>4327</v>
      </c>
      <c r="BN1405" s="3" t="s">
        <v>163</v>
      </c>
      <c r="BO1405" s="3" t="s">
        <v>163</v>
      </c>
      <c r="BP1405" s="3" t="s">
        <v>4338</v>
      </c>
    </row>
    <row r="1406" spans="1:78" ht="12.75" customHeight="1" x14ac:dyDescent="0.2">
      <c r="A1406" s="3" t="s">
        <v>173</v>
      </c>
      <c r="B1406" s="127" t="s">
        <v>215</v>
      </c>
      <c r="C1406" s="128"/>
      <c r="D1406" s="3" t="s">
        <v>11692</v>
      </c>
      <c r="E1406" s="3" t="s">
        <v>11348</v>
      </c>
      <c r="F1406" s="3"/>
      <c r="G1406" s="3"/>
      <c r="I1406" s="3" t="s">
        <v>722</v>
      </c>
      <c r="J1406" s="3" t="s">
        <v>179</v>
      </c>
      <c r="K1406" s="4" t="s">
        <v>162</v>
      </c>
      <c r="AC1406" s="135"/>
      <c r="AW1406" s="3" t="s">
        <v>168</v>
      </c>
      <c r="AX1406" s="3" t="s">
        <v>11349</v>
      </c>
      <c r="AY1406" s="3" t="s">
        <v>6729</v>
      </c>
      <c r="AZ1406" s="3" t="s">
        <v>1071</v>
      </c>
      <c r="BA1406" s="3" t="s">
        <v>11350</v>
      </c>
    </row>
    <row r="1407" spans="1:78" ht="12.75" customHeight="1" x14ac:dyDescent="0.2">
      <c r="A1407" s="135" t="s">
        <v>205</v>
      </c>
      <c r="B1407" s="17" t="s">
        <v>472</v>
      </c>
      <c r="C1407" s="128"/>
      <c r="D1407" s="135" t="s">
        <v>11547</v>
      </c>
      <c r="E1407" s="135" t="s">
        <v>11547</v>
      </c>
      <c r="F1407" s="135"/>
      <c r="G1407" s="135"/>
      <c r="H1407" s="127" t="s">
        <v>11628</v>
      </c>
      <c r="I1407" s="135" t="s">
        <v>722</v>
      </c>
      <c r="J1407" s="135" t="s">
        <v>179</v>
      </c>
      <c r="K1407" s="127" t="s">
        <v>162</v>
      </c>
      <c r="L1407" s="135"/>
      <c r="M1407" s="135"/>
      <c r="N1407" s="135"/>
      <c r="O1407" s="135"/>
      <c r="P1407" s="135"/>
      <c r="Q1407" s="135"/>
      <c r="R1407" s="135"/>
      <c r="S1407" s="135"/>
      <c r="T1407" s="135"/>
      <c r="U1407" s="135"/>
      <c r="V1407" s="135"/>
      <c r="W1407" s="135"/>
      <c r="X1407" s="135"/>
      <c r="Y1407" s="135"/>
      <c r="Z1407" s="135"/>
      <c r="AA1407" s="135"/>
      <c r="AB1407" s="135"/>
      <c r="AC1407" s="133" t="s">
        <v>168</v>
      </c>
      <c r="AD1407" s="135" t="s">
        <v>911</v>
      </c>
      <c r="AE1407" s="135" t="s">
        <v>728</v>
      </c>
      <c r="AF1407" s="135" t="s">
        <v>11319</v>
      </c>
      <c r="AG1407" s="135" t="s">
        <v>11548</v>
      </c>
      <c r="AI1407" s="135"/>
      <c r="AJ1407" s="135"/>
      <c r="AK1407" s="135"/>
      <c r="AL1407" s="135"/>
      <c r="AM1407" s="135"/>
      <c r="AN1407" s="135"/>
      <c r="AO1407" s="135"/>
      <c r="AP1407" s="135"/>
      <c r="AQ1407" s="135"/>
      <c r="AR1407" s="135"/>
      <c r="AS1407" s="135"/>
      <c r="AT1407" s="135"/>
      <c r="AU1407" s="135"/>
      <c r="AV1407" s="135"/>
      <c r="AW1407" s="135"/>
      <c r="AX1407" s="135"/>
      <c r="AY1407" s="135"/>
      <c r="AZ1407" s="135"/>
      <c r="BF1407" s="135"/>
      <c r="BG1407" s="135"/>
      <c r="BH1407" s="135"/>
      <c r="BI1407" s="135"/>
      <c r="BJ1407" s="135"/>
      <c r="BP1407" s="135"/>
      <c r="BQ1407" s="135"/>
      <c r="BR1407" s="135"/>
      <c r="BS1407" s="135"/>
      <c r="BT1407" s="135"/>
      <c r="BZ1407" s="135"/>
    </row>
    <row r="1408" spans="1:78" ht="12.75" customHeight="1" x14ac:dyDescent="0.2">
      <c r="A1408" s="3" t="s">
        <v>299</v>
      </c>
      <c r="D1408" s="3" t="s">
        <v>12916</v>
      </c>
      <c r="E1408" s="3" t="s">
        <v>12916</v>
      </c>
      <c r="F1408" s="3"/>
      <c r="G1408" s="3"/>
      <c r="H1408" s="127"/>
      <c r="I1408" s="3" t="s">
        <v>1410</v>
      </c>
      <c r="J1408" s="3" t="s">
        <v>493</v>
      </c>
      <c r="K1408" s="134" t="s">
        <v>162</v>
      </c>
      <c r="R1408" s="3" t="s">
        <v>12938</v>
      </c>
      <c r="S1408" s="3" t="s">
        <v>12939</v>
      </c>
      <c r="U1408" s="3" t="s">
        <v>961</v>
      </c>
      <c r="V1408" s="135"/>
      <c r="AC1408" s="3" t="s">
        <v>168</v>
      </c>
      <c r="AD1408" s="3" t="s">
        <v>9303</v>
      </c>
      <c r="AE1408" s="3" t="s">
        <v>12963</v>
      </c>
      <c r="AF1408" s="3" t="s">
        <v>635</v>
      </c>
      <c r="AG1408" s="3" t="s">
        <v>12964</v>
      </c>
      <c r="BC1408" s="135"/>
      <c r="BD1408" s="135"/>
      <c r="BE1408" s="135"/>
    </row>
    <row r="1409" spans="1:78" ht="12.75" customHeight="1" x14ac:dyDescent="0.2">
      <c r="A1409" s="3" t="s">
        <v>205</v>
      </c>
      <c r="B1409" s="17" t="s">
        <v>886</v>
      </c>
      <c r="D1409" s="3" t="s">
        <v>11549</v>
      </c>
      <c r="E1409" s="3" t="s">
        <v>11549</v>
      </c>
      <c r="F1409" s="3"/>
      <c r="G1409" s="3"/>
      <c r="H1409" s="4" t="s">
        <v>11628</v>
      </c>
      <c r="I1409" s="135" t="s">
        <v>722</v>
      </c>
      <c r="J1409" s="3" t="s">
        <v>179</v>
      </c>
      <c r="K1409" s="4" t="s">
        <v>162</v>
      </c>
      <c r="V1409" s="135"/>
      <c r="AW1409" s="3" t="s">
        <v>168</v>
      </c>
      <c r="AX1409" s="3" t="s">
        <v>11550</v>
      </c>
      <c r="AY1409" s="3" t="s">
        <v>5016</v>
      </c>
      <c r="AZ1409" s="3" t="s">
        <v>11319</v>
      </c>
      <c r="BA1409" s="3" t="s">
        <v>5017</v>
      </c>
      <c r="BC1409" s="135"/>
      <c r="BD1409" s="135"/>
      <c r="BE1409" s="135"/>
    </row>
    <row r="1410" spans="1:78" ht="12.75" customHeight="1" x14ac:dyDescent="0.2">
      <c r="A1410" s="3" t="s">
        <v>173</v>
      </c>
      <c r="D1410" s="3" t="s">
        <v>4359</v>
      </c>
      <c r="E1410" s="3" t="s">
        <v>4359</v>
      </c>
      <c r="F1410" s="3"/>
      <c r="G1410" s="3"/>
      <c r="I1410" s="3" t="s">
        <v>301</v>
      </c>
      <c r="J1410" s="3" t="s">
        <v>179</v>
      </c>
      <c r="K1410" s="127" t="s">
        <v>162</v>
      </c>
      <c r="L1410" s="3" t="s">
        <v>163</v>
      </c>
      <c r="M1410" s="132" t="s">
        <v>596</v>
      </c>
      <c r="R1410" s="3" t="s">
        <v>4360</v>
      </c>
      <c r="S1410" s="3" t="s">
        <v>4361</v>
      </c>
      <c r="T1410" s="3" t="s">
        <v>4362</v>
      </c>
      <c r="U1410" s="3" t="s">
        <v>4363</v>
      </c>
      <c r="V1410" s="141" t="s">
        <v>163</v>
      </c>
      <c r="W1410" s="135"/>
      <c r="AA1410" s="3" t="s">
        <v>163</v>
      </c>
      <c r="AC1410" s="133" t="s">
        <v>168</v>
      </c>
      <c r="AD1410" s="133" t="s">
        <v>1723</v>
      </c>
      <c r="AE1410" s="133" t="s">
        <v>4354</v>
      </c>
      <c r="AF1410" s="133" t="s">
        <v>1289</v>
      </c>
      <c r="AG1410" s="133" t="s">
        <v>4355</v>
      </c>
      <c r="AH1410" s="3" t="s">
        <v>602</v>
      </c>
      <c r="AI1410" s="3" t="s">
        <v>4364</v>
      </c>
      <c r="AJ1410" s="3" t="s">
        <v>163</v>
      </c>
      <c r="AK1410" s="3" t="s">
        <v>4365</v>
      </c>
      <c r="AL1410" s="3" t="s">
        <v>163</v>
      </c>
      <c r="AM1410" s="3" t="s">
        <v>168</v>
      </c>
      <c r="AN1410" s="133" t="s">
        <v>4356</v>
      </c>
      <c r="AO1410" s="133" t="s">
        <v>4357</v>
      </c>
      <c r="AP1410" s="133"/>
      <c r="AQ1410" s="133" t="s">
        <v>4358</v>
      </c>
      <c r="AR1410" s="124"/>
      <c r="AS1410" s="124"/>
      <c r="AT1410" s="124"/>
      <c r="AU1410" s="124"/>
      <c r="AV1410" s="124"/>
      <c r="AW1410" s="3" t="s">
        <v>168</v>
      </c>
      <c r="AX1410" s="136" t="s">
        <v>598</v>
      </c>
      <c r="AY1410" s="136" t="s">
        <v>599</v>
      </c>
      <c r="AZ1410" s="133" t="s">
        <v>600</v>
      </c>
      <c r="BA1410" s="3" t="s">
        <v>601</v>
      </c>
    </row>
    <row r="1411" spans="1:78" ht="12.75" customHeight="1" x14ac:dyDescent="0.2">
      <c r="A1411" s="3" t="s">
        <v>173</v>
      </c>
      <c r="D1411" s="3" t="s">
        <v>4368</v>
      </c>
      <c r="E1411" s="3" t="s">
        <v>4368</v>
      </c>
      <c r="F1411" s="3"/>
      <c r="G1411" s="3"/>
      <c r="I1411" s="3" t="s">
        <v>301</v>
      </c>
      <c r="J1411" s="3" t="s">
        <v>179</v>
      </c>
      <c r="K1411" s="4" t="s">
        <v>162</v>
      </c>
      <c r="L1411" s="3" t="s">
        <v>163</v>
      </c>
      <c r="M1411" s="132" t="s">
        <v>596</v>
      </c>
      <c r="R1411" s="3" t="s">
        <v>4369</v>
      </c>
      <c r="S1411" s="3" t="s">
        <v>4370</v>
      </c>
      <c r="T1411" s="3" t="s">
        <v>585</v>
      </c>
      <c r="U1411" s="3" t="s">
        <v>586</v>
      </c>
      <c r="V1411" s="9" t="s">
        <v>163</v>
      </c>
      <c r="AA1411" s="3" t="s">
        <v>163</v>
      </c>
      <c r="AC1411" s="133" t="s">
        <v>168</v>
      </c>
      <c r="AD1411" s="133" t="s">
        <v>1723</v>
      </c>
      <c r="AE1411" s="133" t="s">
        <v>4354</v>
      </c>
      <c r="AF1411" s="133" t="s">
        <v>1289</v>
      </c>
      <c r="AG1411" s="133" t="s">
        <v>4355</v>
      </c>
      <c r="AH1411" s="3" t="s">
        <v>602</v>
      </c>
      <c r="AI1411" s="3" t="s">
        <v>4364</v>
      </c>
      <c r="AJ1411" s="3" t="s">
        <v>163</v>
      </c>
      <c r="AK1411" s="3" t="s">
        <v>4365</v>
      </c>
      <c r="AL1411" s="3" t="s">
        <v>163</v>
      </c>
      <c r="AM1411" s="3" t="s">
        <v>168</v>
      </c>
      <c r="AN1411" s="133" t="s">
        <v>4356</v>
      </c>
      <c r="AO1411" s="133" t="s">
        <v>4357</v>
      </c>
      <c r="AP1411" s="133"/>
      <c r="AQ1411" s="133" t="s">
        <v>4358</v>
      </c>
      <c r="AR1411" s="124"/>
      <c r="AS1411" s="124"/>
      <c r="AT1411" s="124"/>
      <c r="AU1411" s="124"/>
      <c r="AV1411" s="124"/>
      <c r="AW1411" s="3" t="s">
        <v>168</v>
      </c>
      <c r="AX1411" s="136" t="s">
        <v>598</v>
      </c>
      <c r="AY1411" s="136" t="s">
        <v>599</v>
      </c>
      <c r="AZ1411" s="133" t="s">
        <v>600</v>
      </c>
      <c r="BA1411" s="3" t="s">
        <v>601</v>
      </c>
      <c r="BC1411" s="135"/>
      <c r="BD1411" s="135"/>
      <c r="BE1411" s="9"/>
      <c r="BH1411" s="3" t="s">
        <v>4372</v>
      </c>
      <c r="BI1411" s="3" t="s">
        <v>4373</v>
      </c>
      <c r="BK1411" s="3" t="s">
        <v>4374</v>
      </c>
    </row>
    <row r="1412" spans="1:78" ht="12.75" customHeight="1" x14ac:dyDescent="0.2">
      <c r="A1412" s="3" t="s">
        <v>173</v>
      </c>
      <c r="B1412" s="127" t="s">
        <v>472</v>
      </c>
      <c r="C1412" s="132" t="s">
        <v>13918</v>
      </c>
      <c r="D1412" s="135" t="s">
        <v>11363</v>
      </c>
      <c r="E1412" s="135" t="s">
        <v>11363</v>
      </c>
      <c r="F1412" s="135"/>
      <c r="G1412" s="135"/>
      <c r="H1412" s="127" t="s">
        <v>11628</v>
      </c>
      <c r="I1412" s="135" t="s">
        <v>722</v>
      </c>
      <c r="J1412" s="135" t="s">
        <v>179</v>
      </c>
      <c r="K1412" s="127" t="s">
        <v>162</v>
      </c>
      <c r="L1412" s="135"/>
      <c r="M1412" s="135"/>
      <c r="N1412" s="135"/>
      <c r="O1412" s="135"/>
      <c r="P1412" s="135"/>
      <c r="Q1412" s="135"/>
      <c r="R1412" s="135"/>
      <c r="S1412" s="135"/>
      <c r="T1412" s="135"/>
      <c r="U1412" s="135"/>
      <c r="V1412" s="135"/>
      <c r="W1412" s="135"/>
      <c r="X1412" s="135"/>
      <c r="Y1412" s="135"/>
      <c r="Z1412" s="135"/>
      <c r="AA1412" s="135"/>
      <c r="AB1412" s="135"/>
      <c r="AC1412" s="135" t="s">
        <v>2432</v>
      </c>
      <c r="AD1412" s="3" t="s">
        <v>11364</v>
      </c>
      <c r="AE1412" s="3" t="s">
        <v>728</v>
      </c>
      <c r="AF1412" s="3" t="s">
        <v>11365</v>
      </c>
      <c r="AG1412" s="3" t="s">
        <v>11366</v>
      </c>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row>
    <row r="1413" spans="1:78" ht="12.75" customHeight="1" x14ac:dyDescent="0.2">
      <c r="A1413" s="3" t="s">
        <v>11623</v>
      </c>
      <c r="D1413" s="3" t="s">
        <v>4375</v>
      </c>
      <c r="E1413" s="3" t="s">
        <v>4375</v>
      </c>
      <c r="F1413" s="3"/>
      <c r="G1413" s="3"/>
      <c r="I1413" s="3" t="s">
        <v>217</v>
      </c>
      <c r="J1413" s="133" t="s">
        <v>203</v>
      </c>
      <c r="K1413" s="4" t="s">
        <v>162</v>
      </c>
      <c r="L1413" s="3" t="s">
        <v>4376</v>
      </c>
      <c r="M1413" s="3" t="s">
        <v>4377</v>
      </c>
      <c r="R1413" s="3" t="s">
        <v>163</v>
      </c>
      <c r="S1413" s="3" t="s">
        <v>163</v>
      </c>
      <c r="T1413" s="3" t="s">
        <v>4378</v>
      </c>
      <c r="U1413" s="3" t="s">
        <v>4379</v>
      </c>
      <c r="V1413" s="9" t="s">
        <v>4380</v>
      </c>
      <c r="W1413" s="127"/>
      <c r="AA1413" s="3" t="s">
        <v>4381</v>
      </c>
      <c r="AC1413" s="3" t="s">
        <v>194</v>
      </c>
      <c r="AD1413" s="3" t="s">
        <v>4382</v>
      </c>
      <c r="AE1413" s="3" t="s">
        <v>4383</v>
      </c>
      <c r="AF1413" s="3" t="s">
        <v>163</v>
      </c>
      <c r="AG1413" s="3" t="s">
        <v>4384</v>
      </c>
      <c r="AW1413" s="3" t="s">
        <v>168</v>
      </c>
      <c r="AX1413" s="3" t="s">
        <v>4382</v>
      </c>
      <c r="AY1413" s="3" t="s">
        <v>4383</v>
      </c>
      <c r="AZ1413" s="3" t="s">
        <v>163</v>
      </c>
      <c r="BA1413" s="3" t="s">
        <v>4384</v>
      </c>
      <c r="BC1413" s="9"/>
      <c r="BD1413" s="9"/>
      <c r="BE1413" s="9"/>
    </row>
    <row r="1414" spans="1:78" ht="12.75" customHeight="1" x14ac:dyDescent="0.2">
      <c r="A1414" s="3" t="s">
        <v>263</v>
      </c>
      <c r="D1414" s="3" t="s">
        <v>12762</v>
      </c>
      <c r="E1414" s="3" t="s">
        <v>12763</v>
      </c>
      <c r="F1414" s="3"/>
      <c r="G1414" s="3"/>
      <c r="I1414" s="3" t="s">
        <v>12764</v>
      </c>
      <c r="J1414" s="3" t="s">
        <v>203</v>
      </c>
      <c r="K1414" s="17" t="s">
        <v>162</v>
      </c>
      <c r="M1414" s="3" t="s">
        <v>12765</v>
      </c>
      <c r="R1414" s="3" t="s">
        <v>12766</v>
      </c>
      <c r="T1414" s="3" t="s">
        <v>12767</v>
      </c>
      <c r="U1414" s="3" t="s">
        <v>829</v>
      </c>
      <c r="V1414" s="135"/>
      <c r="AC1414" s="133" t="s">
        <v>168</v>
      </c>
      <c r="AD1414" s="3" t="s">
        <v>12768</v>
      </c>
      <c r="AE1414" s="3" t="s">
        <v>12769</v>
      </c>
      <c r="AF1414" s="3" t="s">
        <v>1878</v>
      </c>
      <c r="AG1414" s="3" t="s">
        <v>12770</v>
      </c>
      <c r="AJ1414" s="3" t="s">
        <v>12771</v>
      </c>
      <c r="AK1414" s="3" t="s">
        <v>12772</v>
      </c>
      <c r="BC1414" s="135"/>
      <c r="BD1414" s="135"/>
      <c r="BE1414" s="135"/>
    </row>
    <row r="1415" spans="1:78" ht="12.75" customHeight="1" x14ac:dyDescent="0.2">
      <c r="A1415" s="135" t="s">
        <v>544</v>
      </c>
      <c r="C1415" s="128"/>
      <c r="D1415" s="135" t="s">
        <v>4392</v>
      </c>
      <c r="E1415" s="135" t="s">
        <v>4392</v>
      </c>
      <c r="F1415" s="135"/>
      <c r="G1415" s="135"/>
      <c r="H1415" s="127"/>
      <c r="I1415" s="3" t="s">
        <v>160</v>
      </c>
      <c r="J1415" s="135" t="s">
        <v>161</v>
      </c>
      <c r="K1415" s="127" t="s">
        <v>162</v>
      </c>
      <c r="L1415" s="135" t="s">
        <v>163</v>
      </c>
      <c r="M1415" s="135" t="s">
        <v>4393</v>
      </c>
      <c r="N1415" s="135"/>
      <c r="O1415" s="135"/>
      <c r="P1415" s="135"/>
      <c r="Q1415" s="135"/>
      <c r="R1415" s="135" t="s">
        <v>4394</v>
      </c>
      <c r="S1415" s="135" t="s">
        <v>163</v>
      </c>
      <c r="T1415" s="135" t="s">
        <v>4395</v>
      </c>
      <c r="U1415" s="135" t="s">
        <v>4396</v>
      </c>
      <c r="V1415" s="141" t="s">
        <v>163</v>
      </c>
      <c r="W1415" s="135"/>
      <c r="X1415" s="135"/>
      <c r="Y1415" s="135"/>
      <c r="Z1415" s="135"/>
      <c r="AA1415" s="135" t="s">
        <v>163</v>
      </c>
      <c r="AB1415" s="135"/>
      <c r="AC1415" s="135" t="s">
        <v>168</v>
      </c>
      <c r="AD1415" s="3" t="s">
        <v>4397</v>
      </c>
      <c r="AE1415" s="3" t="s">
        <v>4398</v>
      </c>
      <c r="AF1415" s="3" t="s">
        <v>250</v>
      </c>
      <c r="AG1415" s="135" t="s">
        <v>4399</v>
      </c>
      <c r="AH1415" s="3" t="s">
        <v>163</v>
      </c>
      <c r="AI1415" s="135" t="s">
        <v>163</v>
      </c>
      <c r="AJ1415" s="135" t="s">
        <v>163</v>
      </c>
      <c r="AK1415" s="135" t="s">
        <v>4400</v>
      </c>
      <c r="AL1415" s="135" t="s">
        <v>163</v>
      </c>
      <c r="AM1415" s="135"/>
      <c r="AN1415" s="135"/>
      <c r="AO1415" s="135"/>
      <c r="AP1415" s="135"/>
      <c r="AQ1415" s="135"/>
      <c r="AR1415" s="135"/>
      <c r="AS1415" s="135"/>
      <c r="AT1415" s="135"/>
      <c r="AU1415" s="135"/>
      <c r="AV1415" s="135"/>
      <c r="AW1415" s="3" t="s">
        <v>168</v>
      </c>
      <c r="AX1415" s="135" t="s">
        <v>4397</v>
      </c>
      <c r="AY1415" s="135" t="s">
        <v>4398</v>
      </c>
      <c r="AZ1415" s="135" t="s">
        <v>250</v>
      </c>
      <c r="BA1415" s="3" t="s">
        <v>4399</v>
      </c>
      <c r="BC1415" s="141"/>
      <c r="BD1415" s="141"/>
      <c r="BE1415" s="141"/>
    </row>
    <row r="1416" spans="1:78" ht="12.75" customHeight="1" x14ac:dyDescent="0.2">
      <c r="A1416" s="3" t="s">
        <v>205</v>
      </c>
      <c r="B1416" s="127" t="s">
        <v>215</v>
      </c>
      <c r="D1416" s="3" t="s">
        <v>11599</v>
      </c>
      <c r="E1416" s="3" t="s">
        <v>11599</v>
      </c>
      <c r="F1416" s="3"/>
      <c r="G1416" s="3"/>
      <c r="H1416" s="4" t="s">
        <v>11628</v>
      </c>
      <c r="I1416" s="3" t="s">
        <v>722</v>
      </c>
      <c r="J1416" s="3" t="s">
        <v>179</v>
      </c>
      <c r="K1416" s="4" t="s">
        <v>162</v>
      </c>
      <c r="V1416" s="135"/>
      <c r="AW1416" s="3" t="s">
        <v>168</v>
      </c>
      <c r="AX1416" s="3" t="s">
        <v>11600</v>
      </c>
      <c r="AY1416" s="3" t="s">
        <v>856</v>
      </c>
      <c r="AZ1416" s="3" t="s">
        <v>1071</v>
      </c>
      <c r="BA1416" s="3" t="s">
        <v>11601</v>
      </c>
      <c r="BC1416" s="135"/>
      <c r="BD1416" s="135"/>
      <c r="BE1416" s="135"/>
    </row>
    <row r="1417" spans="1:78" ht="12.75" customHeight="1" x14ac:dyDescent="0.2">
      <c r="A1417" s="3" t="s">
        <v>205</v>
      </c>
      <c r="D1417" s="3" t="s">
        <v>4448</v>
      </c>
      <c r="E1417" s="3" t="s">
        <v>4448</v>
      </c>
      <c r="F1417" s="3"/>
      <c r="G1417" s="3"/>
      <c r="I1417" s="3" t="s">
        <v>671</v>
      </c>
      <c r="J1417" s="3" t="s">
        <v>179</v>
      </c>
      <c r="K1417" s="4" t="s">
        <v>162</v>
      </c>
      <c r="M1417" s="3" t="s">
        <v>163</v>
      </c>
      <c r="R1417" s="3" t="s">
        <v>4449</v>
      </c>
      <c r="S1417" s="3" t="s">
        <v>4450</v>
      </c>
      <c r="T1417" s="3" t="s">
        <v>163</v>
      </c>
      <c r="U1417" s="3" t="s">
        <v>4451</v>
      </c>
      <c r="V1417" s="9" t="s">
        <v>4452</v>
      </c>
      <c r="AA1417" s="3" t="s">
        <v>163</v>
      </c>
      <c r="BA1417" s="3" t="s">
        <v>4453</v>
      </c>
      <c r="BC1417" s="9"/>
      <c r="BD1417" s="9"/>
      <c r="BE1417" s="9"/>
    </row>
    <row r="1418" spans="1:78" ht="12.75" customHeight="1" x14ac:dyDescent="0.2">
      <c r="A1418" s="3" t="s">
        <v>173</v>
      </c>
      <c r="B1418" s="127" t="s">
        <v>472</v>
      </c>
      <c r="C1418" s="132" t="s">
        <v>13918</v>
      </c>
      <c r="D1418" s="3" t="s">
        <v>11420</v>
      </c>
      <c r="E1418" s="3" t="s">
        <v>11420</v>
      </c>
      <c r="F1418" s="3"/>
      <c r="G1418" s="3"/>
      <c r="H1418" s="4" t="s">
        <v>11628</v>
      </c>
      <c r="I1418" s="3" t="s">
        <v>722</v>
      </c>
      <c r="J1418" s="3" t="s">
        <v>179</v>
      </c>
      <c r="K1418" s="4" t="s">
        <v>162</v>
      </c>
      <c r="AC1418" s="133" t="s">
        <v>168</v>
      </c>
      <c r="AD1418" s="3" t="s">
        <v>10953</v>
      </c>
      <c r="AE1418" s="3" t="s">
        <v>856</v>
      </c>
      <c r="AF1418" s="3" t="s">
        <v>11421</v>
      </c>
      <c r="AG1418" s="3" t="s">
        <v>11422</v>
      </c>
    </row>
    <row r="1419" spans="1:78" ht="12.75" customHeight="1" x14ac:dyDescent="0.2">
      <c r="A1419" s="132" t="s">
        <v>173</v>
      </c>
      <c r="B1419" s="17" t="s">
        <v>215</v>
      </c>
      <c r="C1419" s="133"/>
      <c r="D1419" s="133" t="s">
        <v>4151</v>
      </c>
      <c r="E1419" s="133" t="s">
        <v>8208</v>
      </c>
      <c r="F1419" s="12"/>
      <c r="G1419" s="12"/>
      <c r="H1419" s="124"/>
      <c r="I1419" s="133" t="s">
        <v>1714</v>
      </c>
      <c r="J1419" s="133" t="s">
        <v>179</v>
      </c>
      <c r="K1419" s="124" t="s">
        <v>162</v>
      </c>
      <c r="L1419" s="133" t="s">
        <v>12180</v>
      </c>
      <c r="M1419" s="133" t="s">
        <v>4153</v>
      </c>
      <c r="N1419" s="124"/>
      <c r="O1419" s="124"/>
      <c r="P1419" s="124"/>
      <c r="Q1419" s="124"/>
      <c r="R1419" s="133" t="s">
        <v>12167</v>
      </c>
      <c r="S1419" s="133" t="s">
        <v>12168</v>
      </c>
      <c r="T1419" s="133">
        <v>400010</v>
      </c>
      <c r="U1419" s="133" t="s">
        <v>1715</v>
      </c>
      <c r="V1419" s="33" t="s">
        <v>12169</v>
      </c>
      <c r="W1419" s="133"/>
      <c r="X1419" s="133"/>
      <c r="Y1419" s="133"/>
      <c r="Z1419" s="133"/>
      <c r="AA1419" s="133"/>
      <c r="AB1419" s="133">
        <v>800</v>
      </c>
      <c r="AC1419" s="133" t="s">
        <v>168</v>
      </c>
      <c r="AD1419" s="133" t="s">
        <v>1105</v>
      </c>
      <c r="AE1419" s="133" t="s">
        <v>1804</v>
      </c>
      <c r="AG1419" s="133" t="s">
        <v>2102</v>
      </c>
      <c r="AI1419" s="24" t="s">
        <v>12474</v>
      </c>
      <c r="AJ1419" s="133"/>
      <c r="AK1419" s="15" t="s">
        <v>12166</v>
      </c>
      <c r="AL1419" s="133"/>
      <c r="AM1419" s="124"/>
      <c r="AN1419" s="124"/>
      <c r="AO1419" s="124"/>
      <c r="AP1419" s="124"/>
      <c r="AQ1419" s="124"/>
      <c r="AR1419" s="124"/>
      <c r="AS1419" s="124"/>
      <c r="AT1419" s="124"/>
      <c r="AU1419" s="124"/>
      <c r="AV1419" s="124"/>
      <c r="AW1419" s="133" t="s">
        <v>168</v>
      </c>
      <c r="AX1419" s="133" t="s">
        <v>1105</v>
      </c>
      <c r="AY1419" s="133" t="s">
        <v>1804</v>
      </c>
      <c r="AZ1419" s="133" t="s">
        <v>12473</v>
      </c>
      <c r="BA1419" s="3" t="s">
        <v>12165</v>
      </c>
      <c r="BF1419" s="15" t="s">
        <v>12172</v>
      </c>
      <c r="BG1419" s="133" t="s">
        <v>168</v>
      </c>
      <c r="BH1419" s="133" t="s">
        <v>12173</v>
      </c>
      <c r="BI1419" s="133" t="s">
        <v>728</v>
      </c>
      <c r="BJ1419" s="133" t="s">
        <v>4333</v>
      </c>
      <c r="BK1419" s="3" t="s">
        <v>12174</v>
      </c>
      <c r="BP1419" s="15" t="s">
        <v>12175</v>
      </c>
      <c r="BQ1419" s="133" t="s">
        <v>168</v>
      </c>
      <c r="BR1419" s="133" t="s">
        <v>856</v>
      </c>
      <c r="BS1419" s="133" t="s">
        <v>12183</v>
      </c>
      <c r="BT1419" s="133" t="s">
        <v>12184</v>
      </c>
      <c r="BU1419" s="3" t="s">
        <v>12185</v>
      </c>
      <c r="BZ1419" s="15" t="s">
        <v>12186</v>
      </c>
    </row>
    <row r="1420" spans="1:78" ht="12.75" customHeight="1" x14ac:dyDescent="0.2">
      <c r="A1420" s="3" t="s">
        <v>299</v>
      </c>
      <c r="B1420" s="127" t="s">
        <v>11959</v>
      </c>
      <c r="D1420" s="3" t="s">
        <v>4458</v>
      </c>
      <c r="E1420" s="3" t="s">
        <v>4458</v>
      </c>
      <c r="F1420" s="3"/>
      <c r="G1420" s="3"/>
      <c r="H1420" s="134" t="s">
        <v>177</v>
      </c>
      <c r="I1420" s="3" t="s">
        <v>711</v>
      </c>
      <c r="J1420" s="3" t="s">
        <v>179</v>
      </c>
      <c r="K1420" s="4" t="s">
        <v>162</v>
      </c>
      <c r="M1420" s="3" t="s">
        <v>4459</v>
      </c>
      <c r="R1420" s="3" t="s">
        <v>4460</v>
      </c>
      <c r="S1420" s="3" t="s">
        <v>4461</v>
      </c>
      <c r="T1420" s="3" t="s">
        <v>4462</v>
      </c>
      <c r="U1420" s="3" t="s">
        <v>712</v>
      </c>
      <c r="V1420" s="9" t="s">
        <v>4463</v>
      </c>
      <c r="AA1420" s="3" t="s">
        <v>163</v>
      </c>
      <c r="AC1420" s="3" t="s">
        <v>168</v>
      </c>
      <c r="AD1420" s="3" t="s">
        <v>4464</v>
      </c>
      <c r="AE1420" s="3" t="s">
        <v>2742</v>
      </c>
      <c r="AF1420" s="3" t="s">
        <v>4465</v>
      </c>
      <c r="AG1420" s="3" t="s">
        <v>4466</v>
      </c>
      <c r="AI1420" s="3" t="s">
        <v>163</v>
      </c>
      <c r="AJ1420" s="3" t="s">
        <v>4463</v>
      </c>
      <c r="AK1420" s="3" t="s">
        <v>4467</v>
      </c>
      <c r="AL1420" s="3" t="s">
        <v>4468</v>
      </c>
      <c r="AW1420" s="3" t="s">
        <v>168</v>
      </c>
      <c r="AX1420" s="3" t="s">
        <v>4464</v>
      </c>
      <c r="AY1420" s="3" t="s">
        <v>2742</v>
      </c>
      <c r="AZ1420" s="3" t="s">
        <v>4465</v>
      </c>
      <c r="BA1420" s="3" t="s">
        <v>4466</v>
      </c>
      <c r="BC1420" s="9"/>
      <c r="BD1420" s="9"/>
      <c r="BE1420" s="9"/>
    </row>
    <row r="1421" spans="1:78" ht="12.75" customHeight="1" x14ac:dyDescent="0.2">
      <c r="A1421" s="3" t="s">
        <v>544</v>
      </c>
      <c r="D1421" s="3" t="s">
        <v>4469</v>
      </c>
      <c r="E1421" s="3" t="s">
        <v>4469</v>
      </c>
      <c r="F1421" s="3"/>
      <c r="G1421" s="3"/>
      <c r="I1421" s="133" t="s">
        <v>443</v>
      </c>
      <c r="J1421" s="3" t="s">
        <v>444</v>
      </c>
      <c r="K1421" s="127" t="s">
        <v>162</v>
      </c>
      <c r="L1421" s="3" t="s">
        <v>163</v>
      </c>
      <c r="M1421" s="3" t="s">
        <v>4470</v>
      </c>
      <c r="R1421" s="3" t="s">
        <v>4471</v>
      </c>
      <c r="S1421" s="3" t="s">
        <v>163</v>
      </c>
      <c r="T1421" s="3" t="s">
        <v>4472</v>
      </c>
      <c r="U1421" s="3" t="s">
        <v>4473</v>
      </c>
      <c r="V1421" s="141" t="s">
        <v>4474</v>
      </c>
      <c r="AA1421" s="3" t="s">
        <v>163</v>
      </c>
      <c r="AC1421" s="3" t="s">
        <v>194</v>
      </c>
      <c r="AD1421" s="3" t="s">
        <v>4475</v>
      </c>
      <c r="AE1421" s="3" t="s">
        <v>318</v>
      </c>
      <c r="AF1421" s="3" t="s">
        <v>163</v>
      </c>
      <c r="AG1421" s="3" t="s">
        <v>4476</v>
      </c>
      <c r="AH1421" s="3" t="s">
        <v>163</v>
      </c>
      <c r="AI1421" s="3" t="s">
        <v>4477</v>
      </c>
      <c r="AJ1421" s="3" t="s">
        <v>163</v>
      </c>
      <c r="AL1421" s="3" t="s">
        <v>4478</v>
      </c>
      <c r="AW1421" s="3" t="s">
        <v>168</v>
      </c>
      <c r="AX1421" s="3" t="s">
        <v>4475</v>
      </c>
      <c r="AY1421" s="3" t="s">
        <v>318</v>
      </c>
      <c r="AZ1421" s="3" t="s">
        <v>163</v>
      </c>
      <c r="BA1421" s="3" t="s">
        <v>4476</v>
      </c>
      <c r="BC1421" s="141"/>
      <c r="BD1421" s="141"/>
      <c r="BE1421" s="141"/>
    </row>
    <row r="1422" spans="1:78" ht="12.75" customHeight="1" x14ac:dyDescent="0.2">
      <c r="A1422" s="3" t="s">
        <v>11623</v>
      </c>
      <c r="C1422" s="128"/>
      <c r="D1422" s="3" t="s">
        <v>12109</v>
      </c>
      <c r="E1422" s="3" t="s">
        <v>12109</v>
      </c>
      <c r="F1422" s="3"/>
      <c r="G1422" s="3"/>
      <c r="H1422" s="4" t="s">
        <v>177</v>
      </c>
      <c r="I1422" s="3" t="s">
        <v>3783</v>
      </c>
      <c r="J1422" s="3" t="s">
        <v>203</v>
      </c>
      <c r="K1422" s="124" t="s">
        <v>162</v>
      </c>
      <c r="L1422" s="3" t="s">
        <v>12108</v>
      </c>
      <c r="M1422" s="3" t="s">
        <v>12063</v>
      </c>
      <c r="R1422" s="3" t="s">
        <v>12064</v>
      </c>
      <c r="S1422" s="3" t="s">
        <v>12065</v>
      </c>
      <c r="T1422" s="3">
        <v>1062</v>
      </c>
      <c r="U1422" s="3" t="s">
        <v>12066</v>
      </c>
      <c r="W1422" s="127"/>
      <c r="AC1422" s="3" t="s">
        <v>194</v>
      </c>
      <c r="AD1422" s="3" t="s">
        <v>12067</v>
      </c>
      <c r="AE1422" s="3" t="s">
        <v>12068</v>
      </c>
      <c r="AF1422" s="3" t="s">
        <v>12069</v>
      </c>
      <c r="AG1422" s="3" t="s">
        <v>12070</v>
      </c>
      <c r="AK1422" s="3" t="s">
        <v>12071</v>
      </c>
      <c r="AW1422" s="3" t="s">
        <v>168</v>
      </c>
      <c r="AX1422" s="3" t="s">
        <v>12067</v>
      </c>
      <c r="AY1422" s="3" t="s">
        <v>12068</v>
      </c>
      <c r="AZ1422" s="3" t="s">
        <v>12069</v>
      </c>
      <c r="BA1422" s="3" t="s">
        <v>12070</v>
      </c>
    </row>
    <row r="1423" spans="1:78" ht="12.75" customHeight="1" x14ac:dyDescent="0.2">
      <c r="A1423" s="3" t="s">
        <v>544</v>
      </c>
      <c r="D1423" s="3" t="s">
        <v>4480</v>
      </c>
      <c r="E1423" s="3" t="s">
        <v>4480</v>
      </c>
      <c r="F1423" s="3"/>
      <c r="G1423" s="3"/>
      <c r="I1423" s="3" t="s">
        <v>160</v>
      </c>
      <c r="J1423" s="3" t="s">
        <v>161</v>
      </c>
      <c r="K1423" s="4" t="s">
        <v>162</v>
      </c>
      <c r="L1423" s="3" t="s">
        <v>163</v>
      </c>
      <c r="M1423" s="3" t="s">
        <v>163</v>
      </c>
      <c r="R1423" s="3" t="s">
        <v>163</v>
      </c>
      <c r="S1423" s="3" t="s">
        <v>163</v>
      </c>
      <c r="T1423" s="3" t="s">
        <v>163</v>
      </c>
      <c r="U1423" s="3" t="s">
        <v>346</v>
      </c>
      <c r="V1423" s="9" t="s">
        <v>163</v>
      </c>
      <c r="AA1423" s="3" t="s">
        <v>163</v>
      </c>
      <c r="AC1423" s="3" t="s">
        <v>168</v>
      </c>
      <c r="AD1423" s="3" t="s">
        <v>4481</v>
      </c>
      <c r="AE1423" s="3" t="s">
        <v>4482</v>
      </c>
      <c r="AF1423" s="3" t="s">
        <v>4483</v>
      </c>
      <c r="AG1423" s="3" t="s">
        <v>4484</v>
      </c>
      <c r="AI1423" s="3" t="s">
        <v>163</v>
      </c>
      <c r="AJ1423" s="3" t="s">
        <v>4485</v>
      </c>
      <c r="AK1423" s="3" t="s">
        <v>4486</v>
      </c>
      <c r="AL1423" s="3" t="s">
        <v>4487</v>
      </c>
      <c r="AW1423" s="3" t="s">
        <v>168</v>
      </c>
      <c r="AX1423" s="3" t="s">
        <v>4481</v>
      </c>
      <c r="AY1423" s="3" t="s">
        <v>4482</v>
      </c>
      <c r="AZ1423" s="3" t="s">
        <v>4483</v>
      </c>
      <c r="BA1423" s="3" t="s">
        <v>4484</v>
      </c>
      <c r="BC1423" s="141"/>
      <c r="BD1423" s="141"/>
      <c r="BE1423" s="141"/>
    </row>
    <row r="1424" spans="1:78" ht="12.75" customHeight="1" x14ac:dyDescent="0.2">
      <c r="A1424" s="3" t="s">
        <v>544</v>
      </c>
      <c r="B1424" s="124"/>
      <c r="C1424" s="133"/>
      <c r="D1424" s="133" t="s">
        <v>4488</v>
      </c>
      <c r="E1424" s="133" t="s">
        <v>4488</v>
      </c>
      <c r="F1424" s="124"/>
      <c r="G1424" s="124"/>
      <c r="H1424" s="124"/>
      <c r="I1424" s="133" t="s">
        <v>301</v>
      </c>
      <c r="J1424" s="133" t="s">
        <v>179</v>
      </c>
      <c r="K1424" s="124" t="s">
        <v>162</v>
      </c>
      <c r="L1424" s="133"/>
      <c r="M1424" s="133"/>
      <c r="N1424" s="124"/>
      <c r="O1424" s="124"/>
      <c r="P1424" s="124"/>
      <c r="Q1424" s="124"/>
      <c r="R1424" s="133"/>
      <c r="S1424" s="133"/>
      <c r="T1424" s="133"/>
      <c r="U1424" s="133"/>
      <c r="V1424" s="24"/>
      <c r="W1424" s="133"/>
      <c r="X1424" s="133"/>
      <c r="Y1424" s="133"/>
      <c r="Z1424" s="133"/>
      <c r="AA1424" s="133"/>
      <c r="AB1424" s="133"/>
      <c r="AC1424" s="133"/>
      <c r="AH1424" s="133"/>
      <c r="AI1424" s="133"/>
      <c r="AJ1424" s="133"/>
      <c r="AK1424" s="133"/>
      <c r="AL1424" s="133"/>
      <c r="AM1424" s="124"/>
      <c r="AN1424" s="124"/>
      <c r="AO1424" s="124"/>
      <c r="AP1424" s="124"/>
      <c r="AQ1424" s="124"/>
      <c r="AR1424" s="124"/>
      <c r="AS1424" s="124"/>
      <c r="AT1424" s="124"/>
      <c r="AU1424" s="124"/>
      <c r="AV1424" s="124"/>
      <c r="AW1424" s="124"/>
      <c r="AX1424" s="133"/>
      <c r="AY1424" s="133"/>
      <c r="AZ1424" s="133"/>
      <c r="BA1424" s="133" t="s">
        <v>4489</v>
      </c>
      <c r="BC1424" s="135"/>
      <c r="BD1424" s="135"/>
      <c r="BE1424" s="135"/>
    </row>
    <row r="1425" spans="1:78" ht="12.75" customHeight="1" x14ac:dyDescent="0.2">
      <c r="A1425" s="3" t="s">
        <v>544</v>
      </c>
      <c r="D1425" s="3" t="s">
        <v>4490</v>
      </c>
      <c r="E1425" s="3" t="s">
        <v>4490</v>
      </c>
      <c r="F1425" s="3"/>
      <c r="G1425" s="3"/>
      <c r="I1425" s="3" t="s">
        <v>722</v>
      </c>
      <c r="J1425" s="3" t="s">
        <v>179</v>
      </c>
      <c r="K1425" s="127" t="s">
        <v>162</v>
      </c>
      <c r="L1425" s="3" t="s">
        <v>163</v>
      </c>
      <c r="M1425" s="3" t="s">
        <v>163</v>
      </c>
      <c r="R1425" s="3" t="s">
        <v>4491</v>
      </c>
      <c r="S1425" s="3" t="s">
        <v>4492</v>
      </c>
      <c r="T1425" s="3" t="s">
        <v>4493</v>
      </c>
      <c r="U1425" s="3" t="s">
        <v>1150</v>
      </c>
      <c r="V1425" s="141" t="s">
        <v>163</v>
      </c>
      <c r="AA1425" s="3" t="s">
        <v>163</v>
      </c>
      <c r="AC1425" s="3" t="s">
        <v>168</v>
      </c>
      <c r="AD1425" s="3" t="s">
        <v>4494</v>
      </c>
      <c r="AE1425" s="3" t="s">
        <v>1044</v>
      </c>
      <c r="AF1425" s="3" t="s">
        <v>4495</v>
      </c>
      <c r="AG1425" s="3" t="s">
        <v>4496</v>
      </c>
      <c r="AI1425" s="3" t="s">
        <v>4497</v>
      </c>
      <c r="AJ1425" s="3" t="s">
        <v>163</v>
      </c>
      <c r="AK1425" s="3" t="s">
        <v>4498</v>
      </c>
      <c r="AL1425" s="3" t="s">
        <v>163</v>
      </c>
      <c r="AW1425" s="3" t="s">
        <v>168</v>
      </c>
      <c r="AX1425" s="3" t="s">
        <v>4494</v>
      </c>
      <c r="AY1425" s="3" t="s">
        <v>1044</v>
      </c>
      <c r="AZ1425" s="3" t="s">
        <v>4495</v>
      </c>
      <c r="BC1425" s="141"/>
      <c r="BD1425" s="141"/>
      <c r="BE1425" s="141"/>
    </row>
    <row r="1426" spans="1:78" ht="12.75" customHeight="1" x14ac:dyDescent="0.2">
      <c r="A1426" s="3" t="s">
        <v>544</v>
      </c>
      <c r="C1426" s="128"/>
      <c r="D1426" s="3" t="s">
        <v>4500</v>
      </c>
      <c r="E1426" s="3" t="s">
        <v>4500</v>
      </c>
      <c r="F1426" s="3"/>
      <c r="G1426" s="3"/>
      <c r="I1426" s="3" t="s">
        <v>430</v>
      </c>
      <c r="J1426" s="3" t="s">
        <v>431</v>
      </c>
      <c r="K1426" s="4" t="s">
        <v>162</v>
      </c>
      <c r="L1426" s="3" t="s">
        <v>163</v>
      </c>
      <c r="M1426" s="135" t="s">
        <v>163</v>
      </c>
      <c r="R1426" s="3" t="s">
        <v>4501</v>
      </c>
      <c r="S1426" s="3" t="s">
        <v>4502</v>
      </c>
      <c r="T1426" s="3" t="s">
        <v>4503</v>
      </c>
      <c r="U1426" s="3" t="s">
        <v>3172</v>
      </c>
      <c r="V1426" s="9" t="s">
        <v>163</v>
      </c>
      <c r="AA1426" s="3" t="s">
        <v>4504</v>
      </c>
      <c r="AC1426" s="3" t="s">
        <v>168</v>
      </c>
      <c r="AD1426" s="3" t="s">
        <v>4505</v>
      </c>
      <c r="AE1426" s="3" t="s">
        <v>4506</v>
      </c>
      <c r="AF1426" s="135" t="s">
        <v>4507</v>
      </c>
      <c r="AG1426" s="135" t="s">
        <v>4508</v>
      </c>
      <c r="AI1426" s="3" t="s">
        <v>4509</v>
      </c>
      <c r="AW1426" s="3" t="s">
        <v>168</v>
      </c>
      <c r="AX1426" s="3" t="s">
        <v>4505</v>
      </c>
      <c r="AY1426" s="3" t="s">
        <v>4506</v>
      </c>
      <c r="AZ1426" s="3" t="s">
        <v>4507</v>
      </c>
      <c r="BC1426" s="141"/>
      <c r="BD1426" s="141"/>
      <c r="BE1426" s="141"/>
    </row>
    <row r="1427" spans="1:78" ht="12.75" customHeight="1" x14ac:dyDescent="0.2">
      <c r="A1427" s="133" t="s">
        <v>544</v>
      </c>
      <c r="B1427" s="124"/>
      <c r="C1427" s="133"/>
      <c r="D1427" s="133" t="s">
        <v>4510</v>
      </c>
      <c r="E1427" s="133" t="s">
        <v>4510</v>
      </c>
      <c r="F1427" s="124"/>
      <c r="G1427" s="124"/>
      <c r="H1427" s="124"/>
      <c r="I1427" s="3" t="s">
        <v>12764</v>
      </c>
      <c r="J1427" s="8" t="s">
        <v>203</v>
      </c>
      <c r="K1427" s="124" t="s">
        <v>162</v>
      </c>
      <c r="L1427" s="133" t="s">
        <v>4511</v>
      </c>
      <c r="M1427" s="133"/>
      <c r="N1427" s="124"/>
      <c r="O1427" s="124"/>
      <c r="P1427" s="124"/>
      <c r="Q1427" s="124"/>
      <c r="R1427" s="133"/>
      <c r="S1427" s="133"/>
      <c r="T1427" s="133"/>
      <c r="U1427" s="133"/>
      <c r="V1427" s="24"/>
      <c r="W1427" s="133"/>
      <c r="X1427" s="133"/>
      <c r="Y1427" s="133"/>
      <c r="Z1427" s="133"/>
      <c r="AA1427" s="133"/>
      <c r="AB1427" s="133"/>
      <c r="AC1427" s="133"/>
      <c r="AG1427" s="133" t="s">
        <v>4514</v>
      </c>
      <c r="AI1427" s="133"/>
      <c r="AJ1427" s="133"/>
      <c r="AK1427" s="133"/>
      <c r="AL1427" s="133"/>
      <c r="AM1427" s="124"/>
      <c r="AN1427" s="124"/>
      <c r="AO1427" s="124"/>
      <c r="AP1427" s="124"/>
      <c r="AQ1427" s="124"/>
      <c r="AR1427" s="124"/>
      <c r="AS1427" s="124"/>
      <c r="AT1427" s="124"/>
      <c r="AU1427" s="124"/>
      <c r="AV1427" s="124"/>
      <c r="AW1427" s="3" t="s">
        <v>168</v>
      </c>
      <c r="AX1427" s="133" t="s">
        <v>4512</v>
      </c>
      <c r="AY1427" s="133" t="s">
        <v>4513</v>
      </c>
      <c r="AZ1427" s="133"/>
      <c r="BC1427" s="135"/>
      <c r="BD1427" s="135"/>
      <c r="BE1427" s="135"/>
    </row>
    <row r="1428" spans="1:78" ht="12.75" customHeight="1" x14ac:dyDescent="0.2">
      <c r="A1428" s="3" t="s">
        <v>205</v>
      </c>
      <c r="D1428" s="3" t="s">
        <v>4517</v>
      </c>
      <c r="E1428" s="3" t="s">
        <v>4517</v>
      </c>
      <c r="F1428" s="3"/>
      <c r="G1428" s="3"/>
      <c r="I1428" s="3" t="s">
        <v>301</v>
      </c>
      <c r="J1428" s="135" t="s">
        <v>179</v>
      </c>
      <c r="K1428" s="4" t="s">
        <v>162</v>
      </c>
      <c r="L1428" s="3" t="s">
        <v>163</v>
      </c>
      <c r="M1428" s="3" t="s">
        <v>163</v>
      </c>
      <c r="R1428" s="3" t="s">
        <v>4518</v>
      </c>
      <c r="S1428" s="3" t="s">
        <v>4519</v>
      </c>
      <c r="T1428" s="3" t="s">
        <v>163</v>
      </c>
      <c r="U1428" s="3" t="s">
        <v>1176</v>
      </c>
      <c r="V1428" s="141" t="s">
        <v>163</v>
      </c>
      <c r="AA1428" s="3" t="s">
        <v>163</v>
      </c>
      <c r="AC1428" s="3" t="s">
        <v>168</v>
      </c>
      <c r="AD1428" s="3" t="s">
        <v>4123</v>
      </c>
      <c r="AE1428" s="3" t="s">
        <v>4520</v>
      </c>
      <c r="AF1428" s="3" t="s">
        <v>4521</v>
      </c>
      <c r="AG1428" s="3" t="s">
        <v>4522</v>
      </c>
      <c r="AQ1428" s="135"/>
      <c r="AW1428" s="3" t="s">
        <v>168</v>
      </c>
      <c r="AX1428" s="3" t="s">
        <v>4123</v>
      </c>
      <c r="AY1428" s="3" t="s">
        <v>4520</v>
      </c>
      <c r="AZ1428" s="3" t="s">
        <v>4521</v>
      </c>
      <c r="BA1428" s="3" t="s">
        <v>4522</v>
      </c>
      <c r="BC1428" s="141"/>
      <c r="BD1428" s="141"/>
      <c r="BE1428" s="141"/>
    </row>
    <row r="1429" spans="1:78" ht="12.75" customHeight="1" x14ac:dyDescent="0.2">
      <c r="A1429" s="3" t="s">
        <v>544</v>
      </c>
      <c r="D1429" s="3" t="s">
        <v>4523</v>
      </c>
      <c r="E1429" s="3" t="s">
        <v>4523</v>
      </c>
      <c r="F1429" s="3"/>
      <c r="G1429" s="3"/>
      <c r="I1429" s="135" t="s">
        <v>919</v>
      </c>
      <c r="J1429" s="3" t="s">
        <v>444</v>
      </c>
      <c r="K1429" s="4" t="s">
        <v>162</v>
      </c>
      <c r="L1429" s="3" t="s">
        <v>163</v>
      </c>
      <c r="M1429" s="3" t="s">
        <v>163</v>
      </c>
      <c r="R1429" s="3" t="s">
        <v>163</v>
      </c>
      <c r="S1429" s="3" t="s">
        <v>163</v>
      </c>
      <c r="T1429" s="3" t="s">
        <v>163</v>
      </c>
      <c r="U1429" s="3" t="s">
        <v>163</v>
      </c>
      <c r="V1429" s="9" t="s">
        <v>163</v>
      </c>
      <c r="AA1429" s="3" t="s">
        <v>163</v>
      </c>
      <c r="AC1429" s="3" t="s">
        <v>168</v>
      </c>
      <c r="AD1429" s="3" t="s">
        <v>2335</v>
      </c>
      <c r="AE1429" s="3" t="s">
        <v>4524</v>
      </c>
      <c r="AF1429" s="3" t="s">
        <v>4525</v>
      </c>
      <c r="AI1429" s="135"/>
      <c r="AK1429" s="135"/>
      <c r="AW1429" s="3" t="s">
        <v>168</v>
      </c>
      <c r="AX1429" s="3" t="s">
        <v>2335</v>
      </c>
      <c r="AY1429" s="3" t="s">
        <v>4524</v>
      </c>
      <c r="AZ1429" s="3" t="s">
        <v>4525</v>
      </c>
      <c r="BC1429" s="9"/>
      <c r="BD1429" s="9"/>
      <c r="BE1429" s="9"/>
    </row>
    <row r="1430" spans="1:78" ht="12.75" customHeight="1" x14ac:dyDescent="0.2">
      <c r="A1430" s="3" t="s">
        <v>173</v>
      </c>
      <c r="D1430" s="3" t="s">
        <v>12225</v>
      </c>
      <c r="E1430" s="3" t="s">
        <v>12225</v>
      </c>
      <c r="F1430" s="3"/>
      <c r="G1430" s="3"/>
      <c r="I1430" s="3" t="s">
        <v>301</v>
      </c>
      <c r="J1430" s="3" t="s">
        <v>179</v>
      </c>
      <c r="K1430" s="4" t="s">
        <v>162</v>
      </c>
      <c r="L1430" s="3" t="s">
        <v>12226</v>
      </c>
      <c r="M1430" s="3" t="s">
        <v>12227</v>
      </c>
      <c r="R1430" s="3" t="s">
        <v>12228</v>
      </c>
      <c r="S1430" s="3" t="s">
        <v>12229</v>
      </c>
      <c r="T1430" s="3">
        <v>751010</v>
      </c>
      <c r="U1430" s="3" t="s">
        <v>2237</v>
      </c>
      <c r="V1430" s="135" t="s">
        <v>12230</v>
      </c>
      <c r="AG1430" s="3" t="s">
        <v>12232</v>
      </c>
      <c r="BA1430" s="3" t="s">
        <v>12231</v>
      </c>
      <c r="BC1430" s="135"/>
      <c r="BD1430" s="135"/>
      <c r="BE1430" s="135"/>
    </row>
    <row r="1431" spans="1:78" ht="12.75" customHeight="1" x14ac:dyDescent="0.2">
      <c r="A1431" s="3" t="s">
        <v>544</v>
      </c>
      <c r="B1431" s="127" t="s">
        <v>13646</v>
      </c>
      <c r="C1431" s="5" t="s">
        <v>13886</v>
      </c>
      <c r="D1431" s="3" t="s">
        <v>12400</v>
      </c>
      <c r="E1431" s="3" t="s">
        <v>12400</v>
      </c>
      <c r="F1431" s="3"/>
      <c r="G1431" s="3"/>
      <c r="H1431" s="134" t="s">
        <v>177</v>
      </c>
      <c r="I1431" s="3" t="s">
        <v>301</v>
      </c>
      <c r="J1431" s="135" t="s">
        <v>179</v>
      </c>
      <c r="K1431" s="4" t="s">
        <v>162</v>
      </c>
      <c r="L1431" s="3" t="s">
        <v>12401</v>
      </c>
      <c r="M1431" s="3" t="s">
        <v>12402</v>
      </c>
      <c r="R1431" s="3" t="s">
        <v>12403</v>
      </c>
      <c r="T1431" s="3">
        <v>122002</v>
      </c>
      <c r="U1431" s="3" t="s">
        <v>12404</v>
      </c>
      <c r="V1431" s="135"/>
      <c r="BA1431" s="3" t="s">
        <v>12405</v>
      </c>
      <c r="BC1431" s="135"/>
      <c r="BD1431" s="135"/>
      <c r="BE1431" s="135"/>
    </row>
    <row r="1432" spans="1:78" ht="12.75" customHeight="1" x14ac:dyDescent="0.2">
      <c r="A1432" s="3" t="s">
        <v>173</v>
      </c>
      <c r="D1432" s="3" t="s">
        <v>4540</v>
      </c>
      <c r="E1432" s="3" t="s">
        <v>4540</v>
      </c>
      <c r="F1432" s="3"/>
      <c r="G1432" s="3"/>
      <c r="I1432" s="3" t="s">
        <v>301</v>
      </c>
      <c r="J1432" s="3" t="s">
        <v>179</v>
      </c>
      <c r="K1432" s="4" t="s">
        <v>162</v>
      </c>
      <c r="L1432" s="3" t="s">
        <v>163</v>
      </c>
      <c r="M1432" s="3" t="s">
        <v>163</v>
      </c>
      <c r="R1432" s="3" t="s">
        <v>4541</v>
      </c>
      <c r="S1432" s="3" t="s">
        <v>4542</v>
      </c>
      <c r="T1432" s="3" t="s">
        <v>4543</v>
      </c>
      <c r="U1432" s="3" t="s">
        <v>4544</v>
      </c>
      <c r="V1432" s="9" t="s">
        <v>4545</v>
      </c>
      <c r="AA1432" s="3" t="s">
        <v>163</v>
      </c>
      <c r="AC1432" s="3" t="s">
        <v>168</v>
      </c>
      <c r="AD1432" s="3" t="s">
        <v>4538</v>
      </c>
      <c r="AE1432" s="3" t="s">
        <v>4546</v>
      </c>
      <c r="AF1432" s="3" t="s">
        <v>1362</v>
      </c>
      <c r="AG1432" s="3" t="s">
        <v>4539</v>
      </c>
      <c r="AH1432" s="3" t="s">
        <v>4547</v>
      </c>
      <c r="AI1432" s="3" t="s">
        <v>4545</v>
      </c>
      <c r="AJ1432" s="3" t="s">
        <v>163</v>
      </c>
      <c r="AK1432" s="3" t="s">
        <v>4548</v>
      </c>
      <c r="AL1432" s="3" t="s">
        <v>4549</v>
      </c>
      <c r="AW1432" s="3" t="s">
        <v>168</v>
      </c>
      <c r="AX1432" s="3" t="s">
        <v>4538</v>
      </c>
      <c r="AY1432" s="3" t="s">
        <v>4546</v>
      </c>
      <c r="AZ1432" s="3" t="s">
        <v>1362</v>
      </c>
      <c r="BA1432" s="3" t="s">
        <v>4539</v>
      </c>
      <c r="BB1432" s="3" t="s">
        <v>163</v>
      </c>
      <c r="BC1432" s="141" t="s">
        <v>4550</v>
      </c>
      <c r="BD1432" s="141" t="s">
        <v>4551</v>
      </c>
      <c r="BE1432" s="141" t="s">
        <v>4552</v>
      </c>
      <c r="BF1432" s="3" t="s">
        <v>4553</v>
      </c>
      <c r="BG1432" s="3" t="s">
        <v>168</v>
      </c>
      <c r="BH1432" s="3" t="s">
        <v>4554</v>
      </c>
      <c r="BI1432" s="3" t="s">
        <v>4555</v>
      </c>
      <c r="BJ1432" s="3" t="s">
        <v>4556</v>
      </c>
      <c r="BK1432" s="3" t="s">
        <v>4557</v>
      </c>
      <c r="BL1432" s="3" t="s">
        <v>4547</v>
      </c>
      <c r="BM1432" s="3" t="s">
        <v>4558</v>
      </c>
      <c r="BN1432" s="3" t="s">
        <v>163</v>
      </c>
      <c r="BO1432" s="3" t="s">
        <v>4559</v>
      </c>
      <c r="BQ1432" s="3" t="s">
        <v>168</v>
      </c>
      <c r="BR1432" s="3" t="s">
        <v>4535</v>
      </c>
      <c r="BS1432" s="3" t="s">
        <v>4536</v>
      </c>
      <c r="BT1432" s="3" t="s">
        <v>4560</v>
      </c>
      <c r="BU1432" s="3" t="s">
        <v>4561</v>
      </c>
      <c r="BV1432" s="3" t="s">
        <v>163</v>
      </c>
      <c r="BW1432" s="3" t="s">
        <v>163</v>
      </c>
      <c r="BX1432" s="3" t="s">
        <v>163</v>
      </c>
      <c r="BY1432" s="3" t="s">
        <v>163</v>
      </c>
      <c r="BZ1432" s="3" t="s">
        <v>4562</v>
      </c>
    </row>
    <row r="1433" spans="1:78" ht="12.75" customHeight="1" x14ac:dyDescent="0.2">
      <c r="A1433" s="3" t="s">
        <v>13958</v>
      </c>
      <c r="D1433" s="3" t="s">
        <v>13970</v>
      </c>
      <c r="E1433" s="3" t="s">
        <v>13970</v>
      </c>
      <c r="F1433" s="3"/>
      <c r="G1433" s="3"/>
      <c r="I1433" s="3" t="s">
        <v>523</v>
      </c>
      <c r="J1433" s="135" t="s">
        <v>482</v>
      </c>
      <c r="K1433" s="17" t="s">
        <v>162</v>
      </c>
      <c r="M1433" s="3" t="s">
        <v>13971</v>
      </c>
      <c r="R1433" s="3" t="s">
        <v>13972</v>
      </c>
      <c r="T1433" s="3">
        <v>115419</v>
      </c>
      <c r="U1433" s="3" t="s">
        <v>1485</v>
      </c>
      <c r="V1433" s="135" t="s">
        <v>13973</v>
      </c>
      <c r="AC1433" s="3" t="s">
        <v>194</v>
      </c>
      <c r="AD1433" s="3" t="s">
        <v>13974</v>
      </c>
      <c r="AE1433" s="3" t="s">
        <v>13676</v>
      </c>
      <c r="AF1433" s="3" t="s">
        <v>13975</v>
      </c>
      <c r="AG1433" s="3" t="s">
        <v>13976</v>
      </c>
      <c r="AI1433" s="3" t="s">
        <v>13973</v>
      </c>
      <c r="AJ1433" s="3" t="s">
        <v>13977</v>
      </c>
      <c r="AK1433" s="3" t="s">
        <v>13978</v>
      </c>
      <c r="BC1433" s="135"/>
      <c r="BD1433" s="135"/>
      <c r="BE1433" s="135"/>
    </row>
    <row r="1434" spans="1:78" ht="12.75" customHeight="1" x14ac:dyDescent="0.2">
      <c r="A1434" s="3" t="s">
        <v>205</v>
      </c>
      <c r="B1434" s="17"/>
      <c r="C1434" s="132"/>
      <c r="D1434" s="3" t="s">
        <v>13987</v>
      </c>
      <c r="E1434" s="3" t="s">
        <v>13987</v>
      </c>
      <c r="F1434" s="3"/>
      <c r="G1434" s="3"/>
      <c r="I1434" s="3" t="s">
        <v>1407</v>
      </c>
      <c r="J1434" s="3" t="s">
        <v>482</v>
      </c>
      <c r="K1434" s="17" t="s">
        <v>162</v>
      </c>
      <c r="M1434" s="3" t="s">
        <v>13988</v>
      </c>
      <c r="R1434" s="3" t="s">
        <v>13989</v>
      </c>
      <c r="T1434" s="3">
        <v>49000</v>
      </c>
      <c r="U1434" s="3" t="s">
        <v>7503</v>
      </c>
      <c r="V1434" s="135" t="s">
        <v>13990</v>
      </c>
      <c r="AC1434" s="3" t="s">
        <v>194</v>
      </c>
      <c r="AD1434" s="3" t="s">
        <v>13991</v>
      </c>
      <c r="AE1434" s="3" t="s">
        <v>13992</v>
      </c>
      <c r="AF1434" s="3" t="s">
        <v>13993</v>
      </c>
      <c r="AG1434" s="3" t="s">
        <v>13994</v>
      </c>
      <c r="AI1434" s="3" t="s">
        <v>13995</v>
      </c>
      <c r="AK1434" s="3" t="s">
        <v>13996</v>
      </c>
      <c r="AW1434" s="3" t="s">
        <v>194</v>
      </c>
      <c r="AX1434" s="3" t="s">
        <v>13997</v>
      </c>
      <c r="AY1434" s="3" t="s">
        <v>13998</v>
      </c>
      <c r="AZ1434" s="3" t="s">
        <v>13999</v>
      </c>
      <c r="BA1434" s="3" t="s">
        <v>14000</v>
      </c>
      <c r="BC1434" s="3" t="s">
        <v>13990</v>
      </c>
      <c r="BF1434" s="3" t="s">
        <v>14001</v>
      </c>
    </row>
    <row r="1435" spans="1:78" ht="12.75" customHeight="1" x14ac:dyDescent="0.2">
      <c r="A1435" s="3" t="s">
        <v>205</v>
      </c>
      <c r="D1435" s="3" t="s">
        <v>4595</v>
      </c>
      <c r="E1435" s="3" t="s">
        <v>10245</v>
      </c>
      <c r="F1435" s="3"/>
      <c r="G1435" s="3"/>
      <c r="I1435" s="3" t="s">
        <v>13348</v>
      </c>
      <c r="J1435" s="3" t="s">
        <v>179</v>
      </c>
      <c r="K1435" s="4" t="s">
        <v>162</v>
      </c>
      <c r="L1435" s="3" t="s">
        <v>163</v>
      </c>
      <c r="M1435" s="3" t="s">
        <v>163</v>
      </c>
      <c r="R1435" s="3" t="s">
        <v>10246</v>
      </c>
      <c r="S1435" s="3" t="s">
        <v>10247</v>
      </c>
      <c r="T1435" s="3" t="s">
        <v>3589</v>
      </c>
      <c r="U1435" s="3" t="s">
        <v>3590</v>
      </c>
      <c r="V1435" s="9" t="s">
        <v>163</v>
      </c>
      <c r="AA1435" s="3" t="s">
        <v>163</v>
      </c>
      <c r="AC1435" s="3" t="s">
        <v>1916</v>
      </c>
      <c r="AD1435" s="3" t="s">
        <v>4154</v>
      </c>
      <c r="AE1435" s="3" t="s">
        <v>4329</v>
      </c>
      <c r="AF1435" s="3" t="s">
        <v>319</v>
      </c>
      <c r="AG1435" s="3" t="s">
        <v>4599</v>
      </c>
      <c r="AH1435" s="3" t="s">
        <v>163</v>
      </c>
      <c r="AI1435" s="3" t="s">
        <v>4600</v>
      </c>
      <c r="AJ1435" s="3" t="s">
        <v>163</v>
      </c>
      <c r="AL1435" s="3" t="s">
        <v>4600</v>
      </c>
      <c r="AS1435" s="135"/>
      <c r="AW1435" s="3" t="s">
        <v>168</v>
      </c>
      <c r="AX1435" s="3" t="s">
        <v>715</v>
      </c>
      <c r="AY1435" s="3" t="s">
        <v>10248</v>
      </c>
      <c r="AZ1435" s="3" t="s">
        <v>581</v>
      </c>
      <c r="BA1435" s="3" t="s">
        <v>10249</v>
      </c>
      <c r="BB1435" s="3" t="s">
        <v>163</v>
      </c>
      <c r="BC1435" s="3" t="s">
        <v>10250</v>
      </c>
      <c r="BD1435" s="3" t="s">
        <v>163</v>
      </c>
      <c r="BF1435" s="3" t="s">
        <v>10251</v>
      </c>
    </row>
    <row r="1436" spans="1:78" ht="12.75" customHeight="1" x14ac:dyDescent="0.2">
      <c r="A1436" s="3" t="s">
        <v>544</v>
      </c>
      <c r="D1436" s="3" t="s">
        <v>4601</v>
      </c>
      <c r="E1436" s="3" t="s">
        <v>4601</v>
      </c>
      <c r="F1436" s="3"/>
      <c r="G1436" s="3"/>
      <c r="I1436" s="3" t="s">
        <v>301</v>
      </c>
      <c r="J1436" s="135" t="s">
        <v>179</v>
      </c>
      <c r="K1436" s="4" t="s">
        <v>162</v>
      </c>
      <c r="L1436" s="3" t="s">
        <v>163</v>
      </c>
      <c r="M1436" s="3" t="s">
        <v>4602</v>
      </c>
      <c r="R1436" s="3" t="s">
        <v>4603</v>
      </c>
      <c r="S1436" s="3" t="s">
        <v>4604</v>
      </c>
      <c r="T1436" s="3" t="s">
        <v>4605</v>
      </c>
      <c r="U1436" s="3" t="s">
        <v>4606</v>
      </c>
      <c r="V1436" s="9" t="s">
        <v>4607</v>
      </c>
      <c r="AA1436" s="3" t="s">
        <v>163</v>
      </c>
      <c r="AC1436" s="3" t="s">
        <v>168</v>
      </c>
      <c r="AD1436" s="3" t="s">
        <v>4608</v>
      </c>
      <c r="AE1436" s="3" t="s">
        <v>4609</v>
      </c>
      <c r="AF1436" s="3" t="s">
        <v>4610</v>
      </c>
      <c r="AG1436" s="3" t="s">
        <v>4611</v>
      </c>
      <c r="AI1436" s="3" t="s">
        <v>163</v>
      </c>
      <c r="AJ1436" s="3" t="s">
        <v>4612</v>
      </c>
      <c r="AK1436" s="3" t="s">
        <v>4613</v>
      </c>
      <c r="AL1436" s="3" t="s">
        <v>4614</v>
      </c>
      <c r="BC1436" s="141"/>
      <c r="BD1436" s="141"/>
      <c r="BE1436" s="141"/>
    </row>
    <row r="1437" spans="1:78" ht="12.75" customHeight="1" x14ac:dyDescent="0.2">
      <c r="A1437" s="3" t="s">
        <v>544</v>
      </c>
      <c r="B1437" s="127" t="s">
        <v>13646</v>
      </c>
      <c r="C1437" s="5" t="s">
        <v>15361</v>
      </c>
      <c r="D1437" s="3" t="s">
        <v>13250</v>
      </c>
      <c r="E1437" s="3" t="s">
        <v>13250</v>
      </c>
      <c r="F1437" s="3"/>
      <c r="G1437" s="3"/>
      <c r="I1437" s="3" t="s">
        <v>4455</v>
      </c>
      <c r="J1437" s="3" t="s">
        <v>203</v>
      </c>
      <c r="K1437" s="7" t="s">
        <v>162</v>
      </c>
      <c r="M1437" s="3" t="s">
        <v>13251</v>
      </c>
      <c r="R1437" s="3" t="s">
        <v>13252</v>
      </c>
      <c r="T1437" s="3" t="s">
        <v>13253</v>
      </c>
      <c r="U1437" s="3" t="s">
        <v>13254</v>
      </c>
      <c r="V1437" s="135" t="s">
        <v>13255</v>
      </c>
      <c r="AG1437" s="3" t="s">
        <v>13256</v>
      </c>
      <c r="AQ1437" s="135"/>
      <c r="AV1437" s="135"/>
      <c r="BA1437" s="135"/>
      <c r="BF1437" s="135"/>
    </row>
    <row r="1438" spans="1:78" ht="12.75" customHeight="1" x14ac:dyDescent="0.2">
      <c r="A1438" s="3" t="s">
        <v>544</v>
      </c>
      <c r="B1438" s="127" t="s">
        <v>13646</v>
      </c>
      <c r="C1438" s="5" t="s">
        <v>15361</v>
      </c>
      <c r="D1438" s="3" t="s">
        <v>13250</v>
      </c>
      <c r="E1438" s="3" t="s">
        <v>13250</v>
      </c>
      <c r="F1438" s="3"/>
      <c r="G1438" s="3"/>
      <c r="I1438" s="3" t="s">
        <v>4455</v>
      </c>
      <c r="J1438" s="3" t="s">
        <v>203</v>
      </c>
      <c r="K1438" s="4" t="s">
        <v>162</v>
      </c>
      <c r="M1438" s="82" t="s">
        <v>13251</v>
      </c>
      <c r="R1438" s="3" t="s">
        <v>13252</v>
      </c>
      <c r="T1438" s="3" t="s">
        <v>13253</v>
      </c>
      <c r="U1438" s="3" t="s">
        <v>13254</v>
      </c>
      <c r="V1438" s="9" t="s">
        <v>13255</v>
      </c>
      <c r="AF1438" s="5"/>
      <c r="AG1438" s="82" t="s">
        <v>13256</v>
      </c>
      <c r="AJ1438" s="135"/>
      <c r="AK1438" s="135"/>
    </row>
    <row r="1439" spans="1:78" ht="12.75" customHeight="1" x14ac:dyDescent="0.2">
      <c r="A1439" s="3" t="s">
        <v>205</v>
      </c>
      <c r="D1439" s="3" t="s">
        <v>4615</v>
      </c>
      <c r="E1439" s="3" t="s">
        <v>4615</v>
      </c>
      <c r="F1439" s="3"/>
      <c r="G1439" s="3"/>
      <c r="I1439" s="135" t="s">
        <v>1110</v>
      </c>
      <c r="J1439" s="133" t="s">
        <v>203</v>
      </c>
      <c r="K1439" s="4" t="s">
        <v>162</v>
      </c>
      <c r="L1439" s="3" t="s">
        <v>163</v>
      </c>
      <c r="M1439" s="3" t="s">
        <v>4616</v>
      </c>
      <c r="R1439" s="3" t="s">
        <v>4617</v>
      </c>
      <c r="S1439" s="3" t="s">
        <v>163</v>
      </c>
      <c r="T1439" s="3" t="s">
        <v>4618</v>
      </c>
      <c r="U1439" s="3" t="s">
        <v>4619</v>
      </c>
      <c r="V1439" s="9" t="s">
        <v>163</v>
      </c>
      <c r="AA1439" s="3" t="s">
        <v>4620</v>
      </c>
      <c r="AC1439" s="3" t="s">
        <v>168</v>
      </c>
      <c r="AD1439" s="3" t="s">
        <v>4621</v>
      </c>
      <c r="AE1439" s="3" t="s">
        <v>4622</v>
      </c>
      <c r="AF1439" s="3" t="s">
        <v>581</v>
      </c>
      <c r="AH1439" s="3" t="s">
        <v>163</v>
      </c>
      <c r="AI1439" s="3" t="s">
        <v>4623</v>
      </c>
      <c r="AJ1439" s="3" t="s">
        <v>163</v>
      </c>
      <c r="AK1439" s="3" t="s">
        <v>4624</v>
      </c>
      <c r="AL1439" s="3" t="s">
        <v>4625</v>
      </c>
      <c r="AM1439" s="3" t="s">
        <v>194</v>
      </c>
      <c r="AN1439" s="3" t="s">
        <v>4626</v>
      </c>
      <c r="AO1439" s="3" t="s">
        <v>4627</v>
      </c>
      <c r="AQ1439" s="3" t="s">
        <v>4628</v>
      </c>
      <c r="AS1439" s="135">
        <v>34943317666</v>
      </c>
      <c r="AW1439" s="3" t="s">
        <v>194</v>
      </c>
      <c r="AX1439" s="3" t="s">
        <v>4629</v>
      </c>
      <c r="AY1439" s="3" t="s">
        <v>4630</v>
      </c>
      <c r="AZ1439" s="3" t="s">
        <v>3407</v>
      </c>
      <c r="BA1439" s="3" t="s">
        <v>4628</v>
      </c>
      <c r="BB1439" s="3" t="s">
        <v>163</v>
      </c>
      <c r="BC1439" s="141" t="s">
        <v>4631</v>
      </c>
      <c r="BD1439" s="141" t="s">
        <v>163</v>
      </c>
      <c r="BE1439" s="141" t="s">
        <v>4625</v>
      </c>
      <c r="BF1439" s="3" t="s">
        <v>4632</v>
      </c>
    </row>
    <row r="1440" spans="1:78" ht="12.75" customHeight="1" x14ac:dyDescent="0.25">
      <c r="A1440" s="3" t="s">
        <v>544</v>
      </c>
      <c r="B1440" s="127" t="s">
        <v>13646</v>
      </c>
      <c r="C1440" s="5" t="s">
        <v>13889</v>
      </c>
      <c r="D1440" s="3" t="s">
        <v>13888</v>
      </c>
      <c r="E1440" s="3" t="s">
        <v>13867</v>
      </c>
      <c r="F1440" s="3"/>
      <c r="G1440" s="3"/>
      <c r="I1440" s="3" t="s">
        <v>765</v>
      </c>
      <c r="J1440" s="132" t="s">
        <v>203</v>
      </c>
      <c r="K1440" s="4" t="s">
        <v>162</v>
      </c>
      <c r="L1440" s="3" t="s">
        <v>163</v>
      </c>
      <c r="M1440" s="3" t="s">
        <v>13866</v>
      </c>
      <c r="R1440" s="3" t="s">
        <v>3149</v>
      </c>
      <c r="T1440" s="3">
        <v>1150</v>
      </c>
      <c r="U1440" s="3" t="s">
        <v>3133</v>
      </c>
      <c r="V1440" s="135" t="s">
        <v>15093</v>
      </c>
      <c r="AC1440" s="3" t="s">
        <v>194</v>
      </c>
      <c r="AD1440" s="3" t="s">
        <v>13869</v>
      </c>
      <c r="AE1440" s="3" t="s">
        <v>13870</v>
      </c>
      <c r="AG1440" s="3" t="s">
        <v>13868</v>
      </c>
      <c r="AN1440" s="3" t="s">
        <v>15094</v>
      </c>
      <c r="AO1440" s="3" t="s">
        <v>15095</v>
      </c>
      <c r="AP1440" s="3" t="s">
        <v>15096</v>
      </c>
      <c r="AQ1440" s="180" t="s">
        <v>15097</v>
      </c>
      <c r="AS1440" s="3" t="s">
        <v>15093</v>
      </c>
      <c r="AV1440" s="3" t="s">
        <v>15098</v>
      </c>
      <c r="BC1440" s="135"/>
      <c r="BD1440" s="135"/>
      <c r="BE1440" s="135"/>
    </row>
    <row r="1441" spans="1:176" ht="12.75" customHeight="1" x14ac:dyDescent="0.2">
      <c r="A1441" s="3" t="s">
        <v>544</v>
      </c>
      <c r="B1441" s="127" t="s">
        <v>13911</v>
      </c>
      <c r="D1441" s="3" t="s">
        <v>13905</v>
      </c>
      <c r="E1441" s="3" t="s">
        <v>13905</v>
      </c>
      <c r="F1441" s="3"/>
      <c r="G1441" s="3"/>
      <c r="I1441" s="133" t="s">
        <v>12764</v>
      </c>
      <c r="J1441" s="3" t="s">
        <v>203</v>
      </c>
      <c r="K1441" s="127" t="s">
        <v>162</v>
      </c>
      <c r="L1441" s="3" t="s">
        <v>163</v>
      </c>
      <c r="M1441" s="3" t="s">
        <v>13906</v>
      </c>
      <c r="U1441" s="3" t="s">
        <v>829</v>
      </c>
      <c r="V1441" s="141"/>
      <c r="AC1441" s="3" t="s">
        <v>168</v>
      </c>
      <c r="AD1441" s="3" t="s">
        <v>7349</v>
      </c>
      <c r="AE1441" s="3" t="s">
        <v>4251</v>
      </c>
      <c r="AF1441" s="3" t="s">
        <v>13908</v>
      </c>
      <c r="AG1441" s="3" t="s">
        <v>13907</v>
      </c>
      <c r="AH1441" s="3" t="s">
        <v>163</v>
      </c>
      <c r="AI1441" s="15" t="s">
        <v>13909</v>
      </c>
      <c r="AJ1441" s="3" t="s">
        <v>163</v>
      </c>
      <c r="AK1441" s="15" t="s">
        <v>13910</v>
      </c>
      <c r="AL1441" s="3" t="s">
        <v>163</v>
      </c>
      <c r="BC1441" s="141"/>
      <c r="BD1441" s="141"/>
      <c r="BE1441" s="141"/>
    </row>
    <row r="1442" spans="1:176" ht="12.75" customHeight="1" x14ac:dyDescent="0.2">
      <c r="A1442" s="3" t="s">
        <v>544</v>
      </c>
      <c r="D1442" s="3" t="s">
        <v>4633</v>
      </c>
      <c r="E1442" s="3" t="s">
        <v>4633</v>
      </c>
      <c r="F1442" s="3"/>
      <c r="G1442" s="3"/>
      <c r="I1442" s="3" t="s">
        <v>722</v>
      </c>
      <c r="J1442" s="3" t="s">
        <v>179</v>
      </c>
      <c r="K1442" s="4" t="s">
        <v>162</v>
      </c>
      <c r="L1442" s="3" t="s">
        <v>163</v>
      </c>
      <c r="M1442" s="3" t="s">
        <v>163</v>
      </c>
      <c r="R1442" s="3" t="s">
        <v>163</v>
      </c>
      <c r="S1442" s="3" t="s">
        <v>163</v>
      </c>
      <c r="T1442" s="3" t="s">
        <v>163</v>
      </c>
      <c r="U1442" s="3" t="s">
        <v>743</v>
      </c>
      <c r="V1442" s="9" t="s">
        <v>163</v>
      </c>
      <c r="AA1442" s="3" t="s">
        <v>163</v>
      </c>
      <c r="AC1442" s="3" t="s">
        <v>194</v>
      </c>
      <c r="AD1442" s="3" t="s">
        <v>4634</v>
      </c>
      <c r="AE1442" s="3" t="s">
        <v>728</v>
      </c>
      <c r="AF1442" s="3" t="s">
        <v>4635</v>
      </c>
      <c r="AG1442" s="3" t="s">
        <v>4636</v>
      </c>
      <c r="BC1442" s="141"/>
      <c r="BD1442" s="141"/>
      <c r="BE1442" s="141"/>
    </row>
    <row r="1443" spans="1:176" ht="12.75" customHeight="1" x14ac:dyDescent="0.2">
      <c r="A1443" s="3" t="s">
        <v>544</v>
      </c>
      <c r="B1443" s="127" t="s">
        <v>13646</v>
      </c>
      <c r="C1443" s="5" t="s">
        <v>13884</v>
      </c>
      <c r="D1443" s="3" t="s">
        <v>4637</v>
      </c>
      <c r="E1443" s="3" t="s">
        <v>4637</v>
      </c>
      <c r="F1443" s="3"/>
      <c r="G1443" s="3"/>
      <c r="I1443" s="3" t="s">
        <v>202</v>
      </c>
      <c r="J1443" s="8" t="s">
        <v>203</v>
      </c>
      <c r="K1443" s="4" t="s">
        <v>162</v>
      </c>
      <c r="L1443" s="3" t="s">
        <v>163</v>
      </c>
      <c r="M1443" s="3" t="s">
        <v>13818</v>
      </c>
      <c r="R1443" s="3" t="s">
        <v>13819</v>
      </c>
      <c r="S1443" s="3" t="s">
        <v>163</v>
      </c>
      <c r="T1443" s="3">
        <v>75009</v>
      </c>
      <c r="U1443" s="3" t="s">
        <v>204</v>
      </c>
      <c r="V1443" s="9" t="s">
        <v>163</v>
      </c>
      <c r="AA1443" s="3" t="s">
        <v>163</v>
      </c>
      <c r="AC1443" s="3" t="s">
        <v>194</v>
      </c>
      <c r="AD1443" s="3" t="s">
        <v>13821</v>
      </c>
      <c r="AE1443" s="3" t="s">
        <v>13817</v>
      </c>
      <c r="AF1443" s="3" t="s">
        <v>1289</v>
      </c>
      <c r="AG1443" s="3" t="s">
        <v>13820</v>
      </c>
      <c r="AH1443" s="3" t="s">
        <v>163</v>
      </c>
      <c r="AI1443" s="3" t="s">
        <v>4639</v>
      </c>
      <c r="AJ1443" s="3" t="s">
        <v>163</v>
      </c>
      <c r="BC1443" s="141"/>
      <c r="BD1443" s="141"/>
      <c r="BE1443" s="141"/>
    </row>
    <row r="1444" spans="1:176" ht="12.75" customHeight="1" x14ac:dyDescent="0.2">
      <c r="A1444" s="135" t="s">
        <v>544</v>
      </c>
      <c r="B1444" s="127" t="s">
        <v>13646</v>
      </c>
      <c r="C1444" s="128" t="s">
        <v>13885</v>
      </c>
      <c r="D1444" s="135" t="s">
        <v>4640</v>
      </c>
      <c r="E1444" s="135" t="s">
        <v>4640</v>
      </c>
      <c r="F1444" s="135"/>
      <c r="G1444" s="135"/>
      <c r="H1444" s="127"/>
      <c r="I1444" s="135" t="s">
        <v>12764</v>
      </c>
      <c r="J1444" s="135" t="s">
        <v>203</v>
      </c>
      <c r="K1444" s="127" t="s">
        <v>162</v>
      </c>
      <c r="L1444" s="135" t="s">
        <v>4641</v>
      </c>
      <c r="M1444" s="135" t="s">
        <v>4642</v>
      </c>
      <c r="N1444" s="135"/>
      <c r="O1444" s="135"/>
      <c r="P1444" s="135"/>
      <c r="Q1444" s="135"/>
      <c r="R1444" s="135" t="s">
        <v>4643</v>
      </c>
      <c r="S1444" s="135" t="s">
        <v>163</v>
      </c>
      <c r="T1444" s="135" t="s">
        <v>4644</v>
      </c>
      <c r="U1444" s="135" t="s">
        <v>829</v>
      </c>
      <c r="V1444" s="141" t="s">
        <v>4645</v>
      </c>
      <c r="W1444" s="135"/>
      <c r="X1444" s="135"/>
      <c r="Y1444" s="135"/>
      <c r="Z1444" s="135"/>
      <c r="AA1444" s="135" t="s">
        <v>4646</v>
      </c>
      <c r="AB1444" s="135"/>
      <c r="AC1444" s="135" t="s">
        <v>168</v>
      </c>
      <c r="AD1444" s="135" t="s">
        <v>4647</v>
      </c>
      <c r="AE1444" s="135" t="s">
        <v>4648</v>
      </c>
      <c r="AF1444" s="135" t="s">
        <v>4649</v>
      </c>
      <c r="AG1444" s="3" t="s">
        <v>4650</v>
      </c>
      <c r="AI1444" s="135" t="s">
        <v>163</v>
      </c>
      <c r="AJ1444" s="135" t="s">
        <v>163</v>
      </c>
      <c r="AK1444" s="135"/>
      <c r="AL1444" s="135" t="s">
        <v>4651</v>
      </c>
      <c r="AM1444" s="135"/>
      <c r="AN1444" s="135"/>
      <c r="AO1444" s="135"/>
      <c r="AP1444" s="135"/>
      <c r="AQ1444" s="135"/>
      <c r="AR1444" s="135"/>
      <c r="AS1444" s="135"/>
      <c r="AT1444" s="135"/>
      <c r="AU1444" s="135"/>
      <c r="AV1444" s="135"/>
      <c r="AW1444" s="135" t="s">
        <v>168</v>
      </c>
      <c r="AX1444" s="3" t="s">
        <v>4652</v>
      </c>
      <c r="AY1444" s="3" t="s">
        <v>4653</v>
      </c>
      <c r="AZ1444" s="3" t="s">
        <v>1537</v>
      </c>
      <c r="BA1444" s="3" t="s">
        <v>4654</v>
      </c>
      <c r="BB1444" s="3" t="s">
        <v>163</v>
      </c>
      <c r="BC1444" s="3" t="s">
        <v>4655</v>
      </c>
      <c r="BD1444" s="3" t="s">
        <v>163</v>
      </c>
      <c r="BE1444" s="3" t="s">
        <v>163</v>
      </c>
      <c r="BF1444" s="3" t="s">
        <v>4656</v>
      </c>
      <c r="BG1444" s="3" t="s">
        <v>194</v>
      </c>
      <c r="BH1444" s="3" t="s">
        <v>13831</v>
      </c>
      <c r="BI1444" s="3" t="s">
        <v>13832</v>
      </c>
      <c r="BK1444" s="3" t="s">
        <v>13830</v>
      </c>
    </row>
    <row r="1445" spans="1:176" ht="12.75" customHeight="1" x14ac:dyDescent="0.2">
      <c r="A1445" s="135" t="s">
        <v>544</v>
      </c>
      <c r="B1445" s="127" t="s">
        <v>13646</v>
      </c>
      <c r="C1445" s="128" t="s">
        <v>13884</v>
      </c>
      <c r="D1445" s="135" t="s">
        <v>4657</v>
      </c>
      <c r="E1445" s="135" t="s">
        <v>4657</v>
      </c>
      <c r="F1445" s="135"/>
      <c r="G1445" s="135"/>
      <c r="H1445" s="127"/>
      <c r="I1445" s="135" t="s">
        <v>4658</v>
      </c>
      <c r="J1445" s="8" t="s">
        <v>203</v>
      </c>
      <c r="K1445" s="127" t="s">
        <v>162</v>
      </c>
      <c r="L1445" s="135" t="s">
        <v>163</v>
      </c>
      <c r="M1445" s="135" t="s">
        <v>163</v>
      </c>
      <c r="N1445" s="135"/>
      <c r="O1445" s="135"/>
      <c r="P1445" s="135"/>
      <c r="Q1445" s="135"/>
      <c r="R1445" s="135" t="s">
        <v>4659</v>
      </c>
      <c r="S1445" s="135" t="s">
        <v>163</v>
      </c>
      <c r="T1445" s="135" t="s">
        <v>4660</v>
      </c>
      <c r="U1445" s="135" t="s">
        <v>4661</v>
      </c>
      <c r="V1445" s="141" t="s">
        <v>4662</v>
      </c>
      <c r="W1445" s="135"/>
      <c r="X1445" s="135"/>
      <c r="Y1445" s="135"/>
      <c r="Z1445" s="135"/>
      <c r="AA1445" s="135" t="s">
        <v>163</v>
      </c>
      <c r="AB1445" s="135"/>
      <c r="AC1445" s="135" t="s">
        <v>168</v>
      </c>
      <c r="AD1445" s="135" t="s">
        <v>884</v>
      </c>
      <c r="AE1445" s="135" t="s">
        <v>4663</v>
      </c>
      <c r="AF1445" s="135" t="s">
        <v>1849</v>
      </c>
      <c r="AG1445" s="3" t="s">
        <v>4664</v>
      </c>
      <c r="AI1445" s="135" t="s">
        <v>163</v>
      </c>
      <c r="AJ1445" s="135" t="s">
        <v>4665</v>
      </c>
      <c r="AK1445" s="135"/>
      <c r="AL1445" s="135" t="s">
        <v>4666</v>
      </c>
      <c r="AM1445" s="135"/>
      <c r="AN1445" s="135"/>
      <c r="AO1445" s="135"/>
      <c r="AP1445" s="135"/>
      <c r="AQ1445" s="135"/>
      <c r="AR1445" s="135"/>
      <c r="AS1445" s="135"/>
      <c r="AT1445" s="135"/>
      <c r="AU1445" s="135"/>
      <c r="AV1445" s="135"/>
      <c r="AW1445" s="135"/>
      <c r="BC1445" s="141"/>
      <c r="BD1445" s="141"/>
      <c r="BE1445" s="141"/>
    </row>
    <row r="1446" spans="1:176" ht="12.75" customHeight="1" x14ac:dyDescent="0.2">
      <c r="A1446" s="3" t="s">
        <v>544</v>
      </c>
      <c r="B1446" s="127" t="s">
        <v>13646</v>
      </c>
      <c r="C1446" s="5" t="s">
        <v>15354</v>
      </c>
      <c r="D1446" s="3" t="s">
        <v>4667</v>
      </c>
      <c r="E1446" s="3" t="s">
        <v>4667</v>
      </c>
      <c r="F1446" s="3"/>
      <c r="G1446" s="3"/>
      <c r="I1446" s="3" t="s">
        <v>12764</v>
      </c>
      <c r="J1446" s="3" t="s">
        <v>203</v>
      </c>
      <c r="K1446" s="127" t="s">
        <v>162</v>
      </c>
      <c r="L1446" s="3" t="s">
        <v>163</v>
      </c>
      <c r="M1446" s="3" t="s">
        <v>4668</v>
      </c>
      <c r="R1446" s="3" t="s">
        <v>4669</v>
      </c>
      <c r="S1446" s="3" t="s">
        <v>163</v>
      </c>
      <c r="T1446" s="3" t="s">
        <v>4670</v>
      </c>
      <c r="U1446" s="3" t="s">
        <v>829</v>
      </c>
      <c r="V1446" s="141" t="s">
        <v>163</v>
      </c>
      <c r="AA1446" s="3" t="s">
        <v>163</v>
      </c>
      <c r="AC1446" s="3" t="s">
        <v>168</v>
      </c>
      <c r="AD1446" s="3" t="s">
        <v>4671</v>
      </c>
      <c r="AE1446" s="3" t="s">
        <v>4672</v>
      </c>
      <c r="AF1446" s="3" t="s">
        <v>4673</v>
      </c>
      <c r="AG1446" s="3" t="s">
        <v>4674</v>
      </c>
      <c r="AH1446" s="3" t="s">
        <v>163</v>
      </c>
      <c r="AI1446" s="3" t="s">
        <v>4675</v>
      </c>
      <c r="AJ1446" s="3" t="s">
        <v>4676</v>
      </c>
      <c r="AL1446" s="3" t="s">
        <v>4677</v>
      </c>
      <c r="AM1446" s="3" t="s">
        <v>168</v>
      </c>
      <c r="AN1446" s="3" t="s">
        <v>14070</v>
      </c>
      <c r="AO1446" s="3" t="s">
        <v>715</v>
      </c>
      <c r="AP1446" s="3" t="s">
        <v>14071</v>
      </c>
      <c r="AQ1446" s="3" t="s">
        <v>14072</v>
      </c>
      <c r="AW1446" s="3" t="s">
        <v>168</v>
      </c>
      <c r="AX1446" s="3" t="s">
        <v>1285</v>
      </c>
      <c r="AY1446" s="3" t="s">
        <v>4678</v>
      </c>
      <c r="AZ1446" s="3" t="s">
        <v>4679</v>
      </c>
      <c r="BA1446" s="3" t="s">
        <v>4680</v>
      </c>
      <c r="BB1446" s="3" t="s">
        <v>163</v>
      </c>
      <c r="BC1446" s="3" t="s">
        <v>4675</v>
      </c>
      <c r="BD1446" s="3" t="s">
        <v>4681</v>
      </c>
      <c r="BE1446" s="3" t="s">
        <v>4677</v>
      </c>
      <c r="BG1446" s="3" t="s">
        <v>168</v>
      </c>
      <c r="BH1446" s="3" t="s">
        <v>4682</v>
      </c>
      <c r="BI1446" s="3" t="s">
        <v>4683</v>
      </c>
      <c r="BJ1446" s="3" t="s">
        <v>4684</v>
      </c>
      <c r="BK1446" s="3" t="s">
        <v>4685</v>
      </c>
      <c r="BL1446" s="3" t="s">
        <v>163</v>
      </c>
      <c r="BM1446" s="3" t="s">
        <v>4675</v>
      </c>
      <c r="BN1446" s="3" t="s">
        <v>4686</v>
      </c>
      <c r="BO1446" s="3" t="s">
        <v>4677</v>
      </c>
      <c r="BQ1446" s="3" t="s">
        <v>168</v>
      </c>
      <c r="BR1446" s="3" t="s">
        <v>4687</v>
      </c>
      <c r="BS1446" s="3" t="s">
        <v>4688</v>
      </c>
      <c r="BT1446" s="3" t="s">
        <v>4689</v>
      </c>
      <c r="BU1446" s="3" t="s">
        <v>4690</v>
      </c>
      <c r="BV1446" s="3" t="s">
        <v>163</v>
      </c>
      <c r="BW1446" s="3" t="s">
        <v>4675</v>
      </c>
      <c r="BX1446" s="3" t="s">
        <v>4691</v>
      </c>
      <c r="BY1446" s="3" t="s">
        <v>4677</v>
      </c>
    </row>
    <row r="1447" spans="1:176" ht="12.75" customHeight="1" x14ac:dyDescent="0.2">
      <c r="A1447" s="3" t="s">
        <v>544</v>
      </c>
      <c r="B1447" s="127" t="s">
        <v>13646</v>
      </c>
      <c r="C1447" s="5" t="s">
        <v>13884</v>
      </c>
      <c r="D1447" s="3" t="s">
        <v>15341</v>
      </c>
      <c r="E1447" s="3" t="s">
        <v>15341</v>
      </c>
      <c r="F1447" s="3"/>
      <c r="G1447" s="3"/>
      <c r="I1447" s="3" t="s">
        <v>12764</v>
      </c>
      <c r="J1447" s="135" t="s">
        <v>203</v>
      </c>
      <c r="K1447" s="4" t="s">
        <v>162</v>
      </c>
      <c r="L1447" s="3" t="s">
        <v>163</v>
      </c>
      <c r="M1447" s="3" t="s">
        <v>15346</v>
      </c>
      <c r="R1447" s="3" t="s">
        <v>15342</v>
      </c>
      <c r="S1447" s="3" t="s">
        <v>163</v>
      </c>
      <c r="T1447" s="3" t="s">
        <v>15343</v>
      </c>
      <c r="U1447" s="3" t="s">
        <v>829</v>
      </c>
      <c r="V1447" s="9" t="s">
        <v>4692</v>
      </c>
      <c r="AA1447" s="3" t="s">
        <v>163</v>
      </c>
      <c r="AC1447" s="3" t="s">
        <v>168</v>
      </c>
      <c r="AD1447" s="3" t="s">
        <v>4693</v>
      </c>
      <c r="AE1447" s="3" t="s">
        <v>4694</v>
      </c>
      <c r="AF1447" s="3" t="s">
        <v>1849</v>
      </c>
      <c r="AG1447" s="3" t="s">
        <v>4695</v>
      </c>
      <c r="AH1447" s="3" t="s">
        <v>163</v>
      </c>
      <c r="AI1447" s="3" t="s">
        <v>4692</v>
      </c>
      <c r="AJ1447" s="3" t="s">
        <v>163</v>
      </c>
      <c r="AK1447" s="3" t="s">
        <v>4696</v>
      </c>
      <c r="AL1447" s="3" t="s">
        <v>4697</v>
      </c>
      <c r="AM1447" s="3" t="s">
        <v>194</v>
      </c>
      <c r="AN1447" s="3" t="s">
        <v>13872</v>
      </c>
      <c r="AO1447" s="3" t="s">
        <v>13873</v>
      </c>
      <c r="AP1447" s="3" t="s">
        <v>15344</v>
      </c>
      <c r="AQ1447" s="135" t="s">
        <v>13871</v>
      </c>
      <c r="AS1447" s="141" t="s">
        <v>15345</v>
      </c>
      <c r="AT1447" s="135"/>
      <c r="AW1447" s="3" t="s">
        <v>194</v>
      </c>
      <c r="AX1447" s="3" t="s">
        <v>4698</v>
      </c>
      <c r="AY1447" s="3" t="s">
        <v>4699</v>
      </c>
      <c r="AZ1447" s="3" t="s">
        <v>4700</v>
      </c>
      <c r="BA1447" s="135" t="s">
        <v>4701</v>
      </c>
      <c r="BB1447" s="3" t="s">
        <v>163</v>
      </c>
      <c r="BC1447" s="135" t="s">
        <v>4702</v>
      </c>
      <c r="BD1447" s="135" t="s">
        <v>163</v>
      </c>
      <c r="BE1447" s="135" t="s">
        <v>4703</v>
      </c>
    </row>
    <row r="1448" spans="1:176" s="1" customFormat="1" ht="12.75" customHeight="1" x14ac:dyDescent="0.2">
      <c r="A1448" s="3" t="s">
        <v>544</v>
      </c>
      <c r="B1448" s="127" t="s">
        <v>13646</v>
      </c>
      <c r="C1448" s="5" t="s">
        <v>13886</v>
      </c>
      <c r="D1448" s="3" t="s">
        <v>4704</v>
      </c>
      <c r="E1448" s="3" t="s">
        <v>4704</v>
      </c>
      <c r="F1448" s="3"/>
      <c r="G1448" s="3"/>
      <c r="H1448" s="4"/>
      <c r="I1448" s="3" t="s">
        <v>765</v>
      </c>
      <c r="J1448" s="133" t="s">
        <v>203</v>
      </c>
      <c r="K1448" s="127" t="s">
        <v>162</v>
      </c>
      <c r="L1448" s="3" t="s">
        <v>163</v>
      </c>
      <c r="M1448" s="3" t="s">
        <v>4705</v>
      </c>
      <c r="N1448" s="3"/>
      <c r="O1448" s="3"/>
      <c r="P1448" s="3"/>
      <c r="Q1448" s="3"/>
      <c r="R1448" s="3" t="s">
        <v>4706</v>
      </c>
      <c r="S1448" s="3" t="s">
        <v>163</v>
      </c>
      <c r="T1448" s="3" t="s">
        <v>4707</v>
      </c>
      <c r="U1448" s="3" t="s">
        <v>3133</v>
      </c>
      <c r="V1448" s="141" t="s">
        <v>4708</v>
      </c>
      <c r="W1448" s="3"/>
      <c r="X1448" s="3"/>
      <c r="Y1448" s="3"/>
      <c r="Z1448" s="3"/>
      <c r="AA1448" s="3" t="s">
        <v>163</v>
      </c>
      <c r="AB1448" s="3"/>
      <c r="AC1448" s="3" t="s">
        <v>168</v>
      </c>
      <c r="AD1448" s="3" t="s">
        <v>2109</v>
      </c>
      <c r="AE1448" s="3" t="s">
        <v>4709</v>
      </c>
      <c r="AF1448" s="3" t="s">
        <v>4710</v>
      </c>
      <c r="AG1448" s="3" t="s">
        <v>4711</v>
      </c>
      <c r="AH1448" s="3" t="s">
        <v>163</v>
      </c>
      <c r="AI1448" s="135" t="s">
        <v>4712</v>
      </c>
      <c r="AJ1448" s="3" t="s">
        <v>163</v>
      </c>
      <c r="AK1448" s="3" t="s">
        <v>4713</v>
      </c>
      <c r="AL1448" s="3" t="s">
        <v>4714</v>
      </c>
      <c r="AM1448" s="3"/>
      <c r="AN1448" s="3"/>
      <c r="AO1448" s="3"/>
      <c r="AP1448" s="3"/>
      <c r="AQ1448" s="3"/>
      <c r="AR1448" s="3"/>
      <c r="AS1448" s="3"/>
      <c r="AT1448" s="3"/>
      <c r="AU1448" s="3"/>
      <c r="AV1448" s="3"/>
      <c r="AW1448" s="3" t="s">
        <v>168</v>
      </c>
      <c r="AX1448" s="3" t="s">
        <v>4715</v>
      </c>
      <c r="AY1448" s="3" t="s">
        <v>4716</v>
      </c>
      <c r="AZ1448" s="3" t="s">
        <v>1849</v>
      </c>
      <c r="BA1448" s="3" t="s">
        <v>4717</v>
      </c>
      <c r="BB1448" s="3" t="s">
        <v>163</v>
      </c>
      <c r="BC1448" s="3" t="s">
        <v>4708</v>
      </c>
      <c r="BD1448" s="3" t="s">
        <v>163</v>
      </c>
      <c r="BE1448" s="3" t="s">
        <v>4714</v>
      </c>
      <c r="BF1448" s="3" t="s">
        <v>4718</v>
      </c>
      <c r="BG1448" s="3" t="s">
        <v>168</v>
      </c>
      <c r="BH1448" s="3" t="s">
        <v>4719</v>
      </c>
      <c r="BI1448" s="3" t="s">
        <v>4720</v>
      </c>
      <c r="BJ1448" s="3" t="s">
        <v>1849</v>
      </c>
      <c r="BK1448" s="3" t="s">
        <v>4721</v>
      </c>
      <c r="BL1448" s="3" t="s">
        <v>163</v>
      </c>
      <c r="BM1448" s="3" t="s">
        <v>4708</v>
      </c>
      <c r="BN1448" s="3" t="s">
        <v>163</v>
      </c>
      <c r="BO1448" s="3" t="s">
        <v>4714</v>
      </c>
      <c r="BP1448" s="3" t="s">
        <v>4722</v>
      </c>
      <c r="BQ1448" s="3" t="s">
        <v>168</v>
      </c>
      <c r="BR1448" s="3" t="s">
        <v>4723</v>
      </c>
      <c r="BS1448" s="3" t="s">
        <v>4724</v>
      </c>
      <c r="BT1448" s="3" t="s">
        <v>4725</v>
      </c>
      <c r="BU1448" s="3" t="s">
        <v>4726</v>
      </c>
      <c r="BV1448" s="3" t="s">
        <v>163</v>
      </c>
      <c r="BW1448" s="3" t="s">
        <v>4727</v>
      </c>
      <c r="BX1448" s="3" t="s">
        <v>163</v>
      </c>
      <c r="BY1448" s="3" t="s">
        <v>4714</v>
      </c>
      <c r="BZ1448" s="3" t="s">
        <v>4728</v>
      </c>
      <c r="CA1448" s="3" t="s">
        <v>168</v>
      </c>
      <c r="CB1448" s="3" t="s">
        <v>4729</v>
      </c>
      <c r="CC1448" s="3" t="s">
        <v>4730</v>
      </c>
      <c r="CD1448" s="3" t="s">
        <v>4731</v>
      </c>
      <c r="CE1448" s="3" t="s">
        <v>4732</v>
      </c>
      <c r="CF1448" s="3" t="s">
        <v>163</v>
      </c>
      <c r="CG1448" s="3" t="s">
        <v>4733</v>
      </c>
      <c r="CH1448" s="3" t="s">
        <v>163</v>
      </c>
      <c r="CI1448" s="3" t="s">
        <v>4714</v>
      </c>
      <c r="CJ1448" s="3"/>
      <c r="CK1448" s="3" t="s">
        <v>168</v>
      </c>
      <c r="CL1448" s="3" t="s">
        <v>4734</v>
      </c>
      <c r="CM1448" s="3" t="s">
        <v>4735</v>
      </c>
      <c r="CN1448" s="3" t="s">
        <v>4736</v>
      </c>
      <c r="CO1448" s="3" t="s">
        <v>4737</v>
      </c>
      <c r="CP1448" s="3" t="s">
        <v>163</v>
      </c>
      <c r="CQ1448" s="3" t="s">
        <v>4738</v>
      </c>
      <c r="CR1448" s="3" t="s">
        <v>163</v>
      </c>
      <c r="CS1448" s="3" t="s">
        <v>4714</v>
      </c>
      <c r="CT1448" s="3"/>
      <c r="CU1448" s="3" t="s">
        <v>168</v>
      </c>
      <c r="CV1448" s="3" t="s">
        <v>2758</v>
      </c>
      <c r="CW1448" s="3" t="s">
        <v>4739</v>
      </c>
      <c r="CX1448" s="3" t="s">
        <v>4740</v>
      </c>
      <c r="CY1448" s="3" t="s">
        <v>4741</v>
      </c>
      <c r="CZ1448" s="3" t="s">
        <v>163</v>
      </c>
      <c r="DA1448" s="3" t="s">
        <v>4742</v>
      </c>
      <c r="DB1448" s="3" t="s">
        <v>163</v>
      </c>
      <c r="DC1448" s="3" t="s">
        <v>4714</v>
      </c>
      <c r="DD1448" s="3"/>
      <c r="DE1448" s="3"/>
      <c r="DF1448" s="3"/>
      <c r="DG1448" s="3"/>
      <c r="DH1448" s="3"/>
      <c r="DI1448" s="3"/>
      <c r="DJ1448" s="3"/>
      <c r="DK1448" s="3"/>
      <c r="DL1448" s="3"/>
      <c r="DM1448" s="3"/>
      <c r="DN1448" s="3"/>
      <c r="DO1448" s="3"/>
      <c r="DP1448" s="3"/>
      <c r="DQ1448" s="3"/>
      <c r="DR1448" s="3"/>
      <c r="DS1448" s="3"/>
      <c r="DT1448" s="3"/>
      <c r="DU1448" s="3"/>
      <c r="DV1448" s="3"/>
      <c r="DW1448" s="3"/>
      <c r="DX1448" s="3"/>
      <c r="DY1448" s="3"/>
      <c r="DZ1448" s="3"/>
      <c r="EA1448" s="3"/>
      <c r="EB1448" s="3"/>
      <c r="EC1448" s="3"/>
      <c r="ED1448" s="3"/>
      <c r="EE1448" s="3"/>
      <c r="EF1448" s="3"/>
      <c r="EG1448" s="3"/>
      <c r="EH1448" s="3"/>
      <c r="EI1448" s="3"/>
      <c r="EJ1448" s="3"/>
      <c r="EK1448" s="3"/>
      <c r="EL1448" s="3"/>
      <c r="EM1448" s="3"/>
      <c r="EN1448" s="3"/>
      <c r="EO1448" s="3"/>
      <c r="EP1448" s="3"/>
      <c r="EQ1448" s="3"/>
      <c r="ER1448" s="3"/>
      <c r="ES1448" s="3"/>
      <c r="ET1448" s="3"/>
      <c r="EU1448" s="3"/>
      <c r="EV1448" s="3"/>
      <c r="EW1448" s="3"/>
      <c r="EX1448" s="3"/>
      <c r="EY1448" s="3"/>
      <c r="EZ1448" s="3"/>
      <c r="FA1448" s="3"/>
      <c r="FB1448" s="3"/>
      <c r="FC1448" s="3"/>
      <c r="FD1448" s="3"/>
      <c r="FE1448" s="3"/>
      <c r="FF1448" s="3"/>
      <c r="FG1448" s="3"/>
      <c r="FH1448" s="3"/>
      <c r="FI1448" s="3"/>
      <c r="FJ1448" s="3"/>
      <c r="FK1448" s="3"/>
      <c r="FL1448" s="3"/>
      <c r="FM1448" s="135"/>
      <c r="FN1448" s="135"/>
      <c r="FO1448" s="135"/>
      <c r="FP1448" s="135"/>
      <c r="FQ1448" s="135"/>
      <c r="FR1448" s="135"/>
      <c r="FS1448" s="135"/>
      <c r="FT1448" s="135"/>
    </row>
    <row r="1449" spans="1:176" ht="12.75" customHeight="1" x14ac:dyDescent="0.25">
      <c r="A1449" s="3" t="s">
        <v>544</v>
      </c>
      <c r="B1449" s="127" t="s">
        <v>13646</v>
      </c>
      <c r="C1449" s="5" t="s">
        <v>13884</v>
      </c>
      <c r="D1449" s="3" t="s">
        <v>13220</v>
      </c>
      <c r="E1449" s="3" t="s">
        <v>13220</v>
      </c>
      <c r="F1449" s="3"/>
      <c r="G1449" s="3"/>
      <c r="I1449" s="3" t="s">
        <v>722</v>
      </c>
      <c r="J1449" s="3" t="s">
        <v>179</v>
      </c>
      <c r="K1449" s="134" t="s">
        <v>162</v>
      </c>
      <c r="M1449" s="3" t="s">
        <v>13221</v>
      </c>
      <c r="R1449" s="3" t="s">
        <v>15017</v>
      </c>
      <c r="S1449" s="3" t="s">
        <v>15018</v>
      </c>
      <c r="T1449" s="3">
        <v>100005</v>
      </c>
      <c r="U1449" s="3" t="s">
        <v>1150</v>
      </c>
      <c r="V1449" s="141" t="s">
        <v>15019</v>
      </c>
      <c r="AC1449" s="3" t="s">
        <v>11740</v>
      </c>
      <c r="AD1449" s="3" t="s">
        <v>1603</v>
      </c>
      <c r="AE1449" s="3" t="s">
        <v>13227</v>
      </c>
      <c r="AF1449" s="3" t="s">
        <v>13228</v>
      </c>
      <c r="AG1449" s="3" t="s">
        <v>13229</v>
      </c>
      <c r="AJ1449" s="3" t="s">
        <v>13230</v>
      </c>
      <c r="AN1449" s="3" t="s">
        <v>15014</v>
      </c>
      <c r="AO1449" s="3" t="s">
        <v>856</v>
      </c>
      <c r="AP1449" s="3" t="s">
        <v>5833</v>
      </c>
      <c r="AQ1449" s="180" t="s">
        <v>15015</v>
      </c>
      <c r="AS1449" s="3" t="s">
        <v>15016</v>
      </c>
      <c r="AV1449" s="10">
        <v>8615010783687</v>
      </c>
      <c r="AX1449" s="3" t="s">
        <v>15076</v>
      </c>
      <c r="AY1449" s="3" t="s">
        <v>4000</v>
      </c>
      <c r="AZ1449" s="3" t="s">
        <v>15077</v>
      </c>
      <c r="BA1449" s="180" t="s">
        <v>15078</v>
      </c>
      <c r="BC1449" s="3" t="s">
        <v>15079</v>
      </c>
      <c r="BD1449" s="3" t="s">
        <v>15080</v>
      </c>
      <c r="BF1449" s="10">
        <v>8618601314439</v>
      </c>
    </row>
    <row r="1450" spans="1:176" ht="12.75" customHeight="1" x14ac:dyDescent="0.2">
      <c r="A1450" s="3" t="s">
        <v>544</v>
      </c>
      <c r="B1450" s="127" t="s">
        <v>13646</v>
      </c>
      <c r="C1450" s="5" t="s">
        <v>13884</v>
      </c>
      <c r="D1450" s="3" t="s">
        <v>13220</v>
      </c>
      <c r="E1450" s="3" t="s">
        <v>13220</v>
      </c>
      <c r="F1450" s="3"/>
      <c r="G1450" s="3"/>
      <c r="I1450" s="3" t="s">
        <v>12764</v>
      </c>
      <c r="J1450" s="3" t="s">
        <v>203</v>
      </c>
      <c r="K1450" s="4" t="s">
        <v>162</v>
      </c>
      <c r="M1450" s="82" t="s">
        <v>13221</v>
      </c>
      <c r="R1450" s="3" t="s">
        <v>13222</v>
      </c>
      <c r="S1450" s="3" t="s">
        <v>13223</v>
      </c>
      <c r="T1450" s="3" t="s">
        <v>13224</v>
      </c>
      <c r="U1450" s="3" t="s">
        <v>13225</v>
      </c>
      <c r="V1450" s="141" t="s">
        <v>13226</v>
      </c>
      <c r="AC1450" s="3" t="s">
        <v>11740</v>
      </c>
      <c r="AD1450" s="3" t="s">
        <v>1603</v>
      </c>
      <c r="AE1450" s="3" t="s">
        <v>13227</v>
      </c>
      <c r="AF1450" s="128" t="s">
        <v>13228</v>
      </c>
      <c r="AG1450" s="82" t="s">
        <v>13229</v>
      </c>
      <c r="AJ1450" s="141" t="s">
        <v>13230</v>
      </c>
      <c r="AK1450" s="141"/>
    </row>
    <row r="1451" spans="1:176" ht="12.75" customHeight="1" x14ac:dyDescent="0.2">
      <c r="A1451" s="3" t="s">
        <v>544</v>
      </c>
      <c r="B1451" s="127" t="s">
        <v>13646</v>
      </c>
      <c r="C1451" s="5" t="s">
        <v>13884</v>
      </c>
      <c r="D1451" s="3" t="s">
        <v>4743</v>
      </c>
      <c r="E1451" s="3" t="s">
        <v>4743</v>
      </c>
      <c r="F1451" s="3"/>
      <c r="G1451" s="3"/>
      <c r="H1451" s="127"/>
      <c r="I1451" s="133" t="s">
        <v>443</v>
      </c>
      <c r="J1451" s="3" t="s">
        <v>444</v>
      </c>
      <c r="K1451" s="4" t="s">
        <v>162</v>
      </c>
      <c r="L1451" s="3" t="s">
        <v>163</v>
      </c>
      <c r="M1451" s="3" t="s">
        <v>4752</v>
      </c>
      <c r="R1451" s="3" t="s">
        <v>4753</v>
      </c>
      <c r="S1451" s="3" t="s">
        <v>4754</v>
      </c>
      <c r="T1451" s="3" t="s">
        <v>4755</v>
      </c>
      <c r="U1451" s="3" t="s">
        <v>4756</v>
      </c>
      <c r="V1451" s="141" t="s">
        <v>4757</v>
      </c>
      <c r="AA1451" s="3" t="s">
        <v>163</v>
      </c>
      <c r="AC1451" s="3" t="s">
        <v>168</v>
      </c>
      <c r="AD1451" s="3" t="s">
        <v>1285</v>
      </c>
      <c r="AE1451" s="3" t="s">
        <v>4758</v>
      </c>
      <c r="AF1451" s="3" t="s">
        <v>4759</v>
      </c>
      <c r="AG1451" s="3" t="s">
        <v>4760</v>
      </c>
      <c r="AH1451" s="3" t="s">
        <v>163</v>
      </c>
      <c r="AI1451" s="3" t="s">
        <v>4757</v>
      </c>
      <c r="AJ1451" s="3" t="s">
        <v>163</v>
      </c>
      <c r="AK1451" s="3" t="s">
        <v>4761</v>
      </c>
      <c r="AL1451" s="3" t="s">
        <v>4751</v>
      </c>
      <c r="AM1451" s="3" t="s">
        <v>168</v>
      </c>
      <c r="AN1451" s="3" t="s">
        <v>13843</v>
      </c>
      <c r="AO1451" s="3" t="s">
        <v>15099</v>
      </c>
      <c r="AP1451" s="3" t="s">
        <v>15100</v>
      </c>
      <c r="AQ1451" s="3" t="s">
        <v>13842</v>
      </c>
      <c r="AS1451" s="10">
        <v>19195646228</v>
      </c>
    </row>
    <row r="1452" spans="1:176" ht="12.75" customHeight="1" x14ac:dyDescent="0.2">
      <c r="A1452" s="3" t="s">
        <v>544</v>
      </c>
      <c r="B1452" s="127" t="s">
        <v>13646</v>
      </c>
      <c r="C1452" s="5" t="s">
        <v>13884</v>
      </c>
      <c r="D1452" s="3" t="s">
        <v>4743</v>
      </c>
      <c r="E1452" s="3" t="s">
        <v>4743</v>
      </c>
      <c r="F1452" s="3"/>
      <c r="G1452" s="3"/>
      <c r="I1452" s="3" t="s">
        <v>722</v>
      </c>
      <c r="J1452" s="3" t="s">
        <v>179</v>
      </c>
      <c r="K1452" s="4" t="s">
        <v>162</v>
      </c>
      <c r="L1452" s="3" t="s">
        <v>163</v>
      </c>
      <c r="M1452" s="3" t="s">
        <v>4752</v>
      </c>
      <c r="R1452" s="3" t="s">
        <v>4744</v>
      </c>
      <c r="S1452" s="3" t="s">
        <v>4745</v>
      </c>
      <c r="T1452" s="3" t="s">
        <v>4746</v>
      </c>
      <c r="U1452" s="3" t="s">
        <v>743</v>
      </c>
      <c r="V1452" s="9" t="s">
        <v>4747</v>
      </c>
      <c r="AA1452" s="3" t="s">
        <v>163</v>
      </c>
      <c r="AC1452" s="3" t="s">
        <v>194</v>
      </c>
      <c r="AD1452" s="3" t="s">
        <v>4748</v>
      </c>
      <c r="AE1452" s="3" t="s">
        <v>1064</v>
      </c>
      <c r="AF1452" s="3" t="s">
        <v>4749</v>
      </c>
      <c r="AG1452" s="3" t="s">
        <v>4750</v>
      </c>
      <c r="AI1452" s="3" t="s">
        <v>163</v>
      </c>
      <c r="AJ1452" s="3" t="s">
        <v>4747</v>
      </c>
      <c r="AL1452" s="3" t="s">
        <v>4751</v>
      </c>
      <c r="AM1452" s="3" t="s">
        <v>168</v>
      </c>
      <c r="AN1452" s="3" t="s">
        <v>13843</v>
      </c>
      <c r="AO1452" s="3" t="s">
        <v>13844</v>
      </c>
      <c r="AQ1452" s="3" t="s">
        <v>13842</v>
      </c>
      <c r="BC1452" s="141"/>
      <c r="BD1452" s="141"/>
      <c r="BE1452" s="141"/>
    </row>
    <row r="1453" spans="1:176" ht="12.75" customHeight="1" x14ac:dyDescent="0.2">
      <c r="A1453" s="135" t="s">
        <v>544</v>
      </c>
      <c r="C1453" s="128"/>
      <c r="D1453" s="135" t="s">
        <v>12072</v>
      </c>
      <c r="E1453" s="135" t="s">
        <v>12072</v>
      </c>
      <c r="F1453" s="135"/>
      <c r="G1453" s="135"/>
      <c r="H1453" s="127" t="s">
        <v>177</v>
      </c>
      <c r="I1453" s="135" t="s">
        <v>12764</v>
      </c>
      <c r="J1453" s="135" t="s">
        <v>203</v>
      </c>
      <c r="K1453" s="124" t="s">
        <v>162</v>
      </c>
      <c r="L1453" s="135" t="s">
        <v>12106</v>
      </c>
      <c r="M1453" s="135" t="s">
        <v>12073</v>
      </c>
      <c r="N1453" s="135"/>
      <c r="O1453" s="135"/>
      <c r="P1453" s="135"/>
      <c r="Q1453" s="135"/>
      <c r="R1453" s="135" t="s">
        <v>12074</v>
      </c>
      <c r="S1453" s="135" t="s">
        <v>12075</v>
      </c>
      <c r="T1453" s="135" t="s">
        <v>12076</v>
      </c>
      <c r="U1453" s="135" t="s">
        <v>12077</v>
      </c>
      <c r="V1453" s="135" t="s">
        <v>12078</v>
      </c>
      <c r="W1453" s="135"/>
      <c r="X1453" s="135"/>
      <c r="Y1453" s="135"/>
      <c r="Z1453" s="135"/>
      <c r="AA1453" s="135"/>
      <c r="AB1453" s="135"/>
      <c r="AC1453" s="135" t="s">
        <v>168</v>
      </c>
      <c r="AD1453" s="135" t="s">
        <v>12079</v>
      </c>
      <c r="AE1453" s="135" t="s">
        <v>12080</v>
      </c>
      <c r="AF1453" s="135" t="s">
        <v>12081</v>
      </c>
      <c r="AG1453" s="3" t="s">
        <v>12082</v>
      </c>
      <c r="AI1453" s="3" t="s">
        <v>12078</v>
      </c>
      <c r="AJ1453" s="135" t="s">
        <v>12083</v>
      </c>
      <c r="AK1453" s="135"/>
      <c r="AL1453" s="135"/>
      <c r="AM1453" s="135"/>
      <c r="AN1453" s="135"/>
      <c r="AO1453" s="135"/>
      <c r="AP1453" s="135"/>
      <c r="AQ1453" s="135"/>
      <c r="AR1453" s="135"/>
      <c r="AS1453" s="135"/>
      <c r="AT1453" s="135"/>
      <c r="AU1453" s="135"/>
      <c r="AV1453" s="135"/>
      <c r="AW1453" s="135"/>
      <c r="AX1453" s="135"/>
      <c r="AY1453" s="135"/>
      <c r="AZ1453" s="135"/>
      <c r="BA1453" s="135"/>
    </row>
    <row r="1454" spans="1:176" ht="12.75" customHeight="1" x14ac:dyDescent="0.2">
      <c r="A1454" s="3" t="s">
        <v>205</v>
      </c>
      <c r="D1454" s="3" t="s">
        <v>4762</v>
      </c>
      <c r="E1454" s="3" t="s">
        <v>4763</v>
      </c>
      <c r="F1454" s="3"/>
      <c r="G1454" s="3"/>
      <c r="I1454" s="3" t="s">
        <v>301</v>
      </c>
      <c r="J1454" s="3" t="s">
        <v>179</v>
      </c>
      <c r="K1454" s="127" t="s">
        <v>162</v>
      </c>
      <c r="L1454" s="3" t="s">
        <v>163</v>
      </c>
      <c r="R1454" s="3" t="s">
        <v>4764</v>
      </c>
      <c r="S1454" s="3" t="s">
        <v>4765</v>
      </c>
      <c r="T1454" s="3" t="s">
        <v>4605</v>
      </c>
      <c r="U1454" s="3" t="s">
        <v>559</v>
      </c>
      <c r="V1454" s="141" t="s">
        <v>4766</v>
      </c>
      <c r="AA1454" s="3" t="s">
        <v>163</v>
      </c>
      <c r="AC1454" s="3" t="s">
        <v>168</v>
      </c>
      <c r="AD1454" s="3" t="s">
        <v>4767</v>
      </c>
      <c r="AE1454" s="3" t="s">
        <v>4768</v>
      </c>
      <c r="AF1454" s="3" t="s">
        <v>250</v>
      </c>
      <c r="AG1454" s="3" t="s">
        <v>4769</v>
      </c>
      <c r="AH1454" s="3" t="s">
        <v>163</v>
      </c>
      <c r="AI1454" s="3" t="s">
        <v>4770</v>
      </c>
      <c r="AJ1454" s="3" t="s">
        <v>163</v>
      </c>
      <c r="AK1454" s="3" t="s">
        <v>4771</v>
      </c>
      <c r="AL1454" s="3" t="s">
        <v>4772</v>
      </c>
      <c r="AW1454" s="3" t="s">
        <v>168</v>
      </c>
      <c r="AX1454" s="3" t="s">
        <v>4773</v>
      </c>
      <c r="AY1454" s="3" t="s">
        <v>4774</v>
      </c>
      <c r="AZ1454" s="3" t="s">
        <v>2485</v>
      </c>
      <c r="BA1454" s="3" t="s">
        <v>4775</v>
      </c>
      <c r="BB1454" s="3" t="s">
        <v>4776</v>
      </c>
      <c r="BC1454" s="3" t="s">
        <v>4777</v>
      </c>
      <c r="BD1454" s="3" t="s">
        <v>163</v>
      </c>
      <c r="BE1454" s="3" t="s">
        <v>4777</v>
      </c>
      <c r="BF1454" s="3" t="s">
        <v>4778</v>
      </c>
    </row>
    <row r="1455" spans="1:176" ht="12.75" customHeight="1" x14ac:dyDescent="0.2">
      <c r="A1455" s="3" t="s">
        <v>205</v>
      </c>
      <c r="D1455" s="3" t="s">
        <v>4762</v>
      </c>
      <c r="E1455" s="3" t="s">
        <v>4762</v>
      </c>
      <c r="F1455" s="3"/>
      <c r="G1455" s="3"/>
      <c r="I1455" s="3" t="s">
        <v>497</v>
      </c>
      <c r="J1455" s="133" t="s">
        <v>203</v>
      </c>
      <c r="K1455" s="4" t="s">
        <v>162</v>
      </c>
      <c r="L1455" s="3" t="s">
        <v>163</v>
      </c>
      <c r="M1455" s="3" t="s">
        <v>163</v>
      </c>
      <c r="R1455" s="3" t="s">
        <v>4779</v>
      </c>
      <c r="S1455" s="3" t="s">
        <v>163</v>
      </c>
      <c r="T1455" s="3" t="s">
        <v>3550</v>
      </c>
      <c r="U1455" s="3" t="s">
        <v>3551</v>
      </c>
      <c r="V1455" s="9" t="s">
        <v>4780</v>
      </c>
      <c r="AA1455" s="3" t="s">
        <v>4781</v>
      </c>
      <c r="AC1455" s="3" t="s">
        <v>168</v>
      </c>
      <c r="AD1455" s="3" t="s">
        <v>4782</v>
      </c>
      <c r="AE1455" s="3" t="s">
        <v>4783</v>
      </c>
      <c r="AF1455" s="3" t="s">
        <v>4784</v>
      </c>
      <c r="AG1455" s="3" t="s">
        <v>4785</v>
      </c>
      <c r="AH1455" s="3" t="s">
        <v>4786</v>
      </c>
      <c r="AI1455" s="3" t="s">
        <v>4787</v>
      </c>
      <c r="AJ1455" s="3" t="s">
        <v>163</v>
      </c>
      <c r="AL1455" s="3" t="s">
        <v>4788</v>
      </c>
      <c r="AW1455" s="3" t="s">
        <v>168</v>
      </c>
      <c r="AX1455" s="3" t="s">
        <v>2063</v>
      </c>
      <c r="AY1455" s="3" t="s">
        <v>4789</v>
      </c>
      <c r="AZ1455" s="3" t="s">
        <v>4790</v>
      </c>
      <c r="BA1455" s="3" t="s">
        <v>4791</v>
      </c>
      <c r="BB1455" s="3" t="s">
        <v>163</v>
      </c>
      <c r="BC1455" s="135" t="s">
        <v>4780</v>
      </c>
      <c r="BD1455" s="135" t="s">
        <v>163</v>
      </c>
      <c r="BE1455" s="135" t="s">
        <v>4792</v>
      </c>
    </row>
    <row r="1456" spans="1:176" ht="12.75" customHeight="1" x14ac:dyDescent="0.2">
      <c r="A1456" s="132" t="s">
        <v>240</v>
      </c>
      <c r="B1456" s="124" t="s">
        <v>211</v>
      </c>
      <c r="C1456" s="133"/>
      <c r="D1456" s="133" t="s">
        <v>8824</v>
      </c>
      <c r="E1456" s="133" t="s">
        <v>8825</v>
      </c>
      <c r="F1456" s="27"/>
      <c r="G1456" s="27"/>
      <c r="H1456" s="124" t="s">
        <v>243</v>
      </c>
      <c r="I1456" s="133" t="s">
        <v>1455</v>
      </c>
      <c r="J1456" s="133" t="s">
        <v>179</v>
      </c>
      <c r="K1456" s="124" t="s">
        <v>162</v>
      </c>
      <c r="L1456" s="133" t="s">
        <v>8826</v>
      </c>
      <c r="M1456" s="133"/>
      <c r="N1456" s="124" t="s">
        <v>247</v>
      </c>
      <c r="O1456" s="124" t="s">
        <v>812</v>
      </c>
      <c r="P1456" s="124"/>
      <c r="Q1456" s="124"/>
      <c r="R1456" s="133"/>
      <c r="S1456" s="133"/>
      <c r="T1456" s="133"/>
      <c r="U1456" s="133"/>
      <c r="V1456" s="24"/>
      <c r="W1456" s="133"/>
      <c r="X1456" s="133"/>
      <c r="Y1456" s="133"/>
      <c r="Z1456" s="133"/>
      <c r="AA1456" s="133"/>
      <c r="AB1456" s="133"/>
      <c r="AC1456" s="133"/>
      <c r="AD1456" s="133"/>
      <c r="AE1456" s="133"/>
      <c r="AF1456" s="137"/>
      <c r="AG1456" s="3" t="s">
        <v>8827</v>
      </c>
      <c r="AI1456" s="133"/>
      <c r="AJ1456" s="133"/>
      <c r="AK1456" s="133"/>
      <c r="AL1456" s="133"/>
      <c r="AM1456" s="124"/>
      <c r="AN1456" s="124"/>
      <c r="AO1456" s="124"/>
      <c r="AP1456" s="124"/>
      <c r="AQ1456" s="124"/>
      <c r="AR1456" s="124"/>
      <c r="AS1456" s="124"/>
      <c r="AT1456" s="124"/>
      <c r="AU1456" s="124"/>
      <c r="AV1456" s="124"/>
      <c r="AW1456" s="124"/>
    </row>
    <row r="1457" spans="1:176" ht="12.75" customHeight="1" x14ac:dyDescent="0.2">
      <c r="A1457" s="132" t="s">
        <v>240</v>
      </c>
      <c r="B1457" s="124" t="s">
        <v>215</v>
      </c>
      <c r="C1457" s="133"/>
      <c r="D1457" s="133" t="s">
        <v>8824</v>
      </c>
      <c r="E1457" s="133" t="s">
        <v>8825</v>
      </c>
      <c r="F1457" s="27"/>
      <c r="G1457" s="27"/>
      <c r="H1457" s="124" t="s">
        <v>243</v>
      </c>
      <c r="I1457" s="133" t="s">
        <v>1455</v>
      </c>
      <c r="J1457" s="133" t="s">
        <v>179</v>
      </c>
      <c r="K1457" s="124" t="s">
        <v>162</v>
      </c>
      <c r="L1457" s="133" t="s">
        <v>8826</v>
      </c>
      <c r="M1457" s="133"/>
      <c r="N1457" s="124" t="s">
        <v>247</v>
      </c>
      <c r="O1457" s="124" t="s">
        <v>812</v>
      </c>
      <c r="P1457" s="124"/>
      <c r="Q1457" s="124"/>
      <c r="R1457" s="133"/>
      <c r="S1457" s="133"/>
      <c r="T1457" s="133"/>
      <c r="U1457" s="133"/>
      <c r="V1457" s="24"/>
      <c r="W1457" s="133"/>
      <c r="X1457" s="133"/>
      <c r="Y1457" s="133"/>
      <c r="Z1457" s="133"/>
      <c r="AA1457" s="133"/>
      <c r="AB1457" s="133"/>
      <c r="AC1457" s="133"/>
      <c r="AD1457" s="133"/>
      <c r="AE1457" s="133"/>
      <c r="AF1457" s="133"/>
      <c r="AG1457" s="3" t="s">
        <v>8827</v>
      </c>
      <c r="AI1457" s="133"/>
      <c r="AJ1457" s="133"/>
      <c r="AK1457" s="133"/>
      <c r="AL1457" s="133"/>
      <c r="AM1457" s="124"/>
      <c r="AN1457" s="124"/>
      <c r="AO1457" s="124"/>
      <c r="AP1457" s="124"/>
      <c r="AQ1457" s="124"/>
      <c r="AR1457" s="124"/>
      <c r="AS1457" s="124"/>
      <c r="AT1457" s="124"/>
      <c r="AU1457" s="124"/>
      <c r="AV1457" s="124"/>
      <c r="AW1457" s="124"/>
    </row>
    <row r="1458" spans="1:176" ht="12.75" customHeight="1" x14ac:dyDescent="0.2">
      <c r="A1458" s="3" t="s">
        <v>13958</v>
      </c>
      <c r="D1458" s="3" t="s">
        <v>14018</v>
      </c>
      <c r="E1458" s="3" t="s">
        <v>14018</v>
      </c>
      <c r="F1458" s="3"/>
      <c r="G1458" s="3"/>
      <c r="I1458" s="3" t="s">
        <v>301</v>
      </c>
      <c r="J1458" s="3" t="s">
        <v>179</v>
      </c>
      <c r="K1458" s="17" t="s">
        <v>162</v>
      </c>
      <c r="M1458" s="3" t="s">
        <v>14019</v>
      </c>
      <c r="R1458" s="3" t="s">
        <v>14020</v>
      </c>
      <c r="S1458" s="3" t="s">
        <v>14021</v>
      </c>
      <c r="T1458" s="3">
        <v>400053</v>
      </c>
      <c r="U1458" s="3" t="s">
        <v>1176</v>
      </c>
      <c r="V1458" s="3" t="s">
        <v>14022</v>
      </c>
      <c r="AC1458" s="135"/>
      <c r="AD1458" s="3" t="s">
        <v>14023</v>
      </c>
      <c r="AE1458" s="3" t="s">
        <v>14024</v>
      </c>
      <c r="AF1458" s="3" t="s">
        <v>250</v>
      </c>
      <c r="AG1458" s="3" t="s">
        <v>14019</v>
      </c>
      <c r="AI1458" s="3" t="s">
        <v>14025</v>
      </c>
      <c r="AK1458" s="3" t="s">
        <v>14026</v>
      </c>
    </row>
    <row r="1459" spans="1:176" ht="12.75" customHeight="1" x14ac:dyDescent="0.2">
      <c r="A1459" s="3" t="s">
        <v>173</v>
      </c>
      <c r="D1459" s="3" t="s">
        <v>12836</v>
      </c>
      <c r="E1459" s="3" t="s">
        <v>12836</v>
      </c>
      <c r="F1459" s="3"/>
      <c r="G1459" s="3"/>
      <c r="I1459" s="3" t="s">
        <v>497</v>
      </c>
      <c r="J1459" s="133" t="s">
        <v>203</v>
      </c>
      <c r="K1459" s="4" t="s">
        <v>162</v>
      </c>
      <c r="L1459" s="3" t="s">
        <v>4804</v>
      </c>
      <c r="M1459" s="3" t="s">
        <v>163</v>
      </c>
      <c r="R1459" s="3" t="s">
        <v>4805</v>
      </c>
      <c r="S1459" s="3" t="s">
        <v>4806</v>
      </c>
      <c r="T1459" s="3" t="s">
        <v>4807</v>
      </c>
      <c r="U1459" s="3" t="s">
        <v>4808</v>
      </c>
      <c r="V1459" s="141" t="s">
        <v>12837</v>
      </c>
      <c r="AA1459" s="3" t="s">
        <v>4809</v>
      </c>
      <c r="AC1459" s="135" t="s">
        <v>168</v>
      </c>
      <c r="AD1459" s="3" t="s">
        <v>4810</v>
      </c>
      <c r="AE1459" s="3" t="s">
        <v>4811</v>
      </c>
      <c r="AF1459" s="3" t="s">
        <v>163</v>
      </c>
      <c r="AG1459" s="3" t="s">
        <v>4812</v>
      </c>
      <c r="AI1459" s="3" t="s">
        <v>4813</v>
      </c>
      <c r="AJ1459" s="3" t="s">
        <v>4814</v>
      </c>
      <c r="AK1459" s="3" t="s">
        <v>4815</v>
      </c>
      <c r="AL1459" s="3" t="s">
        <v>4816</v>
      </c>
      <c r="AM1459" s="3" t="s">
        <v>194</v>
      </c>
      <c r="AN1459" s="3" t="s">
        <v>12838</v>
      </c>
      <c r="AO1459" s="3" t="s">
        <v>12839</v>
      </c>
      <c r="AQ1459" s="82" t="s">
        <v>12840</v>
      </c>
      <c r="AT1459" s="141" t="s">
        <v>12841</v>
      </c>
      <c r="AW1459" s="3" t="s">
        <v>168</v>
      </c>
      <c r="AX1459" s="3" t="s">
        <v>12842</v>
      </c>
      <c r="AY1459" s="3" t="s">
        <v>12839</v>
      </c>
      <c r="AZ1459" s="3" t="s">
        <v>600</v>
      </c>
      <c r="BA1459" s="82" t="s">
        <v>12843</v>
      </c>
      <c r="BC1459" s="141"/>
      <c r="BD1459" s="141"/>
      <c r="BE1459" s="141"/>
    </row>
    <row r="1460" spans="1:176" ht="12.75" customHeight="1" x14ac:dyDescent="0.2">
      <c r="A1460" s="3" t="s">
        <v>205</v>
      </c>
      <c r="D1460" s="3" t="s">
        <v>12116</v>
      </c>
      <c r="E1460" s="3" t="s">
        <v>12116</v>
      </c>
      <c r="F1460" s="3"/>
      <c r="G1460" s="3"/>
      <c r="H1460" s="4" t="s">
        <v>177</v>
      </c>
      <c r="I1460" s="3" t="s">
        <v>2032</v>
      </c>
      <c r="J1460" s="3" t="s">
        <v>179</v>
      </c>
      <c r="K1460" s="124" t="s">
        <v>162</v>
      </c>
      <c r="R1460" s="3" t="s">
        <v>12202</v>
      </c>
      <c r="S1460" s="3" t="s">
        <v>9454</v>
      </c>
      <c r="T1460" s="3" t="s">
        <v>12203</v>
      </c>
      <c r="U1460" s="3" t="s">
        <v>2036</v>
      </c>
      <c r="AC1460" s="135" t="s">
        <v>168</v>
      </c>
      <c r="AD1460" s="3" t="s">
        <v>12114</v>
      </c>
      <c r="AE1460" s="3" t="s">
        <v>12115</v>
      </c>
      <c r="AG1460" s="3" t="s">
        <v>12113</v>
      </c>
      <c r="AI1460" s="141" t="s">
        <v>12204</v>
      </c>
      <c r="BA1460" s="3" t="s">
        <v>12117</v>
      </c>
      <c r="FM1460" s="130"/>
      <c r="FN1460" s="130"/>
      <c r="FO1460" s="130"/>
      <c r="FP1460" s="130"/>
      <c r="FQ1460" s="130"/>
      <c r="FR1460" s="130"/>
      <c r="FS1460" s="130"/>
      <c r="FT1460" s="130"/>
    </row>
    <row r="1461" spans="1:176" ht="12.75" customHeight="1" x14ac:dyDescent="0.2">
      <c r="A1461" s="135" t="s">
        <v>205</v>
      </c>
      <c r="B1461" s="17" t="s">
        <v>472</v>
      </c>
      <c r="C1461" s="128"/>
      <c r="D1461" s="135" t="s">
        <v>11602</v>
      </c>
      <c r="E1461" s="135" t="s">
        <v>11602</v>
      </c>
      <c r="F1461" s="135"/>
      <c r="G1461" s="135"/>
      <c r="H1461" s="127" t="s">
        <v>11628</v>
      </c>
      <c r="I1461" s="135" t="s">
        <v>722</v>
      </c>
      <c r="J1461" s="135" t="s">
        <v>179</v>
      </c>
      <c r="K1461" s="127" t="s">
        <v>162</v>
      </c>
      <c r="L1461" s="135"/>
      <c r="M1461" s="135"/>
      <c r="N1461" s="135"/>
      <c r="O1461" s="135"/>
      <c r="P1461" s="135"/>
      <c r="Q1461" s="135"/>
      <c r="R1461" s="135"/>
      <c r="S1461" s="135"/>
      <c r="T1461" s="135"/>
      <c r="U1461" s="135"/>
      <c r="V1461" s="135"/>
      <c r="W1461" s="135"/>
      <c r="X1461" s="135"/>
      <c r="Y1461" s="135"/>
      <c r="Z1461" s="135"/>
      <c r="AA1461" s="135"/>
      <c r="AB1461" s="135"/>
      <c r="AC1461" s="3" t="s">
        <v>168</v>
      </c>
      <c r="AD1461" s="135" t="s">
        <v>2077</v>
      </c>
      <c r="AE1461" s="135" t="s">
        <v>11603</v>
      </c>
      <c r="AF1461" s="135" t="s">
        <v>8150</v>
      </c>
      <c r="AG1461" s="135" t="s">
        <v>11604</v>
      </c>
      <c r="AH1461" s="135"/>
      <c r="AI1461" s="135"/>
      <c r="AJ1461" s="135"/>
      <c r="AK1461" s="135"/>
      <c r="AL1461" s="135"/>
      <c r="AW1461" s="135"/>
      <c r="AX1461" s="135"/>
      <c r="AY1461" s="135"/>
      <c r="AZ1461" s="135"/>
    </row>
    <row r="1462" spans="1:176" ht="12.75" customHeight="1" x14ac:dyDescent="0.2">
      <c r="A1462" s="135" t="s">
        <v>205</v>
      </c>
      <c r="B1462" s="17" t="s">
        <v>472</v>
      </c>
      <c r="C1462" s="128"/>
      <c r="D1462" s="135" t="s">
        <v>11605</v>
      </c>
      <c r="E1462" s="135" t="s">
        <v>11605</v>
      </c>
      <c r="F1462" s="135"/>
      <c r="G1462" s="135"/>
      <c r="H1462" s="127" t="s">
        <v>11628</v>
      </c>
      <c r="I1462" s="135" t="s">
        <v>722</v>
      </c>
      <c r="J1462" s="135" t="s">
        <v>179</v>
      </c>
      <c r="K1462" s="127" t="s">
        <v>162</v>
      </c>
      <c r="N1462" s="135"/>
      <c r="O1462" s="135"/>
      <c r="P1462" s="135"/>
      <c r="Q1462" s="135"/>
      <c r="V1462" s="135"/>
      <c r="W1462" s="135"/>
      <c r="X1462" s="135"/>
      <c r="Y1462" s="135"/>
      <c r="Z1462" s="135"/>
      <c r="AA1462" s="135"/>
      <c r="AB1462" s="135"/>
      <c r="AC1462" s="3" t="s">
        <v>168</v>
      </c>
      <c r="AD1462" s="3" t="s">
        <v>9517</v>
      </c>
      <c r="AE1462" s="3" t="s">
        <v>3303</v>
      </c>
      <c r="AF1462" s="3" t="s">
        <v>8150</v>
      </c>
      <c r="AG1462" s="3" t="s">
        <v>11606</v>
      </c>
      <c r="AW1462" s="135"/>
      <c r="AX1462" s="135"/>
      <c r="AY1462" s="135"/>
      <c r="AZ1462" s="135"/>
    </row>
    <row r="1463" spans="1:176" ht="12.75" customHeight="1" x14ac:dyDescent="0.2">
      <c r="A1463" s="135" t="s">
        <v>299</v>
      </c>
      <c r="C1463" s="128"/>
      <c r="D1463" s="135" t="s">
        <v>4851</v>
      </c>
      <c r="E1463" s="135" t="s">
        <v>4851</v>
      </c>
      <c r="F1463" s="135"/>
      <c r="G1463" s="135"/>
      <c r="H1463" s="7" t="s">
        <v>177</v>
      </c>
      <c r="I1463" s="135" t="s">
        <v>301</v>
      </c>
      <c r="J1463" s="135" t="s">
        <v>179</v>
      </c>
      <c r="K1463" s="127" t="s">
        <v>162</v>
      </c>
      <c r="L1463" s="135" t="s">
        <v>12233</v>
      </c>
      <c r="M1463" s="135" t="s">
        <v>12234</v>
      </c>
      <c r="N1463" s="135"/>
      <c r="O1463" s="135"/>
      <c r="P1463" s="135"/>
      <c r="Q1463" s="135"/>
      <c r="R1463" s="135" t="s">
        <v>12235</v>
      </c>
      <c r="S1463" s="135" t="s">
        <v>12236</v>
      </c>
      <c r="T1463" s="135">
        <v>700001</v>
      </c>
      <c r="U1463" s="135" t="s">
        <v>559</v>
      </c>
      <c r="V1463" s="135" t="s">
        <v>12237</v>
      </c>
      <c r="W1463" s="135"/>
      <c r="X1463" s="135"/>
      <c r="Y1463" s="135"/>
      <c r="Z1463" s="135"/>
      <c r="AA1463" s="135"/>
      <c r="AB1463" s="135"/>
      <c r="AC1463" s="135"/>
      <c r="AD1463" s="135"/>
      <c r="AE1463" s="135"/>
      <c r="AF1463" s="135"/>
      <c r="AG1463" s="3" t="s">
        <v>4856</v>
      </c>
      <c r="AH1463" s="3" t="s">
        <v>12238</v>
      </c>
      <c r="AJ1463" s="135"/>
      <c r="AK1463" s="135"/>
      <c r="AL1463" s="135"/>
      <c r="AM1463" s="135"/>
      <c r="AN1463" s="135"/>
      <c r="AO1463" s="135"/>
      <c r="AP1463" s="135"/>
      <c r="AQ1463" s="135"/>
      <c r="AR1463" s="135"/>
      <c r="AS1463" s="135"/>
      <c r="AT1463" s="135"/>
      <c r="AU1463" s="135"/>
      <c r="AV1463" s="135"/>
      <c r="AW1463" s="135"/>
      <c r="AX1463" s="135"/>
      <c r="AY1463" s="135"/>
      <c r="AZ1463" s="135"/>
    </row>
    <row r="1464" spans="1:176" ht="12.75" customHeight="1" x14ac:dyDescent="0.2">
      <c r="A1464" s="3" t="s">
        <v>544</v>
      </c>
      <c r="B1464" s="127" t="s">
        <v>13646</v>
      </c>
      <c r="C1464" s="5" t="s">
        <v>13884</v>
      </c>
      <c r="D1464" s="3" t="s">
        <v>4858</v>
      </c>
      <c r="E1464" s="3" t="s">
        <v>4858</v>
      </c>
      <c r="F1464" s="3"/>
      <c r="G1464" s="3"/>
      <c r="I1464" s="3" t="s">
        <v>2032</v>
      </c>
      <c r="J1464" s="3" t="s">
        <v>179</v>
      </c>
      <c r="K1464" s="4" t="s">
        <v>180</v>
      </c>
      <c r="L1464" s="3" t="s">
        <v>163</v>
      </c>
      <c r="M1464" s="3" t="s">
        <v>163</v>
      </c>
      <c r="R1464" s="3" t="s">
        <v>4859</v>
      </c>
      <c r="S1464" s="3" t="s">
        <v>4860</v>
      </c>
      <c r="T1464" s="3" t="s">
        <v>4861</v>
      </c>
      <c r="U1464" s="3" t="s">
        <v>2036</v>
      </c>
      <c r="V1464" s="141" t="s">
        <v>4862</v>
      </c>
      <c r="AA1464" s="3" t="s">
        <v>163</v>
      </c>
      <c r="AC1464" s="135" t="s">
        <v>168</v>
      </c>
      <c r="AD1464" s="3" t="s">
        <v>4734</v>
      </c>
      <c r="AE1464" s="3" t="s">
        <v>4863</v>
      </c>
      <c r="AF1464" s="3" t="s">
        <v>368</v>
      </c>
      <c r="AG1464" s="3" t="s">
        <v>4864</v>
      </c>
      <c r="AH1464" s="3" t="s">
        <v>163</v>
      </c>
      <c r="AI1464" s="3" t="s">
        <v>4862</v>
      </c>
      <c r="AJ1464" s="3" t="s">
        <v>163</v>
      </c>
      <c r="AL1464" s="3" t="s">
        <v>4865</v>
      </c>
      <c r="AW1464" s="3" t="s">
        <v>168</v>
      </c>
      <c r="AX1464" s="3" t="s">
        <v>4866</v>
      </c>
      <c r="AY1464" s="3" t="s">
        <v>4867</v>
      </c>
      <c r="AZ1464" s="3" t="s">
        <v>4868</v>
      </c>
      <c r="BA1464" s="3" t="s">
        <v>4869</v>
      </c>
      <c r="BB1464" s="3" t="s">
        <v>163</v>
      </c>
      <c r="BC1464" s="3" t="s">
        <v>4862</v>
      </c>
      <c r="BD1464" s="3" t="s">
        <v>163</v>
      </c>
      <c r="BE1464" s="3" t="s">
        <v>4865</v>
      </c>
      <c r="BF1464" s="3" t="s">
        <v>4870</v>
      </c>
    </row>
    <row r="1465" spans="1:176" ht="12.75" customHeight="1" x14ac:dyDescent="0.2">
      <c r="A1465" s="16" t="s">
        <v>173</v>
      </c>
      <c r="B1465" s="124" t="s">
        <v>1084</v>
      </c>
      <c r="C1465" s="133"/>
      <c r="D1465" s="133" t="s">
        <v>4880</v>
      </c>
      <c r="E1465" s="133" t="s">
        <v>4881</v>
      </c>
      <c r="F1465" s="36"/>
      <c r="G1465" s="36"/>
      <c r="H1465" s="7" t="s">
        <v>177</v>
      </c>
      <c r="I1465" s="16" t="s">
        <v>200</v>
      </c>
      <c r="J1465" s="133" t="s">
        <v>179</v>
      </c>
      <c r="K1465" s="7" t="s">
        <v>162</v>
      </c>
      <c r="L1465" s="16" t="s">
        <v>4882</v>
      </c>
      <c r="M1465" s="136"/>
      <c r="N1465" s="17"/>
      <c r="O1465" s="17"/>
      <c r="P1465" s="7"/>
      <c r="Q1465" s="7"/>
      <c r="R1465" s="21" t="s">
        <v>4883</v>
      </c>
      <c r="S1465" s="21"/>
      <c r="T1465" s="21"/>
      <c r="U1465" s="21"/>
      <c r="V1465" s="22"/>
      <c r="W1465" s="21"/>
      <c r="X1465" s="21"/>
      <c r="Y1465" s="21"/>
      <c r="Z1465" s="21"/>
      <c r="AA1465" s="21"/>
      <c r="AB1465" s="21"/>
      <c r="AC1465" s="133" t="s">
        <v>168</v>
      </c>
      <c r="AD1465" s="136" t="s">
        <v>4884</v>
      </c>
      <c r="AE1465" s="136" t="s">
        <v>2804</v>
      </c>
      <c r="AF1465" s="137"/>
      <c r="AG1465" s="3" t="s">
        <v>4885</v>
      </c>
      <c r="AJ1465" s="136"/>
      <c r="AK1465" s="136"/>
      <c r="AL1465" s="136"/>
      <c r="AM1465" s="7"/>
      <c r="AN1465" s="7"/>
      <c r="AO1465" s="7"/>
      <c r="AP1465" s="7"/>
      <c r="AQ1465" s="7"/>
      <c r="AR1465" s="7"/>
      <c r="AS1465" s="7"/>
      <c r="AT1465" s="7"/>
      <c r="AU1465" s="7"/>
      <c r="AV1465" s="7"/>
      <c r="AW1465" s="7"/>
      <c r="AZ1465" s="135"/>
      <c r="BA1465" s="82" t="s">
        <v>12136</v>
      </c>
    </row>
    <row r="1466" spans="1:176" ht="12.75" customHeight="1" x14ac:dyDescent="0.2">
      <c r="A1466" s="3" t="s">
        <v>12112</v>
      </c>
      <c r="D1466" s="3" t="s">
        <v>12057</v>
      </c>
      <c r="E1466" s="3" t="s">
        <v>12057</v>
      </c>
      <c r="F1466" s="3"/>
      <c r="G1466" s="3"/>
      <c r="H1466" s="127" t="s">
        <v>177</v>
      </c>
      <c r="I1466" s="3" t="s">
        <v>765</v>
      </c>
      <c r="J1466" s="3" t="s">
        <v>203</v>
      </c>
      <c r="K1466" s="124" t="s">
        <v>162</v>
      </c>
      <c r="L1466" s="135" t="s">
        <v>12111</v>
      </c>
      <c r="M1466" s="3" t="s">
        <v>12110</v>
      </c>
      <c r="R1466" s="3" t="s">
        <v>12058</v>
      </c>
      <c r="T1466" s="3">
        <v>2430</v>
      </c>
      <c r="U1466" s="3" t="s">
        <v>12059</v>
      </c>
      <c r="V1466" s="135" t="s">
        <v>12060</v>
      </c>
      <c r="AA1466" s="3" t="s">
        <v>12061</v>
      </c>
      <c r="AC1466" s="3" t="s">
        <v>168</v>
      </c>
      <c r="AD1466" s="3" t="s">
        <v>609</v>
      </c>
      <c r="AE1466" s="3" t="s">
        <v>1778</v>
      </c>
      <c r="AF1466" s="3" t="s">
        <v>8998</v>
      </c>
      <c r="AG1466" s="3" t="s">
        <v>12062</v>
      </c>
      <c r="AX1466" s="135"/>
      <c r="AY1466" s="135"/>
      <c r="AZ1466" s="135"/>
      <c r="BA1466" s="135"/>
      <c r="BC1466" s="135"/>
      <c r="BD1466" s="135"/>
      <c r="BE1466" s="135"/>
    </row>
    <row r="1467" spans="1:176" ht="12.75" customHeight="1" x14ac:dyDescent="0.2">
      <c r="A1467" s="135" t="s">
        <v>205</v>
      </c>
      <c r="C1467" s="128"/>
      <c r="D1467" s="135" t="s">
        <v>4898</v>
      </c>
      <c r="E1467" s="135" t="s">
        <v>4898</v>
      </c>
      <c r="F1467" s="135"/>
      <c r="G1467" s="135"/>
      <c r="H1467" s="127"/>
      <c r="I1467" s="135" t="s">
        <v>227</v>
      </c>
      <c r="J1467" s="135" t="s">
        <v>179</v>
      </c>
      <c r="K1467" s="127" t="s">
        <v>180</v>
      </c>
      <c r="L1467" s="135" t="s">
        <v>163</v>
      </c>
      <c r="M1467" s="135" t="s">
        <v>4899</v>
      </c>
      <c r="N1467" s="135"/>
      <c r="O1467" s="135"/>
      <c r="P1467" s="135"/>
      <c r="Q1467" s="135"/>
      <c r="R1467" s="135" t="s">
        <v>4900</v>
      </c>
      <c r="S1467" s="135" t="s">
        <v>4901</v>
      </c>
      <c r="T1467" s="135" t="s">
        <v>4902</v>
      </c>
      <c r="U1467" s="135" t="s">
        <v>227</v>
      </c>
      <c r="V1467" s="141" t="s">
        <v>163</v>
      </c>
      <c r="W1467" s="135"/>
      <c r="X1467" s="135"/>
      <c r="Y1467" s="135"/>
      <c r="Z1467" s="135"/>
      <c r="AA1467" s="135" t="s">
        <v>163</v>
      </c>
      <c r="AB1467" s="135"/>
      <c r="AC1467" s="135" t="s">
        <v>168</v>
      </c>
      <c r="AD1467" s="135" t="s">
        <v>4903</v>
      </c>
      <c r="AE1467" s="135" t="s">
        <v>4904</v>
      </c>
      <c r="AF1467" s="135" t="s">
        <v>4905</v>
      </c>
      <c r="AG1467" s="135" t="s">
        <v>4906</v>
      </c>
      <c r="AH1467" s="135" t="s">
        <v>163</v>
      </c>
      <c r="AI1467" s="135" t="s">
        <v>163</v>
      </c>
      <c r="AJ1467" s="135" t="s">
        <v>163</v>
      </c>
      <c r="AK1467" s="135" t="s">
        <v>4907</v>
      </c>
      <c r="AL1467" s="135" t="s">
        <v>163</v>
      </c>
      <c r="AM1467" s="135"/>
      <c r="AN1467" s="135"/>
      <c r="AO1467" s="135"/>
      <c r="AP1467" s="135"/>
      <c r="AQ1467" s="135"/>
      <c r="AR1467" s="135"/>
      <c r="AS1467" s="135"/>
      <c r="AT1467" s="135"/>
      <c r="AU1467" s="135"/>
      <c r="AV1467" s="135"/>
      <c r="AW1467" s="135"/>
      <c r="BC1467" s="141"/>
      <c r="BD1467" s="141"/>
      <c r="BE1467" s="141"/>
    </row>
    <row r="1468" spans="1:176" ht="12.75" customHeight="1" x14ac:dyDescent="0.2">
      <c r="A1468" s="135" t="s">
        <v>205</v>
      </c>
      <c r="C1468" s="128"/>
      <c r="D1468" s="135" t="s">
        <v>4898</v>
      </c>
      <c r="E1468" s="135" t="s">
        <v>4898</v>
      </c>
      <c r="F1468" s="135"/>
      <c r="G1468" s="135"/>
      <c r="H1468" s="127"/>
      <c r="I1468" s="135" t="s">
        <v>2032</v>
      </c>
      <c r="J1468" s="135" t="s">
        <v>179</v>
      </c>
      <c r="K1468" s="127" t="s">
        <v>180</v>
      </c>
      <c r="L1468" s="135" t="s">
        <v>163</v>
      </c>
      <c r="M1468" s="135" t="s">
        <v>4899</v>
      </c>
      <c r="N1468" s="135"/>
      <c r="O1468" s="135"/>
      <c r="P1468" s="135"/>
      <c r="Q1468" s="135"/>
      <c r="R1468" s="135" t="s">
        <v>4908</v>
      </c>
      <c r="S1468" s="135" t="s">
        <v>4909</v>
      </c>
      <c r="T1468" s="135" t="s">
        <v>4910</v>
      </c>
      <c r="U1468" s="135" t="s">
        <v>2036</v>
      </c>
      <c r="V1468" s="141" t="s">
        <v>4911</v>
      </c>
      <c r="W1468" s="135"/>
      <c r="X1468" s="135"/>
      <c r="Y1468" s="135"/>
      <c r="Z1468" s="135"/>
      <c r="AA1468" s="135" t="s">
        <v>163</v>
      </c>
      <c r="AB1468" s="135"/>
      <c r="AC1468" s="135" t="s">
        <v>168</v>
      </c>
      <c r="AD1468" s="135" t="s">
        <v>4929</v>
      </c>
      <c r="AE1468" s="135" t="s">
        <v>4930</v>
      </c>
      <c r="AF1468" s="135" t="s">
        <v>4931</v>
      </c>
      <c r="AG1468" s="135" t="s">
        <v>4932</v>
      </c>
      <c r="AH1468" s="135" t="s">
        <v>163</v>
      </c>
      <c r="AI1468" s="135" t="s">
        <v>4911</v>
      </c>
      <c r="AJ1468" s="135" t="s">
        <v>163</v>
      </c>
      <c r="AK1468" s="135" t="s">
        <v>4916</v>
      </c>
      <c r="AL1468" s="135" t="s">
        <v>4933</v>
      </c>
      <c r="AM1468" s="135" t="s">
        <v>168</v>
      </c>
      <c r="AN1468" s="135" t="s">
        <v>11250</v>
      </c>
      <c r="AO1468" s="135" t="s">
        <v>11251</v>
      </c>
      <c r="AP1468" s="135" t="s">
        <v>3192</v>
      </c>
      <c r="AQ1468" s="135" t="s">
        <v>11252</v>
      </c>
      <c r="AR1468" s="135"/>
      <c r="AS1468" s="135" t="s">
        <v>11253</v>
      </c>
      <c r="AT1468" s="135"/>
      <c r="AU1468" s="135"/>
      <c r="AV1468" s="135"/>
      <c r="AW1468" s="135" t="s">
        <v>168</v>
      </c>
      <c r="AX1468" s="135" t="s">
        <v>4917</v>
      </c>
      <c r="AY1468" s="135" t="s">
        <v>4171</v>
      </c>
      <c r="AZ1468" s="135" t="s">
        <v>4918</v>
      </c>
      <c r="BA1468" s="135" t="s">
        <v>4919</v>
      </c>
      <c r="BB1468" s="3" t="s">
        <v>163</v>
      </c>
      <c r="BC1468" s="3" t="s">
        <v>4911</v>
      </c>
      <c r="BD1468" s="3" t="s">
        <v>163</v>
      </c>
      <c r="BE1468" s="3" t="s">
        <v>4916</v>
      </c>
      <c r="BF1468" s="3" t="s">
        <v>4920</v>
      </c>
      <c r="BG1468" s="3" t="s">
        <v>168</v>
      </c>
      <c r="BH1468" s="3" t="s">
        <v>1025</v>
      </c>
      <c r="BI1468" s="3" t="s">
        <v>4921</v>
      </c>
      <c r="BJ1468" s="3" t="s">
        <v>4922</v>
      </c>
      <c r="BK1468" s="3" t="s">
        <v>4919</v>
      </c>
      <c r="BL1468" s="3" t="s">
        <v>163</v>
      </c>
      <c r="BM1468" s="3" t="s">
        <v>163</v>
      </c>
      <c r="BN1468" s="3" t="s">
        <v>163</v>
      </c>
      <c r="BO1468" s="3" t="s">
        <v>163</v>
      </c>
      <c r="BP1468" s="3" t="s">
        <v>4923</v>
      </c>
      <c r="BQ1468" s="3" t="s">
        <v>168</v>
      </c>
      <c r="BR1468" s="3" t="s">
        <v>4924</v>
      </c>
      <c r="BS1468" s="3" t="s">
        <v>2044</v>
      </c>
      <c r="BT1468" s="3" t="s">
        <v>4925</v>
      </c>
      <c r="BU1468" s="3" t="s">
        <v>4926</v>
      </c>
      <c r="BV1468" s="3" t="s">
        <v>163</v>
      </c>
      <c r="BW1468" s="3" t="s">
        <v>4927</v>
      </c>
      <c r="BX1468" s="3" t="s">
        <v>163</v>
      </c>
      <c r="BY1468" s="3" t="s">
        <v>4928</v>
      </c>
      <c r="CA1468" s="3" t="s">
        <v>168</v>
      </c>
      <c r="CB1468" s="3" t="s">
        <v>4934</v>
      </c>
      <c r="CC1468" s="3" t="s">
        <v>4935</v>
      </c>
      <c r="CD1468" s="3" t="s">
        <v>4936</v>
      </c>
      <c r="CE1468" s="3" t="s">
        <v>4937</v>
      </c>
      <c r="CF1468" s="3" t="s">
        <v>163</v>
      </c>
      <c r="CG1468" s="3" t="s">
        <v>4911</v>
      </c>
      <c r="CH1468" s="3" t="s">
        <v>163</v>
      </c>
      <c r="CI1468" s="3" t="s">
        <v>163</v>
      </c>
      <c r="CJ1468" s="3" t="s">
        <v>4938</v>
      </c>
      <c r="DE1468" s="3" t="s">
        <v>168</v>
      </c>
      <c r="DF1468" s="3" t="s">
        <v>4912</v>
      </c>
      <c r="DG1468" s="3" t="s">
        <v>4913</v>
      </c>
      <c r="DH1468" s="3" t="s">
        <v>581</v>
      </c>
      <c r="DI1468" s="3" t="s">
        <v>4914</v>
      </c>
      <c r="DJ1468" s="3" t="s">
        <v>163</v>
      </c>
      <c r="DK1468" s="3" t="s">
        <v>4911</v>
      </c>
      <c r="DL1468" s="3" t="s">
        <v>163</v>
      </c>
      <c r="DM1468" s="3" t="s">
        <v>4915</v>
      </c>
      <c r="DN1468" s="3" t="s">
        <v>4916</v>
      </c>
      <c r="DS1468" s="135"/>
      <c r="EC1468" s="135"/>
      <c r="EM1468" s="135"/>
    </row>
    <row r="1469" spans="1:176" ht="12.75" customHeight="1" x14ac:dyDescent="0.2">
      <c r="A1469" s="3" t="s">
        <v>299</v>
      </c>
      <c r="D1469" s="3" t="s">
        <v>12820</v>
      </c>
      <c r="E1469" s="3" t="s">
        <v>12821</v>
      </c>
      <c r="F1469" s="3"/>
      <c r="G1469" s="3"/>
      <c r="I1469" s="3" t="s">
        <v>2032</v>
      </c>
      <c r="J1469" s="3" t="s">
        <v>179</v>
      </c>
      <c r="K1469" s="17" t="s">
        <v>162</v>
      </c>
      <c r="M1469" s="3" t="s">
        <v>12828</v>
      </c>
      <c r="R1469" s="3" t="s">
        <v>12822</v>
      </c>
      <c r="S1469" s="3" t="s">
        <v>6309</v>
      </c>
      <c r="T1469" s="3" t="s">
        <v>5694</v>
      </c>
      <c r="U1469" s="3" t="s">
        <v>2036</v>
      </c>
      <c r="V1469" s="135"/>
      <c r="AC1469" s="3" t="s">
        <v>168</v>
      </c>
      <c r="AD1469" s="3" t="s">
        <v>4912</v>
      </c>
      <c r="AE1469" s="3" t="s">
        <v>12823</v>
      </c>
      <c r="AF1469" s="3" t="s">
        <v>12824</v>
      </c>
      <c r="AG1469" s="3" t="s">
        <v>12825</v>
      </c>
      <c r="BC1469" s="135"/>
      <c r="BD1469" s="135"/>
      <c r="BE1469" s="135"/>
    </row>
    <row r="1470" spans="1:176" ht="12.75" customHeight="1" x14ac:dyDescent="0.2">
      <c r="A1470" s="3" t="s">
        <v>11297</v>
      </c>
      <c r="B1470" s="127" t="s">
        <v>11316</v>
      </c>
      <c r="D1470" s="3" t="s">
        <v>11317</v>
      </c>
      <c r="E1470" s="3" t="s">
        <v>11317</v>
      </c>
      <c r="F1470" s="3"/>
      <c r="G1470" s="3"/>
      <c r="H1470" s="4" t="s">
        <v>11628</v>
      </c>
      <c r="I1470" s="3" t="s">
        <v>722</v>
      </c>
      <c r="J1470" s="3" t="s">
        <v>179</v>
      </c>
      <c r="K1470" s="4" t="s">
        <v>162</v>
      </c>
      <c r="AC1470" s="8" t="s">
        <v>168</v>
      </c>
      <c r="AD1470" s="3" t="s">
        <v>11318</v>
      </c>
      <c r="AE1470" s="3" t="s">
        <v>1805</v>
      </c>
      <c r="AF1470" s="3" t="s">
        <v>11319</v>
      </c>
      <c r="AG1470" s="3" t="s">
        <v>11320</v>
      </c>
    </row>
    <row r="1471" spans="1:176" ht="12.75" customHeight="1" x14ac:dyDescent="0.2">
      <c r="A1471" s="3" t="s">
        <v>173</v>
      </c>
      <c r="B1471" s="127" t="s">
        <v>11446</v>
      </c>
      <c r="C1471" s="128"/>
      <c r="D1471" s="3" t="s">
        <v>11357</v>
      </c>
      <c r="E1471" s="3" t="s">
        <v>11357</v>
      </c>
      <c r="F1471" s="3"/>
      <c r="G1471" s="3"/>
      <c r="I1471" s="3" t="s">
        <v>722</v>
      </c>
      <c r="J1471" s="3" t="s">
        <v>179</v>
      </c>
      <c r="K1471" s="4" t="s">
        <v>162</v>
      </c>
      <c r="V1471" s="135"/>
      <c r="AC1471" s="133" t="s">
        <v>168</v>
      </c>
      <c r="AD1471" s="3" t="s">
        <v>11358</v>
      </c>
      <c r="AE1471" s="3" t="s">
        <v>1868</v>
      </c>
      <c r="AF1471" s="3" t="s">
        <v>319</v>
      </c>
      <c r="AG1471" s="135" t="s">
        <v>11359</v>
      </c>
      <c r="AJ1471" s="135"/>
      <c r="BA1471" s="135"/>
      <c r="BC1471" s="135"/>
      <c r="BD1471" s="135"/>
      <c r="BE1471" s="135"/>
    </row>
    <row r="1472" spans="1:176" ht="12.75" customHeight="1" x14ac:dyDescent="0.2">
      <c r="A1472" s="135" t="s">
        <v>173</v>
      </c>
      <c r="B1472" s="127" t="s">
        <v>211</v>
      </c>
      <c r="C1472" s="128"/>
      <c r="D1472" s="135" t="s">
        <v>11357</v>
      </c>
      <c r="E1472" s="135" t="s">
        <v>11357</v>
      </c>
      <c r="F1472" s="135"/>
      <c r="G1472" s="135"/>
      <c r="H1472" s="127" t="s">
        <v>11628</v>
      </c>
      <c r="I1472" s="135" t="s">
        <v>722</v>
      </c>
      <c r="J1472" s="135" t="s">
        <v>179</v>
      </c>
      <c r="K1472" s="127" t="s">
        <v>162</v>
      </c>
      <c r="L1472" s="135"/>
      <c r="M1472" s="135"/>
      <c r="N1472" s="135"/>
      <c r="O1472" s="135"/>
      <c r="P1472" s="135"/>
      <c r="Q1472" s="135"/>
      <c r="R1472" s="135"/>
      <c r="S1472" s="135"/>
      <c r="T1472" s="135"/>
      <c r="U1472" s="135"/>
      <c r="V1472" s="135"/>
      <c r="W1472" s="135"/>
      <c r="X1472" s="135"/>
      <c r="Y1472" s="135"/>
      <c r="Z1472" s="135"/>
      <c r="AA1472" s="135"/>
      <c r="AB1472" s="135"/>
      <c r="AC1472" s="133" t="s">
        <v>168</v>
      </c>
      <c r="AD1472" s="135" t="s">
        <v>11358</v>
      </c>
      <c r="AE1472" s="135" t="s">
        <v>1868</v>
      </c>
      <c r="AF1472" s="135" t="s">
        <v>319</v>
      </c>
      <c r="AG1472" s="135" t="s">
        <v>11359</v>
      </c>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35"/>
      <c r="BI1472" s="135"/>
      <c r="BJ1472" s="135"/>
      <c r="BK1472" s="135"/>
      <c r="BL1472" s="135"/>
      <c r="BM1472" s="135"/>
      <c r="BN1472" s="135"/>
      <c r="BO1472" s="135"/>
      <c r="BP1472" s="135"/>
      <c r="BQ1472" s="135"/>
      <c r="BR1472" s="135"/>
      <c r="BS1472" s="135"/>
      <c r="BT1472" s="135"/>
      <c r="BU1472" s="135"/>
      <c r="BV1472" s="135"/>
      <c r="BW1472" s="135"/>
      <c r="BX1472" s="135"/>
      <c r="BY1472" s="135"/>
      <c r="BZ1472" s="135"/>
      <c r="CA1472" s="135"/>
      <c r="CB1472" s="135"/>
      <c r="CC1472" s="135"/>
      <c r="CD1472" s="135"/>
      <c r="CE1472" s="135"/>
      <c r="CF1472" s="135"/>
      <c r="CG1472" s="135"/>
      <c r="CH1472" s="135"/>
      <c r="CI1472" s="135"/>
      <c r="CJ1472" s="135"/>
      <c r="CK1472" s="135"/>
      <c r="CL1472" s="135"/>
      <c r="CM1472" s="135"/>
      <c r="CN1472" s="135"/>
      <c r="CO1472" s="135"/>
      <c r="CP1472" s="135"/>
      <c r="CQ1472" s="135"/>
      <c r="CR1472" s="135"/>
      <c r="CS1472" s="135"/>
      <c r="CT1472" s="135"/>
      <c r="CU1472" s="135"/>
      <c r="CV1472" s="135"/>
      <c r="CW1472" s="135"/>
      <c r="CX1472" s="135"/>
      <c r="CY1472" s="135"/>
      <c r="CZ1472" s="135"/>
      <c r="DA1472" s="135"/>
      <c r="DB1472" s="135"/>
      <c r="DC1472" s="135"/>
      <c r="DD1472" s="135"/>
      <c r="DE1472" s="135"/>
      <c r="DF1472" s="135"/>
      <c r="DG1472" s="135"/>
      <c r="DH1472" s="135"/>
      <c r="DI1472" s="135"/>
      <c r="DJ1472" s="135"/>
      <c r="DK1472" s="135"/>
      <c r="DL1472" s="135"/>
      <c r="DM1472" s="135"/>
      <c r="DN1472" s="135"/>
      <c r="DO1472" s="135"/>
      <c r="DP1472" s="135"/>
      <c r="DQ1472" s="135"/>
      <c r="DR1472" s="135"/>
      <c r="DS1472" s="135"/>
      <c r="DT1472" s="135"/>
      <c r="DU1472" s="135"/>
      <c r="DV1472" s="135"/>
      <c r="DW1472" s="135"/>
      <c r="DX1472" s="135"/>
      <c r="DY1472" s="135"/>
      <c r="DZ1472" s="135"/>
      <c r="EA1472" s="135"/>
      <c r="EB1472" s="135"/>
      <c r="EC1472" s="135"/>
      <c r="ED1472" s="135"/>
      <c r="EE1472" s="135"/>
      <c r="EF1472" s="135"/>
      <c r="EG1472" s="135"/>
      <c r="EH1472" s="135"/>
      <c r="EI1472" s="135"/>
      <c r="EJ1472" s="135"/>
      <c r="EK1472" s="135"/>
      <c r="EL1472" s="135"/>
      <c r="EM1472" s="135"/>
      <c r="EN1472" s="135"/>
      <c r="EO1472" s="135"/>
      <c r="EP1472" s="135"/>
      <c r="EQ1472" s="135"/>
      <c r="ER1472" s="135"/>
      <c r="ES1472" s="135"/>
      <c r="ET1472" s="135"/>
      <c r="EU1472" s="135"/>
      <c r="EV1472" s="135"/>
      <c r="EW1472" s="135"/>
      <c r="EX1472" s="135"/>
      <c r="EY1472" s="135"/>
      <c r="EZ1472" s="135"/>
      <c r="FA1472" s="135"/>
      <c r="FB1472" s="135"/>
      <c r="FC1472" s="135"/>
      <c r="FD1472" s="135"/>
      <c r="FE1472" s="135"/>
      <c r="FF1472" s="135"/>
      <c r="FG1472" s="135"/>
      <c r="FH1472" s="135"/>
      <c r="FI1472" s="135"/>
      <c r="FJ1472" s="135"/>
      <c r="FK1472" s="135"/>
      <c r="FL1472" s="135"/>
      <c r="FM1472" s="135"/>
      <c r="FN1472" s="135"/>
    </row>
    <row r="1473" spans="1:170" ht="12.75" customHeight="1" x14ac:dyDescent="0.2">
      <c r="A1473" s="132" t="s">
        <v>173</v>
      </c>
      <c r="B1473" s="17" t="s">
        <v>11732</v>
      </c>
      <c r="C1473" s="132" t="s">
        <v>11733</v>
      </c>
      <c r="D1473" s="132" t="s">
        <v>1381</v>
      </c>
      <c r="E1473" s="132" t="s">
        <v>1382</v>
      </c>
      <c r="F1473" s="134"/>
      <c r="G1473" s="134"/>
      <c r="H1473" s="134" t="s">
        <v>177</v>
      </c>
      <c r="I1473" s="132" t="s">
        <v>200</v>
      </c>
      <c r="J1473" s="132" t="s">
        <v>179</v>
      </c>
      <c r="K1473" s="17" t="s">
        <v>162</v>
      </c>
      <c r="L1473" s="132" t="s">
        <v>1383</v>
      </c>
      <c r="M1473" s="133" t="s">
        <v>1384</v>
      </c>
      <c r="N1473" s="17"/>
      <c r="O1473" s="17"/>
      <c r="P1473" s="134"/>
      <c r="Q1473" s="134"/>
      <c r="R1473" s="132" t="s">
        <v>1385</v>
      </c>
      <c r="S1473" s="132"/>
      <c r="T1473" s="132"/>
      <c r="U1473" s="132"/>
      <c r="V1473" s="138"/>
      <c r="W1473" s="132"/>
      <c r="X1473" s="132"/>
      <c r="Y1473" s="132"/>
      <c r="Z1473" s="132"/>
      <c r="AA1473" s="132"/>
      <c r="AB1473" s="132"/>
      <c r="AC1473" s="3" t="s">
        <v>168</v>
      </c>
      <c r="AD1473" s="136" t="s">
        <v>1386</v>
      </c>
      <c r="AE1473" s="136" t="s">
        <v>1387</v>
      </c>
      <c r="AF1473" s="133" t="s">
        <v>250</v>
      </c>
      <c r="AG1473" s="136" t="s">
        <v>1388</v>
      </c>
      <c r="AH1473" s="136"/>
      <c r="AI1473" s="136" t="s">
        <v>1389</v>
      </c>
      <c r="AJ1473" s="136"/>
      <c r="AK1473" s="136"/>
      <c r="AL1473" s="136"/>
      <c r="AM1473" s="3" t="s">
        <v>194</v>
      </c>
      <c r="AN1473" s="3" t="s">
        <v>3838</v>
      </c>
      <c r="AO1473" s="3" t="s">
        <v>3839</v>
      </c>
      <c r="AP1473" s="3" t="s">
        <v>3840</v>
      </c>
      <c r="AQ1473" s="3" t="s">
        <v>3841</v>
      </c>
      <c r="AS1473" s="3" t="s">
        <v>163</v>
      </c>
      <c r="AT1473" s="3" t="s">
        <v>3842</v>
      </c>
      <c r="AU1473" s="3" t="s">
        <v>3843</v>
      </c>
      <c r="AV1473" s="3" t="s">
        <v>3844</v>
      </c>
      <c r="AW1473" s="3" t="s">
        <v>1390</v>
      </c>
      <c r="AX1473" s="3" t="s">
        <v>1391</v>
      </c>
      <c r="AY1473" s="3" t="s">
        <v>1392</v>
      </c>
      <c r="AZ1473" s="3" t="s">
        <v>1393</v>
      </c>
      <c r="BC1473" s="135"/>
      <c r="BD1473" s="135"/>
      <c r="BE1473" s="135"/>
      <c r="BG1473" s="3" t="s">
        <v>168</v>
      </c>
      <c r="BH1473" s="3" t="s">
        <v>3875</v>
      </c>
      <c r="BI1473" s="3" t="s">
        <v>1387</v>
      </c>
      <c r="BJ1473" s="3" t="s">
        <v>250</v>
      </c>
      <c r="BK1473" s="3" t="s">
        <v>14067</v>
      </c>
    </row>
    <row r="1474" spans="1:170" ht="12.75" customHeight="1" x14ac:dyDescent="0.2">
      <c r="A1474" s="3" t="s">
        <v>173</v>
      </c>
      <c r="B1474" s="127" t="s">
        <v>215</v>
      </c>
      <c r="D1474" s="3" t="s">
        <v>11341</v>
      </c>
      <c r="E1474" s="3" t="s">
        <v>11341</v>
      </c>
      <c r="F1474" s="3"/>
      <c r="G1474" s="3"/>
      <c r="I1474" s="3" t="s">
        <v>722</v>
      </c>
      <c r="J1474" s="3" t="s">
        <v>179</v>
      </c>
      <c r="K1474" s="127" t="s">
        <v>162</v>
      </c>
      <c r="AW1474" s="3" t="s">
        <v>168</v>
      </c>
      <c r="AX1474" s="3" t="s">
        <v>11342</v>
      </c>
      <c r="AY1474" s="3" t="s">
        <v>6729</v>
      </c>
      <c r="AZ1474" s="3" t="s">
        <v>163</v>
      </c>
      <c r="BA1474" s="3" t="s">
        <v>11343</v>
      </c>
    </row>
    <row r="1475" spans="1:170" ht="12.75" customHeight="1" x14ac:dyDescent="0.2">
      <c r="A1475" s="132" t="s">
        <v>173</v>
      </c>
      <c r="B1475" s="124" t="s">
        <v>1084</v>
      </c>
      <c r="C1475" s="133" t="s">
        <v>4970</v>
      </c>
      <c r="D1475" s="132" t="s">
        <v>4939</v>
      </c>
      <c r="E1475" s="133" t="s">
        <v>5613</v>
      </c>
      <c r="F1475" s="36"/>
      <c r="G1475" s="36"/>
      <c r="H1475" s="134" t="s">
        <v>177</v>
      </c>
      <c r="I1475" s="132" t="s">
        <v>200</v>
      </c>
      <c r="J1475" s="133" t="s">
        <v>179</v>
      </c>
      <c r="K1475" s="134" t="s">
        <v>162</v>
      </c>
      <c r="L1475" s="133" t="s">
        <v>5614</v>
      </c>
      <c r="M1475" s="136"/>
      <c r="N1475" s="17"/>
      <c r="O1475" s="17"/>
      <c r="P1475" s="134"/>
      <c r="Q1475" s="134"/>
      <c r="R1475" s="21" t="s">
        <v>5615</v>
      </c>
      <c r="S1475" s="21"/>
      <c r="T1475" s="21"/>
      <c r="U1475" s="21"/>
      <c r="V1475" s="22"/>
      <c r="W1475" s="21"/>
      <c r="X1475" s="21"/>
      <c r="Y1475" s="21"/>
      <c r="Z1475" s="21"/>
      <c r="AA1475" s="21"/>
      <c r="AB1475" s="21"/>
      <c r="AC1475" s="136" t="s">
        <v>168</v>
      </c>
      <c r="AD1475" s="136" t="s">
        <v>256</v>
      </c>
      <c r="AE1475" s="136" t="s">
        <v>5616</v>
      </c>
      <c r="AF1475" s="58"/>
      <c r="AJ1475" s="136">
        <v>917172278200</v>
      </c>
      <c r="AK1475" s="136"/>
      <c r="AL1475" s="136"/>
      <c r="AM1475" s="134"/>
      <c r="AN1475" s="134"/>
      <c r="AO1475" s="134"/>
      <c r="AP1475" s="134"/>
      <c r="AQ1475" s="134"/>
      <c r="AR1475" s="134"/>
      <c r="AS1475" s="134"/>
      <c r="AT1475" s="134"/>
      <c r="AU1475" s="134"/>
      <c r="AV1475" s="134"/>
      <c r="AW1475" s="134"/>
      <c r="BC1475" s="135"/>
      <c r="BD1475" s="135"/>
      <c r="BE1475" s="135"/>
    </row>
    <row r="1476" spans="1:170" ht="12.75" customHeight="1" x14ac:dyDescent="0.2">
      <c r="A1476" s="3" t="s">
        <v>205</v>
      </c>
      <c r="B1476" s="17" t="s">
        <v>472</v>
      </c>
      <c r="D1476" s="3" t="s">
        <v>11557</v>
      </c>
      <c r="E1476" s="3" t="s">
        <v>11557</v>
      </c>
      <c r="F1476" s="3"/>
      <c r="G1476" s="3"/>
      <c r="H1476" s="4" t="s">
        <v>11628</v>
      </c>
      <c r="I1476" s="3" t="s">
        <v>722</v>
      </c>
      <c r="J1476" s="3" t="s">
        <v>179</v>
      </c>
      <c r="K1476" s="4" t="s">
        <v>162</v>
      </c>
      <c r="V1476" s="135"/>
      <c r="AC1476" s="133" t="s">
        <v>168</v>
      </c>
      <c r="AD1476" s="3" t="s">
        <v>11463</v>
      </c>
      <c r="AE1476" s="3" t="s">
        <v>2544</v>
      </c>
      <c r="AF1476" s="3" t="s">
        <v>1071</v>
      </c>
      <c r="AG1476" s="3" t="s">
        <v>11558</v>
      </c>
      <c r="BC1476" s="135"/>
      <c r="BD1476" s="135"/>
      <c r="BE1476" s="135"/>
    </row>
    <row r="1477" spans="1:170" ht="12.75" customHeight="1" x14ac:dyDescent="0.2">
      <c r="A1477" s="132" t="s">
        <v>299</v>
      </c>
      <c r="B1477" s="17" t="s">
        <v>13334</v>
      </c>
      <c r="C1477" s="132"/>
      <c r="D1477" s="132" t="s">
        <v>13335</v>
      </c>
      <c r="E1477" s="132" t="s">
        <v>13335</v>
      </c>
      <c r="F1477" s="134"/>
      <c r="G1477" s="134"/>
      <c r="H1477" s="7" t="s">
        <v>177</v>
      </c>
      <c r="I1477" s="132"/>
      <c r="J1477" s="132" t="s">
        <v>179</v>
      </c>
      <c r="K1477" s="134" t="s">
        <v>162</v>
      </c>
      <c r="L1477" s="132"/>
      <c r="N1477" s="17"/>
      <c r="O1477" s="17"/>
      <c r="P1477" s="134"/>
      <c r="Q1477" s="134"/>
      <c r="R1477" s="132"/>
      <c r="S1477" s="132"/>
      <c r="T1477" s="132"/>
      <c r="U1477" s="132"/>
      <c r="V1477" s="138"/>
      <c r="W1477" s="132"/>
      <c r="X1477" s="132"/>
      <c r="Y1477" s="132"/>
      <c r="Z1477" s="132"/>
      <c r="AA1477" s="132"/>
      <c r="AB1477" s="132"/>
      <c r="AC1477" s="3" t="s">
        <v>168</v>
      </c>
      <c r="AD1477" s="3" t="s">
        <v>13336</v>
      </c>
      <c r="AE1477" s="3" t="s">
        <v>5081</v>
      </c>
      <c r="AF1477" s="3" t="s">
        <v>13337</v>
      </c>
      <c r="AG1477" s="3" t="s">
        <v>13338</v>
      </c>
      <c r="AM1477" s="134"/>
      <c r="AN1477" s="134"/>
      <c r="AO1477" s="134"/>
      <c r="AP1477" s="134"/>
      <c r="AQ1477" s="134"/>
      <c r="AR1477" s="134"/>
      <c r="AS1477" s="134"/>
      <c r="AT1477" s="134"/>
      <c r="AU1477" s="134"/>
      <c r="AV1477" s="134"/>
      <c r="AW1477" s="134"/>
      <c r="AZ1477" s="133"/>
    </row>
    <row r="1478" spans="1:170" ht="12.75" customHeight="1" x14ac:dyDescent="0.2">
      <c r="A1478" s="135" t="s">
        <v>299</v>
      </c>
      <c r="B1478" s="127" t="s">
        <v>11959</v>
      </c>
      <c r="C1478" s="128"/>
      <c r="D1478" s="135" t="s">
        <v>4985</v>
      </c>
      <c r="E1478" s="135" t="s">
        <v>4985</v>
      </c>
      <c r="F1478" s="135"/>
      <c r="G1478" s="135"/>
      <c r="H1478" s="134" t="s">
        <v>177</v>
      </c>
      <c r="I1478" s="135" t="s">
        <v>301</v>
      </c>
      <c r="J1478" s="135" t="s">
        <v>179</v>
      </c>
      <c r="K1478" s="127" t="s">
        <v>162</v>
      </c>
      <c r="L1478" s="133" t="s">
        <v>4984</v>
      </c>
      <c r="M1478" s="135" t="s">
        <v>4986</v>
      </c>
      <c r="N1478" s="135"/>
      <c r="O1478" s="135"/>
      <c r="P1478" s="135"/>
      <c r="Q1478" s="135"/>
      <c r="R1478" s="135" t="s">
        <v>4987</v>
      </c>
      <c r="S1478" s="135" t="s">
        <v>4988</v>
      </c>
      <c r="T1478" s="135" t="s">
        <v>4989</v>
      </c>
      <c r="U1478" s="135" t="s">
        <v>584</v>
      </c>
      <c r="V1478" s="141" t="s">
        <v>4990</v>
      </c>
      <c r="W1478" s="135"/>
      <c r="X1478" s="135"/>
      <c r="Y1478" s="135"/>
      <c r="Z1478" s="135"/>
      <c r="AA1478" s="135" t="s">
        <v>163</v>
      </c>
      <c r="AB1478" s="135"/>
      <c r="AC1478" s="3" t="s">
        <v>168</v>
      </c>
      <c r="AD1478" s="3" t="s">
        <v>4991</v>
      </c>
      <c r="AE1478" s="3" t="s">
        <v>4992</v>
      </c>
      <c r="AF1478" s="3" t="s">
        <v>4993</v>
      </c>
      <c r="AG1478" s="3" t="s">
        <v>4994</v>
      </c>
      <c r="AI1478" s="135" t="s">
        <v>163</v>
      </c>
      <c r="AJ1478" s="3" t="s">
        <v>4995</v>
      </c>
      <c r="AK1478" s="135" t="s">
        <v>4996</v>
      </c>
      <c r="AL1478" s="3" t="s">
        <v>4997</v>
      </c>
      <c r="AM1478" s="135"/>
      <c r="AN1478" s="135"/>
      <c r="AO1478" s="135"/>
      <c r="AP1478" s="135"/>
      <c r="AQ1478" s="135"/>
      <c r="AR1478" s="135"/>
      <c r="AS1478" s="135"/>
      <c r="AT1478" s="135"/>
      <c r="AU1478" s="135"/>
      <c r="AV1478" s="135"/>
      <c r="AW1478" s="3" t="s">
        <v>168</v>
      </c>
      <c r="AX1478" s="133" t="s">
        <v>4981</v>
      </c>
      <c r="AY1478" s="133" t="s">
        <v>4982</v>
      </c>
      <c r="AZ1478" s="133"/>
      <c r="BA1478" s="133" t="s">
        <v>4983</v>
      </c>
      <c r="BC1478" s="141"/>
      <c r="BD1478" s="141"/>
      <c r="BE1478" s="141"/>
      <c r="BH1478" s="3" t="s">
        <v>11753</v>
      </c>
      <c r="DK1478" s="135"/>
    </row>
    <row r="1479" spans="1:170" ht="12.75" customHeight="1" x14ac:dyDescent="0.2">
      <c r="A1479" s="132" t="s">
        <v>240</v>
      </c>
      <c r="B1479" s="17" t="s">
        <v>472</v>
      </c>
      <c r="C1479" s="132" t="s">
        <v>13918</v>
      </c>
      <c r="D1479" s="133" t="s">
        <v>5004</v>
      </c>
      <c r="E1479" s="133" t="s">
        <v>5004</v>
      </c>
      <c r="F1479" s="27"/>
      <c r="G1479" s="27"/>
      <c r="H1479" s="124">
        <v>2021</v>
      </c>
      <c r="I1479" s="132" t="s">
        <v>979</v>
      </c>
      <c r="J1479" s="133" t="s">
        <v>179</v>
      </c>
      <c r="K1479" s="124" t="s">
        <v>162</v>
      </c>
      <c r="L1479" s="133" t="s">
        <v>5006</v>
      </c>
      <c r="M1479" s="136"/>
      <c r="N1479" s="124" t="s">
        <v>676</v>
      </c>
      <c r="O1479" s="124" t="s">
        <v>812</v>
      </c>
      <c r="P1479" s="124"/>
      <c r="Q1479" s="124"/>
      <c r="R1479" s="133"/>
      <c r="S1479" s="133"/>
      <c r="T1479" s="133"/>
      <c r="U1479" s="136" t="s">
        <v>12734</v>
      </c>
      <c r="V1479" s="24"/>
      <c r="W1479" s="133"/>
      <c r="X1479" s="133"/>
      <c r="Y1479" s="133"/>
      <c r="Z1479" s="133"/>
      <c r="AA1479" s="133"/>
      <c r="AB1479" s="133"/>
      <c r="AC1479" s="136"/>
      <c r="AD1479" s="136"/>
      <c r="AE1479" s="136"/>
      <c r="AF1479" s="58"/>
      <c r="AG1479" s="58"/>
      <c r="AH1479" s="58"/>
      <c r="AI1479" s="136"/>
      <c r="AJ1479" s="136"/>
      <c r="AK1479" s="136"/>
      <c r="AL1479" s="136"/>
      <c r="AM1479" s="124"/>
      <c r="AN1479" s="124"/>
      <c r="AO1479" s="124"/>
      <c r="AP1479" s="124"/>
      <c r="AQ1479" s="124"/>
      <c r="AR1479" s="124"/>
      <c r="AS1479" s="124"/>
      <c r="AT1479" s="124"/>
      <c r="AU1479" s="124"/>
      <c r="AV1479" s="124"/>
      <c r="AW1479" s="124"/>
      <c r="BC1479" s="135"/>
      <c r="BD1479" s="135"/>
      <c r="BE1479" s="135"/>
    </row>
    <row r="1480" spans="1:170" ht="12.75" customHeight="1" x14ac:dyDescent="0.2">
      <c r="A1480" s="132" t="s">
        <v>173</v>
      </c>
      <c r="B1480" s="17" t="s">
        <v>11732</v>
      </c>
      <c r="C1480" s="132" t="s">
        <v>11733</v>
      </c>
      <c r="D1480" s="132" t="s">
        <v>1381</v>
      </c>
      <c r="E1480" s="132" t="s">
        <v>3848</v>
      </c>
      <c r="F1480" s="134"/>
      <c r="G1480" s="134"/>
      <c r="H1480" s="134" t="s">
        <v>177</v>
      </c>
      <c r="I1480" s="132" t="s">
        <v>200</v>
      </c>
      <c r="J1480" s="132" t="s">
        <v>179</v>
      </c>
      <c r="K1480" s="17" t="s">
        <v>162</v>
      </c>
      <c r="L1480" s="132" t="s">
        <v>3849</v>
      </c>
      <c r="M1480" s="133" t="s">
        <v>1384</v>
      </c>
      <c r="N1480" s="17"/>
      <c r="O1480" s="17"/>
      <c r="P1480" s="134"/>
      <c r="Q1480" s="134"/>
      <c r="R1480" s="136" t="s">
        <v>3850</v>
      </c>
      <c r="S1480" s="136"/>
      <c r="T1480" s="136"/>
      <c r="U1480" s="136"/>
      <c r="V1480" s="138"/>
      <c r="W1480" s="136"/>
      <c r="X1480" s="136"/>
      <c r="Y1480" s="136"/>
      <c r="Z1480" s="136"/>
      <c r="AA1480" s="136"/>
      <c r="AB1480" s="136"/>
      <c r="AC1480" s="3" t="s">
        <v>168</v>
      </c>
      <c r="AD1480" s="136" t="s">
        <v>1386</v>
      </c>
      <c r="AE1480" s="136" t="s">
        <v>1387</v>
      </c>
      <c r="AF1480" s="133" t="s">
        <v>250</v>
      </c>
      <c r="AG1480" s="136" t="s">
        <v>1388</v>
      </c>
      <c r="AH1480" s="136"/>
      <c r="AI1480" s="136" t="s">
        <v>1389</v>
      </c>
      <c r="AJ1480" s="136"/>
      <c r="AK1480" s="136"/>
      <c r="AL1480" s="136"/>
      <c r="AM1480" s="3" t="s">
        <v>194</v>
      </c>
      <c r="AN1480" s="3" t="s">
        <v>3838</v>
      </c>
      <c r="AO1480" s="3" t="s">
        <v>3839</v>
      </c>
      <c r="AP1480" s="3" t="s">
        <v>3840</v>
      </c>
      <c r="AQ1480" s="3" t="s">
        <v>3841</v>
      </c>
      <c r="AS1480" s="3" t="s">
        <v>163</v>
      </c>
      <c r="AT1480" s="3" t="s">
        <v>3842</v>
      </c>
      <c r="AU1480" s="3" t="s">
        <v>3843</v>
      </c>
      <c r="AV1480" s="3" t="s">
        <v>3844</v>
      </c>
      <c r="AW1480" s="3" t="s">
        <v>1390</v>
      </c>
      <c r="AX1480" s="3" t="s">
        <v>1391</v>
      </c>
      <c r="AY1480" s="3" t="s">
        <v>1392</v>
      </c>
      <c r="AZ1480" s="3" t="s">
        <v>1393</v>
      </c>
      <c r="BC1480" s="135"/>
      <c r="BD1480" s="135"/>
      <c r="BE1480" s="135"/>
      <c r="BG1480" s="3" t="s">
        <v>168</v>
      </c>
      <c r="BH1480" s="3" t="s">
        <v>3875</v>
      </c>
      <c r="BI1480" s="3" t="s">
        <v>1387</v>
      </c>
      <c r="BJ1480" s="3" t="s">
        <v>250</v>
      </c>
      <c r="BK1480" s="3" t="s">
        <v>14067</v>
      </c>
    </row>
    <row r="1481" spans="1:170" ht="12.75" customHeight="1" x14ac:dyDescent="0.2">
      <c r="A1481" s="135" t="s">
        <v>205</v>
      </c>
      <c r="C1481" s="128"/>
      <c r="D1481" s="135" t="s">
        <v>5011</v>
      </c>
      <c r="E1481" s="135" t="s">
        <v>5011</v>
      </c>
      <c r="F1481" s="135"/>
      <c r="G1481" s="135"/>
      <c r="H1481" s="127"/>
      <c r="I1481" s="135" t="s">
        <v>722</v>
      </c>
      <c r="J1481" s="135" t="s">
        <v>179</v>
      </c>
      <c r="K1481" s="127" t="s">
        <v>162</v>
      </c>
      <c r="L1481" s="135" t="s">
        <v>163</v>
      </c>
      <c r="M1481" s="135" t="s">
        <v>163</v>
      </c>
      <c r="N1481" s="135"/>
      <c r="O1481" s="135"/>
      <c r="P1481" s="135"/>
      <c r="Q1481" s="135"/>
      <c r="R1481" s="135" t="s">
        <v>5012</v>
      </c>
      <c r="S1481" s="135" t="s">
        <v>5013</v>
      </c>
      <c r="T1481" s="135" t="s">
        <v>5014</v>
      </c>
      <c r="U1481" s="135" t="s">
        <v>1138</v>
      </c>
      <c r="V1481" s="141" t="s">
        <v>163</v>
      </c>
      <c r="W1481" s="135"/>
      <c r="AA1481" s="3" t="s">
        <v>163</v>
      </c>
      <c r="AC1481" s="135" t="s">
        <v>168</v>
      </c>
      <c r="AD1481" s="135" t="s">
        <v>5015</v>
      </c>
      <c r="AE1481" s="135" t="s">
        <v>5016</v>
      </c>
      <c r="AF1481" s="135" t="s">
        <v>581</v>
      </c>
      <c r="AG1481" s="135" t="s">
        <v>5017</v>
      </c>
      <c r="AH1481" s="135" t="s">
        <v>163</v>
      </c>
      <c r="AI1481" s="135" t="s">
        <v>5018</v>
      </c>
      <c r="AJ1481" s="135" t="s">
        <v>163</v>
      </c>
      <c r="AK1481" s="135" t="s">
        <v>5019</v>
      </c>
      <c r="AL1481" s="135" t="s">
        <v>5018</v>
      </c>
      <c r="AM1481" s="135"/>
      <c r="AN1481" s="135"/>
      <c r="AO1481" s="135"/>
      <c r="AP1481" s="135"/>
      <c r="AQ1481" s="135"/>
      <c r="AR1481" s="135"/>
      <c r="AS1481" s="135"/>
      <c r="AT1481" s="135"/>
      <c r="AU1481" s="135"/>
      <c r="AV1481" s="135"/>
      <c r="AW1481" s="135"/>
      <c r="AX1481" s="135"/>
      <c r="AY1481" s="135"/>
      <c r="AZ1481" s="135"/>
      <c r="BA1481" s="135"/>
      <c r="BB1481" s="135"/>
      <c r="BC1481" s="141"/>
      <c r="BD1481" s="141"/>
      <c r="BE1481" s="141"/>
      <c r="BF1481" s="135"/>
      <c r="BG1481" s="135"/>
      <c r="BH1481" s="135"/>
      <c r="BI1481" s="135"/>
      <c r="BJ1481" s="135"/>
      <c r="BK1481" s="135"/>
      <c r="BL1481" s="135"/>
      <c r="BM1481" s="135"/>
      <c r="BN1481" s="135"/>
      <c r="BO1481" s="135"/>
      <c r="BP1481" s="135"/>
      <c r="BQ1481" s="135"/>
      <c r="BR1481" s="135"/>
      <c r="BS1481" s="135"/>
      <c r="BT1481" s="135"/>
      <c r="BU1481" s="135"/>
      <c r="BV1481" s="135"/>
      <c r="BW1481" s="135"/>
      <c r="BX1481" s="135"/>
      <c r="BY1481" s="135"/>
      <c r="BZ1481" s="135"/>
      <c r="CA1481" s="135"/>
      <c r="CB1481" s="135"/>
      <c r="CC1481" s="135"/>
      <c r="CD1481" s="135"/>
      <c r="CE1481" s="135"/>
      <c r="CF1481" s="135"/>
      <c r="CG1481" s="135"/>
      <c r="CH1481" s="135"/>
      <c r="CI1481" s="135"/>
      <c r="CJ1481" s="135"/>
      <c r="CK1481" s="135"/>
      <c r="CL1481" s="135"/>
      <c r="CM1481" s="135"/>
      <c r="CN1481" s="135"/>
      <c r="CO1481" s="135"/>
      <c r="CP1481" s="135"/>
    </row>
    <row r="1482" spans="1:170" ht="12.75" customHeight="1" x14ac:dyDescent="0.2">
      <c r="A1482" s="135" t="s">
        <v>205</v>
      </c>
      <c r="B1482" s="127" t="s">
        <v>211</v>
      </c>
      <c r="C1482" s="128"/>
      <c r="D1482" s="135" t="s">
        <v>11607</v>
      </c>
      <c r="E1482" s="135" t="s">
        <v>11607</v>
      </c>
      <c r="F1482" s="135"/>
      <c r="G1482" s="135"/>
      <c r="H1482" s="127" t="s">
        <v>11628</v>
      </c>
      <c r="I1482" s="135" t="s">
        <v>722</v>
      </c>
      <c r="J1482" s="135" t="s">
        <v>179</v>
      </c>
      <c r="K1482" s="127" t="s">
        <v>162</v>
      </c>
      <c r="L1482" s="135"/>
      <c r="M1482" s="135"/>
      <c r="N1482" s="135"/>
      <c r="O1482" s="135"/>
      <c r="P1482" s="135"/>
      <c r="Q1482" s="135"/>
      <c r="R1482" s="135"/>
      <c r="S1482" s="135"/>
      <c r="T1482" s="135"/>
      <c r="U1482" s="135"/>
      <c r="V1482" s="135"/>
      <c r="W1482" s="135"/>
      <c r="X1482" s="135"/>
      <c r="Y1482" s="135"/>
      <c r="Z1482" s="135"/>
      <c r="AA1482" s="135"/>
      <c r="AB1482" s="135"/>
      <c r="AC1482" s="133" t="s">
        <v>168</v>
      </c>
      <c r="AD1482" s="135" t="s">
        <v>11608</v>
      </c>
      <c r="AE1482" s="135" t="s">
        <v>4963</v>
      </c>
      <c r="AF1482" s="135" t="s">
        <v>11319</v>
      </c>
      <c r="AG1482" s="135" t="s">
        <v>11609</v>
      </c>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35"/>
      <c r="BH1482" s="135"/>
      <c r="BI1482" s="135"/>
      <c r="BJ1482" s="135"/>
      <c r="BK1482" s="135"/>
      <c r="BL1482" s="135"/>
      <c r="BM1482" s="135"/>
      <c r="BN1482" s="135"/>
      <c r="BO1482" s="135"/>
      <c r="BP1482" s="135"/>
      <c r="BQ1482" s="135"/>
      <c r="BR1482" s="135"/>
      <c r="BS1482" s="135"/>
      <c r="BT1482" s="135"/>
      <c r="BU1482" s="135"/>
      <c r="BV1482" s="135"/>
      <c r="BW1482" s="135"/>
      <c r="BX1482" s="135"/>
      <c r="BY1482" s="135"/>
      <c r="BZ1482" s="135"/>
      <c r="CA1482" s="135"/>
      <c r="CB1482" s="135"/>
      <c r="CC1482" s="135"/>
      <c r="CD1482" s="135"/>
      <c r="CE1482" s="135"/>
      <c r="CF1482" s="135"/>
      <c r="CG1482" s="135"/>
      <c r="CH1482" s="135"/>
      <c r="CI1482" s="135"/>
      <c r="CJ1482" s="135"/>
      <c r="CK1482" s="135"/>
      <c r="CL1482" s="135"/>
      <c r="CM1482" s="135"/>
      <c r="CN1482" s="135"/>
      <c r="CO1482" s="135"/>
      <c r="CP1482" s="135"/>
      <c r="CQ1482" s="135"/>
      <c r="CR1482" s="135"/>
      <c r="CS1482" s="135"/>
      <c r="CT1482" s="135"/>
      <c r="CU1482" s="135"/>
      <c r="CV1482" s="135"/>
      <c r="CW1482" s="135"/>
      <c r="CX1482" s="135"/>
      <c r="CY1482" s="135"/>
      <c r="CZ1482" s="135"/>
      <c r="DA1482" s="135"/>
      <c r="DB1482" s="135"/>
      <c r="DC1482" s="135"/>
      <c r="DD1482" s="135"/>
      <c r="DE1482" s="135"/>
      <c r="DF1482" s="135"/>
      <c r="DG1482" s="135"/>
      <c r="DH1482" s="135"/>
      <c r="DI1482" s="135"/>
      <c r="DJ1482" s="135"/>
      <c r="DK1482" s="135"/>
      <c r="DL1482" s="135"/>
      <c r="DM1482" s="135"/>
      <c r="DN1482" s="135"/>
      <c r="DO1482" s="135"/>
      <c r="DP1482" s="135"/>
      <c r="DQ1482" s="135"/>
      <c r="DR1482" s="135"/>
      <c r="DS1482" s="135"/>
      <c r="DT1482" s="135"/>
      <c r="DU1482" s="135"/>
      <c r="DV1482" s="135"/>
      <c r="DW1482" s="135"/>
      <c r="DX1482" s="135"/>
      <c r="DY1482" s="135"/>
      <c r="DZ1482" s="135"/>
      <c r="EA1482" s="135"/>
      <c r="EB1482" s="135"/>
      <c r="EC1482" s="135"/>
      <c r="ED1482" s="135"/>
      <c r="EE1482" s="135"/>
      <c r="EF1482" s="135"/>
      <c r="EG1482" s="135"/>
      <c r="EH1482" s="135"/>
      <c r="EI1482" s="135"/>
      <c r="EJ1482" s="135"/>
      <c r="EK1482" s="135"/>
      <c r="EL1482" s="135"/>
      <c r="EM1482" s="135"/>
      <c r="EN1482" s="135"/>
      <c r="EO1482" s="135"/>
      <c r="EP1482" s="135"/>
      <c r="EQ1482" s="135"/>
      <c r="ER1482" s="135"/>
      <c r="ES1482" s="135"/>
      <c r="ET1482" s="135"/>
      <c r="EU1482" s="135"/>
      <c r="EV1482" s="135"/>
      <c r="EW1482" s="135"/>
      <c r="EX1482" s="135"/>
      <c r="EY1482" s="135"/>
      <c r="EZ1482" s="135"/>
      <c r="FA1482" s="135"/>
      <c r="FB1482" s="135"/>
      <c r="FC1482" s="135"/>
      <c r="FD1482" s="135"/>
      <c r="FE1482" s="135"/>
      <c r="FF1482" s="135"/>
      <c r="FG1482" s="135"/>
      <c r="FH1482" s="135"/>
      <c r="FI1482" s="135"/>
      <c r="FJ1482" s="135"/>
      <c r="FK1482" s="135"/>
      <c r="FL1482" s="135"/>
    </row>
    <row r="1483" spans="1:170" ht="12.75" customHeight="1" x14ac:dyDescent="0.2">
      <c r="A1483" s="3" t="s">
        <v>173</v>
      </c>
      <c r="B1483" s="127" t="s">
        <v>472</v>
      </c>
      <c r="C1483" s="132" t="s">
        <v>13918</v>
      </c>
      <c r="D1483" s="3" t="s">
        <v>5027</v>
      </c>
      <c r="E1483" s="3" t="s">
        <v>5027</v>
      </c>
      <c r="F1483" s="3"/>
      <c r="G1483" s="3"/>
      <c r="I1483" s="3" t="s">
        <v>722</v>
      </c>
      <c r="J1483" s="3" t="s">
        <v>179</v>
      </c>
      <c r="K1483" s="4" t="s">
        <v>162</v>
      </c>
      <c r="L1483" s="3" t="s">
        <v>163</v>
      </c>
      <c r="M1483" s="3" t="s">
        <v>5028</v>
      </c>
      <c r="R1483" s="3" t="s">
        <v>5029</v>
      </c>
      <c r="S1483" s="3" t="s">
        <v>4450</v>
      </c>
      <c r="T1483" s="3" t="s">
        <v>5030</v>
      </c>
      <c r="U1483" s="3" t="s">
        <v>5031</v>
      </c>
      <c r="V1483" s="9" t="s">
        <v>5032</v>
      </c>
      <c r="AA1483" s="3" t="s">
        <v>163</v>
      </c>
      <c r="AC1483" s="3" t="s">
        <v>168</v>
      </c>
      <c r="AD1483" s="3" t="s">
        <v>5033</v>
      </c>
      <c r="AE1483" s="3" t="s">
        <v>1778</v>
      </c>
      <c r="AF1483" s="3" t="s">
        <v>611</v>
      </c>
      <c r="AG1483" s="82" t="s">
        <v>5034</v>
      </c>
      <c r="AJ1483" s="10">
        <v>8607434222802</v>
      </c>
      <c r="AQ1483" s="135"/>
      <c r="AW1483" s="3" t="s">
        <v>168</v>
      </c>
      <c r="AX1483" s="3" t="s">
        <v>5035</v>
      </c>
      <c r="AY1483" s="3" t="s">
        <v>1152</v>
      </c>
      <c r="BA1483" s="82" t="s">
        <v>5034</v>
      </c>
      <c r="BC1483" s="9"/>
      <c r="BD1483" s="9"/>
      <c r="BE1483" s="9"/>
      <c r="BK1483" s="135"/>
      <c r="BU1483" s="135"/>
    </row>
    <row r="1484" spans="1:170" ht="12.75" customHeight="1" x14ac:dyDescent="0.25">
      <c r="A1484" s="130" t="s">
        <v>173</v>
      </c>
      <c r="B1484" s="79" t="s">
        <v>215</v>
      </c>
      <c r="C1484" s="78"/>
      <c r="D1484" s="81" t="s">
        <v>2721</v>
      </c>
      <c r="E1484" s="81" t="s">
        <v>2721</v>
      </c>
      <c r="F1484" s="130"/>
      <c r="G1484" s="130"/>
      <c r="H1484" s="79"/>
      <c r="I1484" s="81" t="s">
        <v>2722</v>
      </c>
      <c r="J1484" s="130" t="s">
        <v>179</v>
      </c>
      <c r="K1484" s="85" t="s">
        <v>162</v>
      </c>
      <c r="L1484" s="130"/>
      <c r="M1484" s="180" t="s">
        <v>14926</v>
      </c>
      <c r="N1484" s="130"/>
      <c r="O1484" s="130"/>
      <c r="P1484" s="130"/>
      <c r="Q1484" s="130"/>
      <c r="R1484" s="130" t="s">
        <v>2724</v>
      </c>
      <c r="S1484" s="130" t="s">
        <v>2725</v>
      </c>
      <c r="T1484" s="130" t="s">
        <v>2726</v>
      </c>
      <c r="U1484" s="130" t="s">
        <v>2727</v>
      </c>
      <c r="V1484" s="131"/>
      <c r="W1484" s="130"/>
      <c r="X1484" s="130"/>
      <c r="Y1484" s="130"/>
      <c r="Z1484" s="130"/>
      <c r="AA1484" s="130"/>
      <c r="AB1484" s="130"/>
      <c r="AC1484" s="87" t="s">
        <v>1916</v>
      </c>
      <c r="AD1484" s="130" t="s">
        <v>1025</v>
      </c>
      <c r="AE1484" s="130" t="s">
        <v>2728</v>
      </c>
      <c r="AF1484" s="130" t="s">
        <v>631</v>
      </c>
      <c r="AG1484" s="130" t="s">
        <v>2729</v>
      </c>
      <c r="AH1484" s="130"/>
      <c r="AI1484" s="130" t="s">
        <v>2730</v>
      </c>
      <c r="AJ1484" s="130" t="s">
        <v>163</v>
      </c>
      <c r="AK1484" s="130" t="s">
        <v>2731</v>
      </c>
      <c r="AL1484" s="130" t="s">
        <v>2732</v>
      </c>
      <c r="AM1484" s="85" t="s">
        <v>3478</v>
      </c>
      <c r="AN1484" s="85" t="s">
        <v>4579</v>
      </c>
      <c r="AO1484" s="85" t="s">
        <v>1690</v>
      </c>
      <c r="AP1484" s="85" t="s">
        <v>1071</v>
      </c>
      <c r="AQ1484" s="151" t="s">
        <v>2729</v>
      </c>
      <c r="AR1484" s="85"/>
      <c r="AS1484" s="100" t="s">
        <v>14906</v>
      </c>
      <c r="AT1484" s="85"/>
      <c r="AU1484" s="85"/>
      <c r="AV1484" s="85"/>
      <c r="AW1484" s="130" t="s">
        <v>168</v>
      </c>
      <c r="AX1484" s="87" t="s">
        <v>1025</v>
      </c>
      <c r="AY1484" s="87" t="s">
        <v>2728</v>
      </c>
      <c r="AZ1484" s="75"/>
      <c r="BA1484" s="130" t="s">
        <v>2729</v>
      </c>
      <c r="BB1484" s="130"/>
      <c r="BC1484" s="130"/>
      <c r="BD1484" s="130"/>
      <c r="BE1484" s="130"/>
      <c r="BF1484" s="130"/>
      <c r="BG1484" s="130"/>
      <c r="BH1484" s="130"/>
      <c r="BI1484" s="130"/>
      <c r="BJ1484" s="130"/>
      <c r="BK1484" s="130"/>
      <c r="BL1484" s="130"/>
      <c r="BM1484" s="130"/>
      <c r="BN1484" s="130"/>
      <c r="BO1484" s="130"/>
      <c r="BP1484" s="130"/>
      <c r="BQ1484" s="130"/>
      <c r="BR1484" s="130"/>
      <c r="BS1484" s="130"/>
      <c r="BT1484" s="130"/>
      <c r="BU1484" s="130"/>
      <c r="BV1484" s="130"/>
      <c r="BW1484" s="130"/>
      <c r="BX1484" s="130"/>
      <c r="BY1484" s="130"/>
      <c r="BZ1484" s="130"/>
      <c r="CA1484" s="130"/>
      <c r="CB1484" s="130"/>
      <c r="CC1484" s="130"/>
      <c r="CD1484" s="130"/>
      <c r="CE1484" s="130"/>
      <c r="CF1484" s="130"/>
      <c r="CG1484" s="130"/>
      <c r="CH1484" s="130"/>
      <c r="CI1484" s="130"/>
      <c r="CJ1484" s="130"/>
      <c r="CK1484" s="130"/>
      <c r="CL1484" s="130"/>
      <c r="CM1484" s="130"/>
      <c r="CN1484" s="130"/>
      <c r="CO1484" s="130"/>
      <c r="CP1484" s="130"/>
      <c r="CQ1484" s="130"/>
      <c r="CR1484" s="130"/>
      <c r="CS1484" s="130"/>
      <c r="CT1484" s="130"/>
      <c r="CU1484" s="130"/>
      <c r="CV1484" s="130"/>
      <c r="CW1484" s="130"/>
      <c r="CX1484" s="130"/>
      <c r="CY1484" s="130"/>
      <c r="CZ1484" s="130"/>
      <c r="DA1484" s="130"/>
      <c r="DB1484" s="130"/>
      <c r="DC1484" s="130"/>
      <c r="DD1484" s="130"/>
      <c r="DE1484" s="130"/>
      <c r="DF1484" s="130"/>
      <c r="DG1484" s="130"/>
      <c r="DH1484" s="130"/>
      <c r="DI1484" s="130"/>
      <c r="DJ1484" s="130"/>
      <c r="DK1484" s="130"/>
      <c r="DL1484" s="130"/>
      <c r="DM1484" s="130"/>
      <c r="DN1484" s="130"/>
      <c r="DO1484" s="130"/>
      <c r="DP1484" s="130"/>
      <c r="DQ1484" s="130"/>
      <c r="DR1484" s="130"/>
      <c r="DS1484" s="130"/>
      <c r="DT1484" s="130"/>
      <c r="DU1484" s="130"/>
      <c r="DV1484" s="130"/>
      <c r="DW1484" s="130"/>
      <c r="DX1484" s="130"/>
      <c r="DY1484" s="130"/>
      <c r="DZ1484" s="130"/>
      <c r="EA1484" s="130"/>
      <c r="EB1484" s="130"/>
      <c r="EC1484" s="130"/>
      <c r="ED1484" s="130"/>
      <c r="EE1484" s="130"/>
      <c r="EF1484" s="130"/>
      <c r="EG1484" s="130"/>
      <c r="EH1484" s="130"/>
      <c r="EI1484" s="130"/>
      <c r="EJ1484" s="130"/>
      <c r="EK1484" s="130"/>
      <c r="EL1484" s="130"/>
      <c r="EM1484" s="130"/>
      <c r="EN1484" s="130"/>
      <c r="EO1484" s="130"/>
      <c r="EP1484" s="130"/>
      <c r="EQ1484" s="130"/>
      <c r="ER1484" s="130"/>
      <c r="ES1484" s="130"/>
      <c r="ET1484" s="130"/>
      <c r="EU1484" s="130"/>
      <c r="EV1484" s="130"/>
      <c r="EW1484" s="130"/>
      <c r="EX1484" s="130"/>
      <c r="EY1484" s="130"/>
      <c r="EZ1484" s="130"/>
      <c r="FA1484" s="130"/>
      <c r="FB1484" s="130"/>
      <c r="FC1484" s="130"/>
      <c r="FD1484" s="130"/>
      <c r="FE1484" s="130"/>
      <c r="FF1484" s="130"/>
      <c r="FG1484" s="130"/>
      <c r="FH1484" s="130"/>
      <c r="FI1484" s="130"/>
      <c r="FJ1484" s="130"/>
      <c r="FK1484" s="130"/>
      <c r="FL1484" s="130"/>
      <c r="FM1484" s="130"/>
      <c r="FN1484" s="130"/>
    </row>
    <row r="1485" spans="1:170" ht="12.75" customHeight="1" x14ac:dyDescent="0.2">
      <c r="A1485" s="3" t="s">
        <v>205</v>
      </c>
      <c r="D1485" s="3" t="s">
        <v>5044</v>
      </c>
      <c r="E1485" s="3" t="s">
        <v>5044</v>
      </c>
      <c r="F1485" s="3"/>
      <c r="G1485" s="3"/>
      <c r="I1485" s="3" t="s">
        <v>301</v>
      </c>
      <c r="J1485" s="3" t="s">
        <v>179</v>
      </c>
      <c r="K1485" s="4" t="s">
        <v>162</v>
      </c>
      <c r="L1485" s="3" t="s">
        <v>163</v>
      </c>
      <c r="M1485" s="3" t="s">
        <v>163</v>
      </c>
      <c r="R1485" s="3" t="s">
        <v>13105</v>
      </c>
      <c r="S1485" s="3" t="s">
        <v>13106</v>
      </c>
      <c r="T1485" s="10">
        <v>700017</v>
      </c>
      <c r="U1485" s="3" t="s">
        <v>559</v>
      </c>
      <c r="V1485" s="9" t="s">
        <v>163</v>
      </c>
      <c r="AA1485" s="3" t="s">
        <v>163</v>
      </c>
      <c r="AC1485" s="3" t="s">
        <v>168</v>
      </c>
      <c r="AD1485" s="3" t="s">
        <v>5045</v>
      </c>
      <c r="AE1485" s="3" t="s">
        <v>318</v>
      </c>
      <c r="AF1485" s="3" t="s">
        <v>13107</v>
      </c>
      <c r="AG1485" s="3" t="s">
        <v>5046</v>
      </c>
      <c r="AH1485" s="82" t="s">
        <v>7906</v>
      </c>
      <c r="AI1485" s="3" t="s">
        <v>163</v>
      </c>
      <c r="AJ1485" s="35" t="s">
        <v>13108</v>
      </c>
      <c r="AK1485" s="3" t="s">
        <v>5047</v>
      </c>
      <c r="AL1485" s="3" t="s">
        <v>163</v>
      </c>
      <c r="AQ1485" s="135"/>
      <c r="BC1485" s="141"/>
      <c r="BD1485" s="141"/>
      <c r="BE1485" s="141"/>
    </row>
    <row r="1486" spans="1:170" ht="12.75" customHeight="1" x14ac:dyDescent="0.2">
      <c r="A1486" s="3" t="s">
        <v>13958</v>
      </c>
      <c r="D1486" s="3" t="s">
        <v>13979</v>
      </c>
      <c r="E1486" s="3" t="s">
        <v>13979</v>
      </c>
      <c r="F1486" s="3"/>
      <c r="G1486" s="3"/>
      <c r="I1486" s="3" t="s">
        <v>523</v>
      </c>
      <c r="J1486" s="3" t="s">
        <v>482</v>
      </c>
      <c r="K1486" s="17" t="s">
        <v>162</v>
      </c>
      <c r="M1486" s="3" t="s">
        <v>13980</v>
      </c>
      <c r="R1486" s="3" t="s">
        <v>13981</v>
      </c>
      <c r="T1486" s="3">
        <v>300016</v>
      </c>
      <c r="U1486" s="3" t="s">
        <v>13982</v>
      </c>
      <c r="V1486" s="135" t="s">
        <v>13983</v>
      </c>
      <c r="AC1486" s="3" t="s">
        <v>168</v>
      </c>
      <c r="AD1486" s="3" t="s">
        <v>8765</v>
      </c>
      <c r="AE1486" s="3" t="s">
        <v>13984</v>
      </c>
      <c r="AF1486" s="3" t="s">
        <v>190</v>
      </c>
      <c r="AG1486" s="3" t="s">
        <v>13985</v>
      </c>
      <c r="AJ1486" s="3" t="s">
        <v>13983</v>
      </c>
      <c r="AL1486" s="3" t="s">
        <v>13986</v>
      </c>
      <c r="BC1486" s="135"/>
      <c r="BD1486" s="135"/>
      <c r="BE1486" s="135"/>
    </row>
    <row r="1487" spans="1:170" ht="12.75" customHeight="1" x14ac:dyDescent="0.2">
      <c r="A1487" s="3" t="s">
        <v>544</v>
      </c>
      <c r="D1487" s="3" t="s">
        <v>5057</v>
      </c>
      <c r="E1487" s="3" t="s">
        <v>5057</v>
      </c>
      <c r="F1487" s="3"/>
      <c r="G1487" s="3"/>
      <c r="I1487" s="3" t="s">
        <v>160</v>
      </c>
      <c r="J1487" s="3" t="s">
        <v>161</v>
      </c>
      <c r="K1487" s="127" t="s">
        <v>162</v>
      </c>
      <c r="L1487" s="3" t="s">
        <v>163</v>
      </c>
      <c r="M1487" s="3" t="s">
        <v>163</v>
      </c>
      <c r="R1487" s="3" t="s">
        <v>5058</v>
      </c>
      <c r="S1487" s="3" t="s">
        <v>5059</v>
      </c>
      <c r="T1487" s="3" t="s">
        <v>5060</v>
      </c>
      <c r="U1487" s="3" t="s">
        <v>346</v>
      </c>
      <c r="V1487" s="141" t="s">
        <v>163</v>
      </c>
      <c r="W1487" s="135"/>
      <c r="AA1487" s="3" t="s">
        <v>163</v>
      </c>
      <c r="AC1487" s="3" t="s">
        <v>168</v>
      </c>
      <c r="AD1487" s="3" t="s">
        <v>5061</v>
      </c>
      <c r="AE1487" s="3" t="s">
        <v>5062</v>
      </c>
      <c r="AF1487" s="3" t="s">
        <v>163</v>
      </c>
      <c r="AG1487" s="3" t="s">
        <v>5063</v>
      </c>
      <c r="AH1487" s="3" t="s">
        <v>163</v>
      </c>
      <c r="AI1487" s="135" t="s">
        <v>5064</v>
      </c>
      <c r="AJ1487" s="3" t="s">
        <v>163</v>
      </c>
      <c r="AK1487" s="3" t="s">
        <v>5065</v>
      </c>
      <c r="AL1487" s="3" t="s">
        <v>5066</v>
      </c>
      <c r="BC1487" s="141"/>
      <c r="BD1487" s="141"/>
      <c r="BE1487" s="141"/>
    </row>
    <row r="1488" spans="1:170" ht="12.75" customHeight="1" x14ac:dyDescent="0.2">
      <c r="A1488" s="135" t="s">
        <v>173</v>
      </c>
      <c r="C1488" s="128"/>
      <c r="D1488" s="135" t="s">
        <v>5067</v>
      </c>
      <c r="E1488" s="135" t="s">
        <v>5067</v>
      </c>
      <c r="F1488" s="135"/>
      <c r="G1488" s="135"/>
      <c r="H1488" s="127"/>
      <c r="I1488" s="135" t="s">
        <v>1407</v>
      </c>
      <c r="J1488" s="135" t="s">
        <v>482</v>
      </c>
      <c r="K1488" s="127" t="s">
        <v>162</v>
      </c>
      <c r="L1488" s="135" t="s">
        <v>163</v>
      </c>
      <c r="M1488" s="135" t="s">
        <v>163</v>
      </c>
      <c r="N1488" s="135"/>
      <c r="O1488" s="135"/>
      <c r="P1488" s="135"/>
      <c r="Q1488" s="135"/>
      <c r="R1488" s="135" t="s">
        <v>163</v>
      </c>
      <c r="S1488" s="135" t="s">
        <v>163</v>
      </c>
      <c r="T1488" s="135" t="s">
        <v>163</v>
      </c>
      <c r="U1488" s="135" t="s">
        <v>5068</v>
      </c>
      <c r="V1488" s="141" t="s">
        <v>163</v>
      </c>
      <c r="W1488" s="135"/>
      <c r="X1488" s="135"/>
      <c r="Y1488" s="135"/>
      <c r="Z1488" s="135"/>
      <c r="AA1488" s="135" t="s">
        <v>163</v>
      </c>
      <c r="AB1488" s="135"/>
      <c r="AC1488" s="135" t="s">
        <v>168</v>
      </c>
      <c r="AD1488" s="135" t="s">
        <v>5069</v>
      </c>
      <c r="AE1488" s="135" t="s">
        <v>5070</v>
      </c>
      <c r="AF1488" s="135" t="s">
        <v>5071</v>
      </c>
      <c r="AG1488" s="135" t="s">
        <v>5072</v>
      </c>
      <c r="AH1488" s="135" t="s">
        <v>163</v>
      </c>
      <c r="AI1488" s="135" t="s">
        <v>163</v>
      </c>
      <c r="AJ1488" s="135" t="s">
        <v>163</v>
      </c>
      <c r="AK1488" s="135" t="s">
        <v>5073</v>
      </c>
      <c r="AL1488" s="135" t="s">
        <v>163</v>
      </c>
      <c r="AM1488" s="135"/>
      <c r="AN1488" s="135"/>
      <c r="AO1488" s="135"/>
      <c r="AP1488" s="135"/>
      <c r="AQ1488" s="135"/>
      <c r="AR1488" s="135"/>
      <c r="AS1488" s="135"/>
      <c r="AT1488" s="135"/>
      <c r="AU1488" s="135"/>
      <c r="AV1488" s="135"/>
      <c r="AW1488" s="135"/>
      <c r="BC1488" s="141"/>
      <c r="BD1488" s="141"/>
      <c r="BE1488" s="141"/>
    </row>
    <row r="1489" spans="1:168" ht="12.75" customHeight="1" x14ac:dyDescent="0.2">
      <c r="A1489" s="3" t="s">
        <v>299</v>
      </c>
      <c r="B1489" s="127" t="s">
        <v>11959</v>
      </c>
      <c r="D1489" s="3" t="s">
        <v>5074</v>
      </c>
      <c r="E1489" s="3" t="s">
        <v>5074</v>
      </c>
      <c r="F1489" s="3"/>
      <c r="G1489" s="3"/>
      <c r="H1489" s="134" t="s">
        <v>177</v>
      </c>
      <c r="I1489" s="3" t="s">
        <v>301</v>
      </c>
      <c r="J1489" s="3" t="s">
        <v>179</v>
      </c>
      <c r="K1489" s="4" t="s">
        <v>162</v>
      </c>
      <c r="L1489" s="3" t="s">
        <v>5075</v>
      </c>
      <c r="M1489" s="3" t="s">
        <v>163</v>
      </c>
      <c r="R1489" s="3" t="s">
        <v>5076</v>
      </c>
      <c r="S1489" s="3" t="s">
        <v>5077</v>
      </c>
      <c r="T1489" s="3" t="s">
        <v>5078</v>
      </c>
      <c r="U1489" s="3" t="s">
        <v>3292</v>
      </c>
      <c r="V1489" s="9" t="s">
        <v>5079</v>
      </c>
      <c r="AA1489" s="3" t="s">
        <v>163</v>
      </c>
      <c r="AC1489" s="3" t="s">
        <v>168</v>
      </c>
      <c r="AD1489" s="3" t="s">
        <v>5080</v>
      </c>
      <c r="AE1489" s="3" t="s">
        <v>5081</v>
      </c>
      <c r="AF1489" s="3" t="s">
        <v>5082</v>
      </c>
      <c r="AG1489" s="3" t="s">
        <v>5083</v>
      </c>
      <c r="AH1489" s="3" t="s">
        <v>163</v>
      </c>
      <c r="AI1489" s="3" t="s">
        <v>5084</v>
      </c>
      <c r="AJ1489" s="3" t="s">
        <v>5085</v>
      </c>
      <c r="AK1489" s="3" t="s">
        <v>5086</v>
      </c>
      <c r="AL1489" s="3" t="s">
        <v>5087</v>
      </c>
      <c r="AW1489" s="3" t="s">
        <v>168</v>
      </c>
      <c r="AX1489" s="3" t="s">
        <v>5088</v>
      </c>
      <c r="AY1489" s="3" t="s">
        <v>5089</v>
      </c>
      <c r="AZ1489" s="3" t="s">
        <v>5090</v>
      </c>
      <c r="BA1489" s="3" t="s">
        <v>5091</v>
      </c>
      <c r="BB1489" s="3" t="s">
        <v>163</v>
      </c>
      <c r="BC1489" s="135" t="s">
        <v>5092</v>
      </c>
      <c r="BD1489" s="135" t="s">
        <v>5093</v>
      </c>
      <c r="BE1489" s="135" t="s">
        <v>5094</v>
      </c>
      <c r="BF1489" s="3" t="s">
        <v>5095</v>
      </c>
      <c r="BG1489" s="3" t="s">
        <v>168</v>
      </c>
      <c r="BH1489" s="3" t="s">
        <v>5096</v>
      </c>
      <c r="BI1489" s="3" t="s">
        <v>588</v>
      </c>
      <c r="BJ1489" s="3" t="s">
        <v>163</v>
      </c>
      <c r="BK1489" s="3" t="s">
        <v>5097</v>
      </c>
      <c r="BL1489" s="3" t="s">
        <v>163</v>
      </c>
      <c r="BM1489" s="3" t="s">
        <v>5098</v>
      </c>
      <c r="BN1489" s="3" t="s">
        <v>163</v>
      </c>
      <c r="BO1489" s="3" t="s">
        <v>163</v>
      </c>
      <c r="BP1489" s="3" t="s">
        <v>5099</v>
      </c>
    </row>
    <row r="1490" spans="1:168" ht="12.75" customHeight="1" x14ac:dyDescent="0.2">
      <c r="A1490" s="3" t="s">
        <v>205</v>
      </c>
      <c r="B1490" s="17" t="s">
        <v>886</v>
      </c>
      <c r="D1490" s="3" t="s">
        <v>11610</v>
      </c>
      <c r="E1490" s="3" t="s">
        <v>11610</v>
      </c>
      <c r="F1490" s="3"/>
      <c r="G1490" s="3"/>
      <c r="H1490" s="4" t="s">
        <v>11628</v>
      </c>
      <c r="I1490" s="3" t="s">
        <v>722</v>
      </c>
      <c r="J1490" s="3" t="s">
        <v>179</v>
      </c>
      <c r="K1490" s="4" t="s">
        <v>162</v>
      </c>
      <c r="AC1490" s="135"/>
      <c r="AW1490" s="3" t="s">
        <v>168</v>
      </c>
      <c r="AX1490" s="3" t="s">
        <v>11611</v>
      </c>
      <c r="AY1490" s="3" t="s">
        <v>1049</v>
      </c>
      <c r="AZ1490" s="3" t="s">
        <v>11333</v>
      </c>
      <c r="BA1490" s="3" t="s">
        <v>11612</v>
      </c>
    </row>
    <row r="1491" spans="1:168" ht="12.75" customHeight="1" x14ac:dyDescent="0.2">
      <c r="A1491" s="3" t="s">
        <v>173</v>
      </c>
      <c r="D1491" s="3" t="s">
        <v>5102</v>
      </c>
      <c r="E1491" s="3" t="s">
        <v>5102</v>
      </c>
      <c r="F1491" s="3"/>
      <c r="G1491" s="3"/>
      <c r="I1491" s="135" t="s">
        <v>809</v>
      </c>
      <c r="J1491" s="3" t="s">
        <v>810</v>
      </c>
      <c r="K1491" s="4" t="s">
        <v>180</v>
      </c>
      <c r="L1491" s="3" t="s">
        <v>163</v>
      </c>
      <c r="M1491" s="3" t="s">
        <v>5103</v>
      </c>
      <c r="R1491" s="3" t="s">
        <v>5104</v>
      </c>
      <c r="S1491" s="3" t="s">
        <v>163</v>
      </c>
      <c r="T1491" s="3" t="s">
        <v>5105</v>
      </c>
      <c r="U1491" s="3" t="s">
        <v>1359</v>
      </c>
      <c r="V1491" s="9" t="s">
        <v>5106</v>
      </c>
      <c r="AA1491" s="3" t="s">
        <v>163</v>
      </c>
      <c r="AC1491" s="3" t="s">
        <v>168</v>
      </c>
      <c r="AD1491" s="3" t="s">
        <v>7258</v>
      </c>
      <c r="AE1491" s="3" t="s">
        <v>7259</v>
      </c>
      <c r="AF1491" s="3" t="s">
        <v>7260</v>
      </c>
      <c r="AG1491" s="3" t="s">
        <v>7261</v>
      </c>
      <c r="AM1491" s="3" t="s">
        <v>194</v>
      </c>
      <c r="AN1491" s="3" t="s">
        <v>6928</v>
      </c>
      <c r="AQ1491" s="82" t="s">
        <v>6929</v>
      </c>
      <c r="AW1491" s="3" t="s">
        <v>194</v>
      </c>
      <c r="AX1491" s="3" t="s">
        <v>6930</v>
      </c>
      <c r="AY1491" s="3" t="s">
        <v>6931</v>
      </c>
      <c r="AZ1491" s="3" t="s">
        <v>5650</v>
      </c>
      <c r="BA1491" s="3" t="s">
        <v>6932</v>
      </c>
      <c r="BC1491" s="9"/>
      <c r="BD1491" s="9"/>
      <c r="BE1491" s="9"/>
      <c r="BG1491" s="3" t="s">
        <v>168</v>
      </c>
      <c r="BH1491" s="3" t="s">
        <v>6933</v>
      </c>
      <c r="BI1491" s="3" t="s">
        <v>6934</v>
      </c>
      <c r="BJ1491" s="3" t="s">
        <v>250</v>
      </c>
      <c r="BK1491" s="3" t="s">
        <v>6935</v>
      </c>
      <c r="BL1491" s="3" t="s">
        <v>163</v>
      </c>
      <c r="BM1491" s="3" t="s">
        <v>6936</v>
      </c>
      <c r="BN1491" s="3" t="s">
        <v>163</v>
      </c>
      <c r="BO1491" s="3" t="s">
        <v>6937</v>
      </c>
      <c r="BP1491" s="3" t="s">
        <v>6938</v>
      </c>
    </row>
    <row r="1492" spans="1:168" ht="12.75" customHeight="1" x14ac:dyDescent="0.2">
      <c r="A1492" s="135" t="s">
        <v>173</v>
      </c>
      <c r="C1492" s="128"/>
      <c r="D1492" s="135" t="s">
        <v>5102</v>
      </c>
      <c r="E1492" s="135" t="s">
        <v>7252</v>
      </c>
      <c r="F1492" s="135"/>
      <c r="G1492" s="135"/>
      <c r="H1492" s="127"/>
      <c r="I1492" s="135" t="s">
        <v>160</v>
      </c>
      <c r="J1492" s="135" t="s">
        <v>161</v>
      </c>
      <c r="K1492" s="127" t="s">
        <v>180</v>
      </c>
      <c r="L1492" s="135" t="s">
        <v>163</v>
      </c>
      <c r="M1492" s="3" t="s">
        <v>5103</v>
      </c>
      <c r="N1492" s="135"/>
      <c r="O1492" s="135"/>
      <c r="P1492" s="135"/>
      <c r="Q1492" s="135"/>
      <c r="R1492" s="135" t="s">
        <v>7253</v>
      </c>
      <c r="S1492" s="135" t="s">
        <v>7254</v>
      </c>
      <c r="T1492" s="135" t="s">
        <v>7255</v>
      </c>
      <c r="U1492" s="135" t="s">
        <v>7256</v>
      </c>
      <c r="V1492" s="141" t="s">
        <v>7257</v>
      </c>
      <c r="W1492" s="135"/>
      <c r="X1492" s="135"/>
      <c r="Y1492" s="135"/>
      <c r="Z1492" s="135"/>
      <c r="AA1492" s="135" t="s">
        <v>163</v>
      </c>
      <c r="AB1492" s="135"/>
      <c r="AC1492" s="135" t="s">
        <v>168</v>
      </c>
      <c r="AD1492" s="135" t="s">
        <v>7258</v>
      </c>
      <c r="AE1492" s="135" t="s">
        <v>7259</v>
      </c>
      <c r="AF1492" s="135" t="s">
        <v>7260</v>
      </c>
      <c r="AG1492" s="135" t="s">
        <v>7261</v>
      </c>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C1492" s="141"/>
      <c r="BD1492" s="141"/>
      <c r="BE1492" s="141"/>
    </row>
    <row r="1493" spans="1:168" ht="12.75" customHeight="1" x14ac:dyDescent="0.2">
      <c r="A1493" s="135" t="s">
        <v>205</v>
      </c>
      <c r="B1493" s="17" t="s">
        <v>886</v>
      </c>
      <c r="C1493" s="128"/>
      <c r="D1493" s="135" t="s">
        <v>11524</v>
      </c>
      <c r="E1493" s="135" t="s">
        <v>11524</v>
      </c>
      <c r="F1493" s="135"/>
      <c r="G1493" s="135"/>
      <c r="H1493" s="127" t="s">
        <v>11628</v>
      </c>
      <c r="I1493" s="135" t="s">
        <v>722</v>
      </c>
      <c r="J1493" s="135" t="s">
        <v>179</v>
      </c>
      <c r="K1493" s="127" t="s">
        <v>162</v>
      </c>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t="s">
        <v>168</v>
      </c>
      <c r="AX1493" s="3" t="s">
        <v>2544</v>
      </c>
      <c r="AY1493" s="3" t="s">
        <v>1778</v>
      </c>
      <c r="AZ1493" s="3" t="s">
        <v>11319</v>
      </c>
      <c r="BA1493" s="3" t="s">
        <v>11525</v>
      </c>
    </row>
    <row r="1494" spans="1:168" ht="12.75" customHeight="1" x14ac:dyDescent="0.2">
      <c r="A1494" s="130" t="s">
        <v>173</v>
      </c>
      <c r="B1494" s="79"/>
      <c r="C1494" s="78"/>
      <c r="D1494" s="75" t="s">
        <v>5121</v>
      </c>
      <c r="E1494" s="130" t="s">
        <v>8208</v>
      </c>
      <c r="F1494" s="130"/>
      <c r="G1494" s="130"/>
      <c r="H1494" s="79"/>
      <c r="I1494" s="130" t="s">
        <v>160</v>
      </c>
      <c r="J1494" s="130" t="s">
        <v>161</v>
      </c>
      <c r="K1494" s="79" t="s">
        <v>180</v>
      </c>
      <c r="L1494" s="130" t="s">
        <v>163</v>
      </c>
      <c r="M1494" s="87" t="s">
        <v>11256</v>
      </c>
      <c r="N1494" s="130"/>
      <c r="O1494" s="130"/>
      <c r="P1494" s="130"/>
      <c r="Q1494" s="130"/>
      <c r="R1494" s="130" t="s">
        <v>5118</v>
      </c>
      <c r="S1494" s="130" t="s">
        <v>5119</v>
      </c>
      <c r="T1494" s="130" t="s">
        <v>5120</v>
      </c>
      <c r="U1494" s="130" t="s">
        <v>346</v>
      </c>
      <c r="V1494" s="131" t="s">
        <v>2156</v>
      </c>
      <c r="W1494" s="130"/>
      <c r="X1494" s="130"/>
      <c r="Y1494" s="130"/>
      <c r="Z1494" s="130"/>
      <c r="AA1494" s="130" t="s">
        <v>163</v>
      </c>
      <c r="AB1494" s="130"/>
      <c r="AC1494" s="130" t="s">
        <v>168</v>
      </c>
      <c r="AD1494" s="130" t="s">
        <v>2144</v>
      </c>
      <c r="AE1494" s="130" t="s">
        <v>2145</v>
      </c>
      <c r="AF1494" s="130" t="s">
        <v>2146</v>
      </c>
      <c r="AG1494" s="130" t="s">
        <v>2147</v>
      </c>
      <c r="AH1494" s="130" t="s">
        <v>163</v>
      </c>
      <c r="AI1494" s="130" t="s">
        <v>2159</v>
      </c>
      <c r="AJ1494" s="130" t="s">
        <v>2160</v>
      </c>
      <c r="AK1494" s="130" t="s">
        <v>163</v>
      </c>
      <c r="AL1494" s="130" t="s">
        <v>2161</v>
      </c>
      <c r="AM1494" s="130" t="s">
        <v>194</v>
      </c>
      <c r="AN1494" s="130" t="s">
        <v>14350</v>
      </c>
      <c r="AO1494" s="130" t="s">
        <v>12599</v>
      </c>
      <c r="AP1494" s="130"/>
      <c r="AQ1494" s="147" t="s">
        <v>14351</v>
      </c>
      <c r="AR1494" s="130"/>
      <c r="AS1494" s="98" t="s">
        <v>14352</v>
      </c>
      <c r="AT1494" s="130"/>
      <c r="AU1494" s="130"/>
      <c r="AV1494" s="131" t="s">
        <v>13198</v>
      </c>
      <c r="AW1494" s="130" t="s">
        <v>168</v>
      </c>
      <c r="AX1494" s="130" t="s">
        <v>2152</v>
      </c>
      <c r="AY1494" s="130" t="s">
        <v>2153</v>
      </c>
      <c r="AZ1494" s="130" t="s">
        <v>2154</v>
      </c>
      <c r="BA1494" s="130" t="s">
        <v>2155</v>
      </c>
      <c r="BB1494" s="130" t="s">
        <v>163</v>
      </c>
      <c r="BC1494" s="130" t="s">
        <v>2156</v>
      </c>
      <c r="BD1494" s="130" t="s">
        <v>163</v>
      </c>
      <c r="BE1494" s="130" t="s">
        <v>2157</v>
      </c>
      <c r="BF1494" s="130" t="s">
        <v>2158</v>
      </c>
      <c r="BG1494" s="130" t="s">
        <v>168</v>
      </c>
      <c r="BH1494" s="130" t="s">
        <v>11729</v>
      </c>
      <c r="BI1494" s="130" t="s">
        <v>11730</v>
      </c>
      <c r="BJ1494" s="130" t="s">
        <v>600</v>
      </c>
      <c r="BK1494" s="130" t="s">
        <v>13472</v>
      </c>
      <c r="BL1494" s="130" t="s">
        <v>163</v>
      </c>
      <c r="BM1494" s="130"/>
      <c r="BN1494" s="130"/>
      <c r="BO1494" s="130"/>
      <c r="BP1494" s="99" t="s">
        <v>13473</v>
      </c>
      <c r="BQ1494" s="130" t="s">
        <v>194</v>
      </c>
      <c r="BR1494" s="130" t="s">
        <v>2162</v>
      </c>
      <c r="BS1494" s="130" t="s">
        <v>2163</v>
      </c>
      <c r="BT1494" s="130" t="s">
        <v>2164</v>
      </c>
      <c r="BU1494" s="130" t="s">
        <v>2165</v>
      </c>
      <c r="BV1494" s="130" t="s">
        <v>163</v>
      </c>
      <c r="BW1494" s="130" t="s">
        <v>2156</v>
      </c>
      <c r="BX1494" s="130" t="s">
        <v>163</v>
      </c>
      <c r="BY1494" s="130" t="s">
        <v>2157</v>
      </c>
      <c r="BZ1494" s="130" t="s">
        <v>2166</v>
      </c>
      <c r="CA1494" s="130" t="s">
        <v>168</v>
      </c>
      <c r="CB1494" s="130" t="s">
        <v>2167</v>
      </c>
      <c r="CC1494" s="130" t="s">
        <v>2168</v>
      </c>
      <c r="CD1494" s="130" t="s">
        <v>2169</v>
      </c>
      <c r="CE1494" s="130" t="s">
        <v>2170</v>
      </c>
      <c r="CF1494" s="130" t="s">
        <v>163</v>
      </c>
      <c r="CG1494" s="130" t="s">
        <v>2151</v>
      </c>
      <c r="CH1494" s="130"/>
      <c r="CI1494" s="130"/>
      <c r="CJ1494" s="130"/>
      <c r="CK1494" s="130" t="s">
        <v>194</v>
      </c>
      <c r="CL1494" s="130" t="s">
        <v>663</v>
      </c>
      <c r="CM1494" s="130" t="s">
        <v>2171</v>
      </c>
      <c r="CN1494" s="130" t="s">
        <v>2172</v>
      </c>
      <c r="CO1494" s="130" t="s">
        <v>2173</v>
      </c>
      <c r="CP1494" s="130" t="s">
        <v>163</v>
      </c>
      <c r="CQ1494" s="130" t="s">
        <v>2174</v>
      </c>
      <c r="CR1494" s="130" t="s">
        <v>163</v>
      </c>
      <c r="CS1494" s="130" t="s">
        <v>163</v>
      </c>
      <c r="CT1494" s="130" t="s">
        <v>2175</v>
      </c>
      <c r="CU1494" s="130" t="s">
        <v>194</v>
      </c>
      <c r="CV1494" s="130" t="s">
        <v>2176</v>
      </c>
      <c r="CW1494" s="130" t="s">
        <v>2177</v>
      </c>
      <c r="CX1494" s="130" t="s">
        <v>1637</v>
      </c>
      <c r="CY1494" s="130" t="s">
        <v>2178</v>
      </c>
      <c r="CZ1494" s="130" t="s">
        <v>163</v>
      </c>
      <c r="DA1494" s="130" t="s">
        <v>2179</v>
      </c>
      <c r="DB1494" s="130" t="s">
        <v>163</v>
      </c>
      <c r="DC1494" s="130" t="s">
        <v>163</v>
      </c>
      <c r="DD1494" s="130" t="s">
        <v>2180</v>
      </c>
      <c r="DE1494" s="130" t="s">
        <v>168</v>
      </c>
      <c r="DF1494" s="130" t="s">
        <v>2181</v>
      </c>
      <c r="DG1494" s="130" t="s">
        <v>2182</v>
      </c>
      <c r="DH1494" s="130" t="s">
        <v>2183</v>
      </c>
      <c r="DI1494" s="130" t="s">
        <v>2184</v>
      </c>
      <c r="DJ1494" s="130" t="s">
        <v>163</v>
      </c>
      <c r="DK1494" s="130" t="s">
        <v>2151</v>
      </c>
      <c r="DL1494" s="130" t="s">
        <v>163</v>
      </c>
      <c r="DM1494" s="130" t="s">
        <v>163</v>
      </c>
      <c r="DN1494" s="130" t="s">
        <v>2185</v>
      </c>
      <c r="DO1494" s="130" t="s">
        <v>168</v>
      </c>
      <c r="DP1494" s="130" t="s">
        <v>2186</v>
      </c>
      <c r="DQ1494" s="130" t="s">
        <v>2187</v>
      </c>
      <c r="DR1494" s="130" t="s">
        <v>2188</v>
      </c>
      <c r="DS1494" s="130" t="s">
        <v>2189</v>
      </c>
      <c r="DT1494" s="130" t="s">
        <v>163</v>
      </c>
      <c r="DU1494" s="130" t="s">
        <v>2190</v>
      </c>
      <c r="DV1494" s="130" t="s">
        <v>163</v>
      </c>
      <c r="DW1494" s="130" t="s">
        <v>163</v>
      </c>
      <c r="DX1494" s="130" t="s">
        <v>2191</v>
      </c>
      <c r="DY1494" s="130" t="s">
        <v>194</v>
      </c>
      <c r="DZ1494" s="130" t="s">
        <v>2192</v>
      </c>
      <c r="EA1494" s="130" t="s">
        <v>2193</v>
      </c>
      <c r="EB1494" s="130" t="s">
        <v>2194</v>
      </c>
      <c r="EC1494" s="130" t="s">
        <v>2195</v>
      </c>
      <c r="ED1494" s="130" t="s">
        <v>163</v>
      </c>
      <c r="EE1494" s="130" t="s">
        <v>2196</v>
      </c>
      <c r="EF1494" s="130" t="s">
        <v>163</v>
      </c>
      <c r="EG1494" s="130" t="s">
        <v>2197</v>
      </c>
      <c r="EH1494" s="130"/>
      <c r="EI1494" s="130" t="s">
        <v>168</v>
      </c>
      <c r="EJ1494" s="130" t="s">
        <v>2198</v>
      </c>
      <c r="EK1494" s="130" t="s">
        <v>2199</v>
      </c>
      <c r="EL1494" s="130" t="s">
        <v>2200</v>
      </c>
      <c r="EM1494" s="130" t="s">
        <v>2201</v>
      </c>
      <c r="EN1494" s="130"/>
      <c r="EO1494" s="130"/>
      <c r="EP1494" s="130"/>
      <c r="EQ1494" s="130"/>
      <c r="ER1494" s="130"/>
      <c r="ES1494" s="130"/>
      <c r="ET1494" s="130"/>
      <c r="EU1494" s="130"/>
      <c r="EV1494" s="130"/>
      <c r="EW1494" s="130"/>
      <c r="EX1494" s="130"/>
      <c r="EY1494" s="130"/>
      <c r="EZ1494" s="130"/>
      <c r="FA1494" s="130"/>
      <c r="FB1494" s="130"/>
      <c r="FC1494" s="130"/>
      <c r="FD1494" s="130"/>
      <c r="FE1494" s="130"/>
      <c r="FF1494" s="130"/>
      <c r="FG1494" s="130"/>
      <c r="FH1494" s="130"/>
      <c r="FI1494" s="130"/>
      <c r="FJ1494" s="130"/>
      <c r="FK1494" s="130"/>
      <c r="FL1494" s="130"/>
    </row>
    <row r="1495" spans="1:168" ht="12.75" customHeight="1" x14ac:dyDescent="0.25">
      <c r="A1495" s="3" t="s">
        <v>205</v>
      </c>
      <c r="D1495" s="3" t="s">
        <v>5130</v>
      </c>
      <c r="E1495" s="3" t="s">
        <v>5130</v>
      </c>
      <c r="F1495" s="3"/>
      <c r="G1495" s="3"/>
      <c r="I1495" s="3" t="s">
        <v>227</v>
      </c>
      <c r="J1495" s="135" t="s">
        <v>179</v>
      </c>
      <c r="K1495" s="4" t="s">
        <v>180</v>
      </c>
      <c r="L1495" s="3" t="s">
        <v>5131</v>
      </c>
      <c r="M1495" s="3" t="s">
        <v>11258</v>
      </c>
      <c r="R1495" s="3" t="s">
        <v>5132</v>
      </c>
      <c r="S1495" s="3" t="s">
        <v>5133</v>
      </c>
      <c r="T1495" s="3" t="s">
        <v>5134</v>
      </c>
      <c r="U1495" s="3" t="s">
        <v>227</v>
      </c>
      <c r="V1495" s="9" t="s">
        <v>163</v>
      </c>
      <c r="W1495" s="135"/>
      <c r="AA1495" s="3" t="s">
        <v>163</v>
      </c>
      <c r="AC1495" s="3" t="s">
        <v>168</v>
      </c>
      <c r="AD1495" s="3" t="s">
        <v>4693</v>
      </c>
      <c r="AE1495" s="3" t="s">
        <v>5135</v>
      </c>
      <c r="AF1495" s="3" t="s">
        <v>1289</v>
      </c>
      <c r="AG1495" s="82" t="s">
        <v>5136</v>
      </c>
      <c r="AH1495" s="3" t="s">
        <v>163</v>
      </c>
      <c r="AJ1495" s="3" t="s">
        <v>163</v>
      </c>
      <c r="AL1495" s="3" t="s">
        <v>163</v>
      </c>
      <c r="AM1495" s="3" t="s">
        <v>194</v>
      </c>
      <c r="AN1495" s="3" t="s">
        <v>5137</v>
      </c>
      <c r="AO1495" s="3" t="s">
        <v>5138</v>
      </c>
      <c r="AQ1495" s="82" t="s">
        <v>5139</v>
      </c>
      <c r="AW1495" s="3" t="s">
        <v>168</v>
      </c>
      <c r="AX1495" s="3" t="s">
        <v>1690</v>
      </c>
      <c r="AY1495" s="3" t="s">
        <v>1044</v>
      </c>
      <c r="AZ1495" s="3" t="s">
        <v>402</v>
      </c>
      <c r="BA1495" s="180" t="s">
        <v>14879</v>
      </c>
      <c r="BC1495" s="9"/>
      <c r="BD1495" s="9"/>
      <c r="BE1495" s="9"/>
      <c r="BG1495" s="3" t="s">
        <v>168</v>
      </c>
      <c r="BH1495" s="3" t="s">
        <v>5141</v>
      </c>
      <c r="BI1495" s="3" t="s">
        <v>727</v>
      </c>
      <c r="BK1495" s="180" t="s">
        <v>14880</v>
      </c>
      <c r="BU1495" s="82"/>
      <c r="CA1495" s="3" t="s">
        <v>194</v>
      </c>
      <c r="CB1495" s="3" t="s">
        <v>5142</v>
      </c>
      <c r="CC1495" s="3" t="s">
        <v>1044</v>
      </c>
      <c r="CD1495" s="3" t="s">
        <v>5143</v>
      </c>
      <c r="CE1495" s="3" t="s">
        <v>5144</v>
      </c>
      <c r="CF1495" s="3" t="s">
        <v>163</v>
      </c>
      <c r="CG1495" s="3" t="s">
        <v>5145</v>
      </c>
      <c r="CH1495" s="3" t="s">
        <v>163</v>
      </c>
      <c r="CI1495" s="3" t="s">
        <v>5146</v>
      </c>
      <c r="CJ1495" s="3" t="s">
        <v>5147</v>
      </c>
    </row>
    <row r="1496" spans="1:168" ht="12.75" customHeight="1" x14ac:dyDescent="0.25">
      <c r="A1496" s="3" t="s">
        <v>205</v>
      </c>
      <c r="D1496" s="3" t="s">
        <v>5130</v>
      </c>
      <c r="E1496" s="3" t="s">
        <v>6879</v>
      </c>
      <c r="F1496" s="3"/>
      <c r="G1496" s="3"/>
      <c r="I1496" s="3" t="s">
        <v>12764</v>
      </c>
      <c r="J1496" s="135" t="s">
        <v>203</v>
      </c>
      <c r="K1496" s="4" t="s">
        <v>180</v>
      </c>
      <c r="L1496" s="3" t="s">
        <v>11257</v>
      </c>
      <c r="M1496" s="3" t="s">
        <v>11258</v>
      </c>
      <c r="R1496" s="3" t="s">
        <v>6880</v>
      </c>
      <c r="S1496" s="3" t="s">
        <v>163</v>
      </c>
      <c r="T1496" s="3" t="s">
        <v>6881</v>
      </c>
      <c r="U1496" s="3" t="s">
        <v>829</v>
      </c>
      <c r="V1496" s="9" t="s">
        <v>163</v>
      </c>
      <c r="W1496" s="135"/>
      <c r="AA1496" s="3" t="s">
        <v>163</v>
      </c>
      <c r="AC1496" s="3" t="s">
        <v>168</v>
      </c>
      <c r="AD1496" s="3" t="s">
        <v>4693</v>
      </c>
      <c r="AE1496" s="3" t="s">
        <v>5135</v>
      </c>
      <c r="AF1496" s="3" t="s">
        <v>1289</v>
      </c>
      <c r="AG1496" s="82" t="s">
        <v>5136</v>
      </c>
      <c r="AM1496" s="3" t="s">
        <v>194</v>
      </c>
      <c r="AN1496" s="3" t="s">
        <v>5137</v>
      </c>
      <c r="AO1496" s="3" t="s">
        <v>5138</v>
      </c>
      <c r="AQ1496" s="82" t="s">
        <v>5139</v>
      </c>
      <c r="AW1496" s="3" t="s">
        <v>168</v>
      </c>
      <c r="AX1496" s="3" t="s">
        <v>1690</v>
      </c>
      <c r="AY1496" s="3" t="s">
        <v>1044</v>
      </c>
      <c r="AZ1496" s="3" t="s">
        <v>402</v>
      </c>
      <c r="BA1496" s="3" t="s">
        <v>5140</v>
      </c>
      <c r="BC1496" s="9"/>
      <c r="BD1496" s="9"/>
      <c r="BE1496" s="9"/>
      <c r="BG1496" s="3" t="s">
        <v>168</v>
      </c>
      <c r="BH1496" s="3" t="s">
        <v>5141</v>
      </c>
      <c r="BI1496" s="3" t="s">
        <v>727</v>
      </c>
      <c r="BK1496" s="180" t="s">
        <v>14880</v>
      </c>
      <c r="BU1496" s="82"/>
      <c r="CA1496" s="3" t="s">
        <v>194</v>
      </c>
      <c r="CB1496" s="3" t="s">
        <v>5142</v>
      </c>
      <c r="CC1496" s="3" t="s">
        <v>1044</v>
      </c>
      <c r="CD1496" s="3" t="s">
        <v>5143</v>
      </c>
      <c r="CE1496" s="3" t="s">
        <v>5144</v>
      </c>
      <c r="CF1496" s="3" t="s">
        <v>163</v>
      </c>
      <c r="CG1496" s="3" t="s">
        <v>5145</v>
      </c>
      <c r="CH1496" s="3" t="s">
        <v>163</v>
      </c>
      <c r="CI1496" s="3" t="s">
        <v>5146</v>
      </c>
      <c r="CJ1496" s="3" t="s">
        <v>5147</v>
      </c>
    </row>
    <row r="1497" spans="1:168" ht="12.75" customHeight="1" x14ac:dyDescent="0.2">
      <c r="A1497" s="3" t="s">
        <v>205</v>
      </c>
      <c r="D1497" s="3" t="s">
        <v>5153</v>
      </c>
      <c r="E1497" s="3" t="s">
        <v>5153</v>
      </c>
      <c r="F1497" s="3"/>
      <c r="G1497" s="3"/>
      <c r="I1497" s="135" t="s">
        <v>184</v>
      </c>
      <c r="J1497" s="3" t="s">
        <v>179</v>
      </c>
      <c r="K1497" s="4" t="s">
        <v>162</v>
      </c>
      <c r="L1497" s="3" t="s">
        <v>163</v>
      </c>
      <c r="M1497" s="3" t="s">
        <v>5154</v>
      </c>
      <c r="R1497" s="3" t="s">
        <v>5155</v>
      </c>
      <c r="S1497" s="3" t="s">
        <v>11680</v>
      </c>
      <c r="U1497" s="3" t="s">
        <v>2217</v>
      </c>
      <c r="V1497" s="9" t="s">
        <v>5156</v>
      </c>
      <c r="AA1497" s="3" t="s">
        <v>163</v>
      </c>
      <c r="AC1497" s="3" t="s">
        <v>168</v>
      </c>
      <c r="AD1497" s="3" t="s">
        <v>5157</v>
      </c>
      <c r="AE1497" s="3" t="s">
        <v>5158</v>
      </c>
      <c r="AF1497" s="3" t="s">
        <v>368</v>
      </c>
      <c r="AG1497" s="3" t="s">
        <v>5159</v>
      </c>
      <c r="AH1497" s="3" t="s">
        <v>5160</v>
      </c>
      <c r="AI1497" s="3" t="s">
        <v>5156</v>
      </c>
      <c r="AJ1497" s="3" t="s">
        <v>163</v>
      </c>
      <c r="AL1497" s="3" t="s">
        <v>5161</v>
      </c>
      <c r="AM1497" s="3" t="s">
        <v>194</v>
      </c>
      <c r="AN1497" s="3" t="s">
        <v>1346</v>
      </c>
      <c r="AQ1497" s="82" t="s">
        <v>14183</v>
      </c>
      <c r="AW1497" s="3" t="s">
        <v>168</v>
      </c>
      <c r="AX1497" s="3" t="s">
        <v>5162</v>
      </c>
      <c r="AY1497" s="3" t="s">
        <v>5163</v>
      </c>
      <c r="AZ1497" s="3" t="s">
        <v>2485</v>
      </c>
      <c r="BA1497" s="3" t="s">
        <v>5164</v>
      </c>
      <c r="BB1497" s="3" t="s">
        <v>163</v>
      </c>
      <c r="BC1497" s="3" t="s">
        <v>5165</v>
      </c>
      <c r="BD1497" s="3" t="s">
        <v>163</v>
      </c>
      <c r="BE1497" s="3" t="s">
        <v>5166</v>
      </c>
      <c r="BF1497" s="3" t="s">
        <v>5167</v>
      </c>
    </row>
    <row r="1498" spans="1:168" ht="12.75" customHeight="1" x14ac:dyDescent="0.2">
      <c r="A1498" s="3" t="s">
        <v>205</v>
      </c>
      <c r="D1498" s="3" t="s">
        <v>5183</v>
      </c>
      <c r="E1498" s="3" t="s">
        <v>5183</v>
      </c>
      <c r="F1498" s="3"/>
      <c r="G1498" s="3"/>
      <c r="I1498" s="3" t="s">
        <v>301</v>
      </c>
      <c r="J1498" s="135" t="s">
        <v>179</v>
      </c>
      <c r="K1498" s="4" t="s">
        <v>162</v>
      </c>
      <c r="L1498" s="3" t="s">
        <v>163</v>
      </c>
      <c r="M1498" s="3" t="s">
        <v>163</v>
      </c>
      <c r="R1498" s="3" t="s">
        <v>5184</v>
      </c>
      <c r="S1498" s="3" t="s">
        <v>1643</v>
      </c>
      <c r="T1498" s="3" t="s">
        <v>163</v>
      </c>
      <c r="U1498" s="3" t="s">
        <v>5185</v>
      </c>
      <c r="V1498" s="9" t="s">
        <v>163</v>
      </c>
      <c r="AA1498" s="3" t="s">
        <v>163</v>
      </c>
      <c r="AC1498" s="3" t="s">
        <v>168</v>
      </c>
      <c r="AD1498" s="3" t="s">
        <v>5186</v>
      </c>
      <c r="AE1498" s="3" t="s">
        <v>5187</v>
      </c>
      <c r="AF1498" s="3" t="s">
        <v>5188</v>
      </c>
      <c r="AG1498" s="3" t="s">
        <v>5189</v>
      </c>
      <c r="AH1498" s="3" t="s">
        <v>163</v>
      </c>
      <c r="AI1498" s="3" t="s">
        <v>163</v>
      </c>
      <c r="AJ1498" s="3" t="s">
        <v>163</v>
      </c>
      <c r="AK1498" s="3" t="s">
        <v>5190</v>
      </c>
      <c r="AL1498" s="3" t="s">
        <v>163</v>
      </c>
      <c r="AW1498" s="3" t="s">
        <v>168</v>
      </c>
      <c r="AX1498" s="3" t="s">
        <v>1232</v>
      </c>
      <c r="AY1498" s="3" t="s">
        <v>5191</v>
      </c>
      <c r="AZ1498" s="3" t="s">
        <v>250</v>
      </c>
      <c r="BA1498" s="3" t="s">
        <v>5192</v>
      </c>
      <c r="BB1498" s="3" t="s">
        <v>163</v>
      </c>
      <c r="BC1498" s="9"/>
      <c r="BD1498" s="9"/>
      <c r="BE1498" s="9"/>
    </row>
    <row r="1499" spans="1:168" ht="12.75" customHeight="1" x14ac:dyDescent="0.2">
      <c r="A1499" s="3" t="s">
        <v>11623</v>
      </c>
      <c r="D1499" s="3" t="s">
        <v>12206</v>
      </c>
      <c r="E1499" s="3" t="s">
        <v>12206</v>
      </c>
      <c r="F1499" s="3"/>
      <c r="G1499" s="3"/>
      <c r="H1499" s="4" t="s">
        <v>177</v>
      </c>
      <c r="I1499" s="3" t="s">
        <v>2032</v>
      </c>
      <c r="J1499" s="3" t="s">
        <v>179</v>
      </c>
      <c r="K1499" s="124" t="s">
        <v>162</v>
      </c>
      <c r="L1499" s="3" t="s">
        <v>12207</v>
      </c>
      <c r="W1499" s="127" t="s">
        <v>324</v>
      </c>
      <c r="AC1499" s="3" t="s">
        <v>168</v>
      </c>
      <c r="AD1499" s="3" t="s">
        <v>12208</v>
      </c>
      <c r="AE1499" s="3" t="s">
        <v>12209</v>
      </c>
      <c r="AG1499" s="3" t="s">
        <v>12210</v>
      </c>
      <c r="AI1499" s="15" t="s">
        <v>12211</v>
      </c>
    </row>
    <row r="1500" spans="1:168" ht="12.75" customHeight="1" x14ac:dyDescent="0.2">
      <c r="A1500" s="133" t="s">
        <v>205</v>
      </c>
      <c r="B1500" s="124"/>
      <c r="C1500" s="133"/>
      <c r="D1500" s="133" t="s">
        <v>5196</v>
      </c>
      <c r="E1500" s="133" t="s">
        <v>5196</v>
      </c>
      <c r="F1500" s="124"/>
      <c r="G1500" s="124"/>
      <c r="H1500" s="124"/>
      <c r="I1500" s="133" t="s">
        <v>261</v>
      </c>
      <c r="J1500" s="8" t="s">
        <v>179</v>
      </c>
      <c r="K1500" s="124" t="s">
        <v>162</v>
      </c>
      <c r="L1500" s="133"/>
      <c r="M1500" s="133"/>
      <c r="N1500" s="124"/>
      <c r="O1500" s="124"/>
      <c r="P1500" s="124"/>
      <c r="Q1500" s="124"/>
      <c r="R1500" s="133" t="s">
        <v>5197</v>
      </c>
      <c r="S1500" s="133"/>
      <c r="T1500" s="133"/>
      <c r="U1500" s="133"/>
      <c r="V1500" s="24"/>
      <c r="W1500" s="133"/>
      <c r="X1500" s="133"/>
      <c r="Y1500" s="133"/>
      <c r="Z1500" s="133"/>
      <c r="AA1500" s="133"/>
      <c r="AB1500" s="133"/>
      <c r="AC1500" s="8" t="s">
        <v>168</v>
      </c>
      <c r="AD1500" s="133" t="s">
        <v>2363</v>
      </c>
      <c r="AE1500" s="133" t="s">
        <v>5198</v>
      </c>
      <c r="AF1500" s="133"/>
      <c r="AG1500" s="133" t="s">
        <v>5199</v>
      </c>
      <c r="AH1500" s="133"/>
      <c r="AI1500" s="133"/>
      <c r="AJ1500" s="133"/>
      <c r="AK1500" s="133"/>
      <c r="AL1500" s="133"/>
      <c r="AM1500" s="124"/>
      <c r="AN1500" s="124"/>
      <c r="AO1500" s="124"/>
      <c r="AP1500" s="124"/>
      <c r="AQ1500" s="124"/>
      <c r="AR1500" s="124"/>
      <c r="AS1500" s="124"/>
      <c r="AT1500" s="124"/>
      <c r="AU1500" s="124"/>
      <c r="AV1500" s="124"/>
      <c r="AW1500" s="124"/>
      <c r="BC1500" s="135"/>
      <c r="BD1500" s="135"/>
      <c r="BE1500" s="135"/>
    </row>
    <row r="1501" spans="1:168" ht="12.75" customHeight="1" x14ac:dyDescent="0.2">
      <c r="A1501" s="3" t="s">
        <v>205</v>
      </c>
      <c r="D1501" s="3" t="s">
        <v>5200</v>
      </c>
      <c r="E1501" s="3" t="s">
        <v>5200</v>
      </c>
      <c r="F1501" s="3"/>
      <c r="G1501" s="3"/>
      <c r="I1501" s="3" t="s">
        <v>301</v>
      </c>
      <c r="J1501" s="3" t="s">
        <v>179</v>
      </c>
      <c r="K1501" s="4" t="s">
        <v>162</v>
      </c>
      <c r="M1501" s="3" t="s">
        <v>5201</v>
      </c>
      <c r="R1501" s="3" t="s">
        <v>5202</v>
      </c>
      <c r="S1501" s="3" t="s">
        <v>5203</v>
      </c>
      <c r="T1501" s="3" t="s">
        <v>5204</v>
      </c>
      <c r="U1501" s="3" t="s">
        <v>559</v>
      </c>
      <c r="V1501" s="9" t="s">
        <v>5205</v>
      </c>
      <c r="AA1501" s="3" t="s">
        <v>163</v>
      </c>
      <c r="AC1501" s="3" t="s">
        <v>168</v>
      </c>
      <c r="AD1501" s="3" t="s">
        <v>3226</v>
      </c>
      <c r="AE1501" s="3" t="s">
        <v>5198</v>
      </c>
      <c r="AF1501" s="3" t="s">
        <v>1196</v>
      </c>
      <c r="AG1501" s="3" t="s">
        <v>5199</v>
      </c>
      <c r="AH1501" s="3" t="s">
        <v>5206</v>
      </c>
      <c r="AI1501" s="3" t="s">
        <v>5205</v>
      </c>
      <c r="AJ1501" s="3" t="s">
        <v>163</v>
      </c>
      <c r="AK1501" s="3" t="s">
        <v>5207</v>
      </c>
      <c r="AL1501" s="3" t="s">
        <v>5208</v>
      </c>
      <c r="BC1501" s="9"/>
      <c r="BD1501" s="9"/>
      <c r="BE1501" s="9"/>
    </row>
    <row r="1502" spans="1:168" ht="12.75" customHeight="1" x14ac:dyDescent="0.2">
      <c r="A1502" s="3" t="s">
        <v>173</v>
      </c>
      <c r="B1502" s="127" t="s">
        <v>11626</v>
      </c>
      <c r="D1502" s="3" t="s">
        <v>11430</v>
      </c>
      <c r="E1502" s="3" t="s">
        <v>11430</v>
      </c>
      <c r="F1502" s="3"/>
      <c r="G1502" s="3"/>
      <c r="H1502" s="4" t="s">
        <v>11628</v>
      </c>
      <c r="I1502" s="3" t="s">
        <v>722</v>
      </c>
      <c r="J1502" s="135" t="s">
        <v>179</v>
      </c>
      <c r="K1502" s="4" t="s">
        <v>162</v>
      </c>
      <c r="V1502" s="135"/>
      <c r="AC1502" s="133" t="s">
        <v>168</v>
      </c>
      <c r="AD1502" s="3" t="s">
        <v>11431</v>
      </c>
      <c r="AE1502" s="3" t="s">
        <v>728</v>
      </c>
      <c r="AF1502" s="3" t="s">
        <v>11319</v>
      </c>
      <c r="AG1502" s="3" t="s">
        <v>11432</v>
      </c>
      <c r="BM1502" s="135"/>
      <c r="BP1502" s="135"/>
    </row>
    <row r="1503" spans="1:168" ht="12.75" customHeight="1" x14ac:dyDescent="0.2">
      <c r="A1503" s="3" t="s">
        <v>992</v>
      </c>
      <c r="D1503" s="3" t="s">
        <v>5213</v>
      </c>
      <c r="E1503" s="3" t="s">
        <v>5213</v>
      </c>
      <c r="F1503" s="3"/>
      <c r="G1503" s="3"/>
      <c r="I1503" s="133" t="s">
        <v>443</v>
      </c>
      <c r="J1503" s="3" t="s">
        <v>444</v>
      </c>
      <c r="K1503" s="4" t="s">
        <v>162</v>
      </c>
      <c r="L1503" s="3" t="s">
        <v>163</v>
      </c>
      <c r="M1503" s="3" t="s">
        <v>5214</v>
      </c>
      <c r="R1503" s="3" t="s">
        <v>5215</v>
      </c>
      <c r="S1503" s="3" t="s">
        <v>163</v>
      </c>
      <c r="T1503" s="3" t="s">
        <v>5216</v>
      </c>
      <c r="U1503" s="3" t="s">
        <v>1448</v>
      </c>
      <c r="V1503" s="9" t="s">
        <v>5217</v>
      </c>
      <c r="AA1503" s="3" t="s">
        <v>163</v>
      </c>
      <c r="AC1503" s="3" t="s">
        <v>168</v>
      </c>
      <c r="AD1503" s="3" t="s">
        <v>5218</v>
      </c>
      <c r="AE1503" s="3" t="s">
        <v>4758</v>
      </c>
      <c r="AF1503" s="3" t="s">
        <v>611</v>
      </c>
      <c r="AG1503" s="3" t="s">
        <v>5219</v>
      </c>
      <c r="AH1503" s="3" t="s">
        <v>163</v>
      </c>
      <c r="AI1503" s="3" t="s">
        <v>5220</v>
      </c>
      <c r="AJ1503" s="3" t="s">
        <v>163</v>
      </c>
      <c r="AL1503" s="3" t="s">
        <v>5221</v>
      </c>
      <c r="BC1503" s="9"/>
      <c r="BD1503" s="9"/>
      <c r="BE1503" s="9"/>
    </row>
    <row r="1504" spans="1:168" ht="12.75" customHeight="1" x14ac:dyDescent="0.2">
      <c r="A1504" s="132" t="s">
        <v>240</v>
      </c>
      <c r="B1504" s="124" t="s">
        <v>211</v>
      </c>
      <c r="C1504" s="133"/>
      <c r="D1504" s="133" t="s">
        <v>5222</v>
      </c>
      <c r="E1504" s="133" t="s">
        <v>13768</v>
      </c>
      <c r="F1504" s="12"/>
      <c r="G1504" s="12"/>
      <c r="H1504" s="124" t="s">
        <v>243</v>
      </c>
      <c r="I1504" s="133" t="s">
        <v>3371</v>
      </c>
      <c r="J1504" s="133" t="s">
        <v>161</v>
      </c>
      <c r="K1504" s="124" t="s">
        <v>180</v>
      </c>
      <c r="L1504" s="133" t="s">
        <v>6666</v>
      </c>
      <c r="M1504" s="3" t="s">
        <v>5223</v>
      </c>
      <c r="N1504" s="124" t="s">
        <v>247</v>
      </c>
      <c r="O1504" s="124"/>
      <c r="P1504" s="124"/>
      <c r="Q1504" s="124"/>
      <c r="R1504" s="133" t="s">
        <v>13705</v>
      </c>
      <c r="S1504" s="133"/>
      <c r="T1504" s="133"/>
      <c r="U1504" s="133"/>
      <c r="V1504" s="24"/>
      <c r="W1504" s="133"/>
      <c r="X1504" s="133"/>
      <c r="Y1504" s="133"/>
      <c r="Z1504" s="133"/>
      <c r="AA1504" s="133"/>
      <c r="AB1504" s="133"/>
      <c r="AC1504" s="133" t="s">
        <v>168</v>
      </c>
      <c r="AD1504" s="133" t="s">
        <v>3365</v>
      </c>
      <c r="AE1504" s="133" t="s">
        <v>3366</v>
      </c>
      <c r="AF1504" s="133" t="s">
        <v>368</v>
      </c>
      <c r="AG1504" s="133" t="s">
        <v>3367</v>
      </c>
      <c r="AI1504" s="133"/>
      <c r="AJ1504" s="136"/>
      <c r="AK1504" s="136"/>
      <c r="AL1504" s="136"/>
      <c r="AM1504" s="124"/>
      <c r="AN1504" s="124"/>
      <c r="AO1504" s="124"/>
      <c r="AP1504" s="124"/>
      <c r="AQ1504" s="124"/>
      <c r="AR1504" s="124"/>
      <c r="AS1504" s="124"/>
      <c r="AT1504" s="124"/>
      <c r="AU1504" s="124"/>
      <c r="AV1504" s="124"/>
      <c r="AW1504" s="133" t="s">
        <v>168</v>
      </c>
      <c r="AX1504" s="133" t="s">
        <v>3368</v>
      </c>
      <c r="AY1504" s="133" t="s">
        <v>3369</v>
      </c>
      <c r="AZ1504" s="133" t="s">
        <v>600</v>
      </c>
      <c r="BA1504" s="133" t="s">
        <v>3370</v>
      </c>
    </row>
    <row r="1505" spans="1:102" ht="12.75" customHeight="1" x14ac:dyDescent="0.2">
      <c r="A1505" s="132" t="s">
        <v>173</v>
      </c>
      <c r="B1505" s="17" t="s">
        <v>11732</v>
      </c>
      <c r="C1505" s="132" t="s">
        <v>11733</v>
      </c>
      <c r="D1505" s="132" t="s">
        <v>1381</v>
      </c>
      <c r="E1505" s="132" t="s">
        <v>3852</v>
      </c>
      <c r="F1505" s="134"/>
      <c r="G1505" s="134"/>
      <c r="H1505" s="134" t="s">
        <v>177</v>
      </c>
      <c r="I1505" s="132" t="s">
        <v>200</v>
      </c>
      <c r="J1505" s="132" t="s">
        <v>179</v>
      </c>
      <c r="K1505" s="17" t="s">
        <v>162</v>
      </c>
      <c r="L1505" s="132" t="s">
        <v>3853</v>
      </c>
      <c r="M1505" s="133" t="s">
        <v>1384</v>
      </c>
      <c r="N1505" s="17"/>
      <c r="O1505" s="17"/>
      <c r="P1505" s="134"/>
      <c r="Q1505" s="134"/>
      <c r="R1505" s="132" t="s">
        <v>3854</v>
      </c>
      <c r="S1505" s="132"/>
      <c r="T1505" s="132"/>
      <c r="U1505" s="132"/>
      <c r="V1505" s="138"/>
      <c r="W1505" s="132"/>
      <c r="X1505" s="132"/>
      <c r="Y1505" s="132"/>
      <c r="Z1505" s="132"/>
      <c r="AA1505" s="132"/>
      <c r="AB1505" s="132"/>
      <c r="AC1505" s="3" t="s">
        <v>168</v>
      </c>
      <c r="AD1505" s="136" t="s">
        <v>1386</v>
      </c>
      <c r="AE1505" s="136" t="s">
        <v>1387</v>
      </c>
      <c r="AF1505" s="133" t="s">
        <v>250</v>
      </c>
      <c r="AG1505" s="136" t="s">
        <v>1388</v>
      </c>
      <c r="AH1505" s="136"/>
      <c r="AI1505" s="136" t="s">
        <v>1389</v>
      </c>
      <c r="AJ1505" s="136"/>
      <c r="AK1505" s="136"/>
      <c r="AL1505" s="136"/>
      <c r="AM1505" s="3" t="s">
        <v>194</v>
      </c>
      <c r="AN1505" s="3" t="s">
        <v>3838</v>
      </c>
      <c r="AO1505" s="3" t="s">
        <v>3839</v>
      </c>
      <c r="AP1505" s="3" t="s">
        <v>3840</v>
      </c>
      <c r="AQ1505" s="3" t="s">
        <v>3841</v>
      </c>
      <c r="AS1505" s="3" t="s">
        <v>163</v>
      </c>
      <c r="AT1505" s="3" t="s">
        <v>3842</v>
      </c>
      <c r="AU1505" s="3" t="s">
        <v>3843</v>
      </c>
      <c r="AV1505" s="3" t="s">
        <v>3844</v>
      </c>
      <c r="AW1505" s="3" t="s">
        <v>1390</v>
      </c>
      <c r="AX1505" s="3" t="s">
        <v>1391</v>
      </c>
      <c r="AY1505" s="3" t="s">
        <v>1392</v>
      </c>
      <c r="AZ1505" s="3" t="s">
        <v>1393</v>
      </c>
      <c r="BC1505" s="135"/>
      <c r="BD1505" s="135"/>
      <c r="BE1505" s="135"/>
      <c r="BG1505" s="3" t="s">
        <v>168</v>
      </c>
      <c r="BH1505" s="3" t="s">
        <v>3875</v>
      </c>
      <c r="BI1505" s="3" t="s">
        <v>1387</v>
      </c>
      <c r="BJ1505" s="3" t="s">
        <v>250</v>
      </c>
      <c r="BK1505" s="3" t="s">
        <v>14067</v>
      </c>
    </row>
    <row r="1506" spans="1:102" ht="12.75" customHeight="1" x14ac:dyDescent="0.2">
      <c r="A1506" s="132" t="s">
        <v>173</v>
      </c>
      <c r="B1506" s="17" t="s">
        <v>12429</v>
      </c>
      <c r="C1506" s="132" t="s">
        <v>13782</v>
      </c>
      <c r="D1506" s="132" t="s">
        <v>11025</v>
      </c>
      <c r="E1506" s="132" t="s">
        <v>11025</v>
      </c>
      <c r="F1506" s="85"/>
      <c r="G1506" s="85"/>
      <c r="H1506" s="134" t="s">
        <v>260</v>
      </c>
      <c r="I1506" s="132" t="s">
        <v>11026</v>
      </c>
      <c r="J1506" s="132" t="s">
        <v>179</v>
      </c>
      <c r="K1506" s="17" t="s">
        <v>162</v>
      </c>
      <c r="L1506" s="132" t="s">
        <v>327</v>
      </c>
      <c r="M1506" s="3" t="s">
        <v>11705</v>
      </c>
      <c r="N1506" s="17"/>
      <c r="O1506" s="17"/>
      <c r="P1506" s="134"/>
      <c r="Q1506" s="134"/>
      <c r="R1506" s="136" t="s">
        <v>11706</v>
      </c>
      <c r="S1506" s="136"/>
      <c r="T1506" s="136">
        <v>100085</v>
      </c>
      <c r="U1506" s="136" t="s">
        <v>1150</v>
      </c>
      <c r="V1506" s="138" t="s">
        <v>11707</v>
      </c>
      <c r="W1506" s="136"/>
      <c r="X1506" s="136"/>
      <c r="Y1506" s="136"/>
      <c r="Z1506" s="136"/>
      <c r="AA1506" s="136"/>
      <c r="AB1506" s="136"/>
      <c r="AC1506" s="8" t="s">
        <v>168</v>
      </c>
      <c r="AD1506" s="136" t="s">
        <v>1931</v>
      </c>
      <c r="AE1506" s="136"/>
      <c r="AF1506" s="137"/>
      <c r="AG1506" s="3" t="s">
        <v>11708</v>
      </c>
      <c r="AI1506" s="136"/>
      <c r="AJ1506" s="136"/>
      <c r="AK1506" s="136"/>
      <c r="AL1506" s="136"/>
      <c r="AM1506" s="134"/>
      <c r="AN1506" s="134"/>
      <c r="AO1506" s="134"/>
      <c r="AP1506" s="134"/>
      <c r="AQ1506" s="134"/>
      <c r="AR1506" s="134"/>
      <c r="AS1506" s="134"/>
      <c r="AT1506" s="134"/>
      <c r="AU1506" s="134"/>
      <c r="AV1506" s="134"/>
      <c r="AW1506" s="134"/>
    </row>
    <row r="1507" spans="1:102" ht="12.75" customHeight="1" x14ac:dyDescent="0.2">
      <c r="A1507" s="135" t="s">
        <v>11623</v>
      </c>
      <c r="C1507" s="128"/>
      <c r="D1507" s="135" t="s">
        <v>5233</v>
      </c>
      <c r="E1507" s="135" t="s">
        <v>11263</v>
      </c>
      <c r="F1507" s="135"/>
      <c r="G1507" s="135"/>
      <c r="H1507" s="127"/>
      <c r="I1507" s="135" t="s">
        <v>202</v>
      </c>
      <c r="J1507" s="133" t="s">
        <v>203</v>
      </c>
      <c r="K1507" s="127" t="s">
        <v>180</v>
      </c>
      <c r="L1507" s="135" t="s">
        <v>11261</v>
      </c>
      <c r="M1507" s="3" t="s">
        <v>11260</v>
      </c>
      <c r="N1507" s="135"/>
      <c r="O1507" s="135"/>
      <c r="P1507" s="135"/>
      <c r="Q1507" s="135"/>
      <c r="R1507" s="3" t="s">
        <v>11264</v>
      </c>
      <c r="S1507" s="3" t="s">
        <v>163</v>
      </c>
      <c r="T1507" s="3">
        <v>59640</v>
      </c>
      <c r="U1507" s="3" t="s">
        <v>11265</v>
      </c>
      <c r="V1507" s="141" t="s">
        <v>163</v>
      </c>
      <c r="W1507" s="127" t="s">
        <v>2511</v>
      </c>
      <c r="X1507" s="135" t="s">
        <v>11262</v>
      </c>
      <c r="Y1507" s="135"/>
      <c r="Z1507" s="135"/>
      <c r="AA1507" s="135" t="s">
        <v>5237</v>
      </c>
      <c r="AB1507" s="135"/>
      <c r="AC1507" s="3" t="s">
        <v>168</v>
      </c>
      <c r="AD1507" s="3" t="s">
        <v>5238</v>
      </c>
      <c r="AE1507" s="3" t="s">
        <v>5239</v>
      </c>
      <c r="AF1507" s="3" t="s">
        <v>3602</v>
      </c>
      <c r="AG1507" s="3" t="s">
        <v>5240</v>
      </c>
      <c r="AI1507" s="3" t="s">
        <v>163</v>
      </c>
      <c r="AJ1507" s="135" t="s">
        <v>5241</v>
      </c>
      <c r="AK1507" s="135" t="s">
        <v>5242</v>
      </c>
      <c r="AL1507" s="3" t="s">
        <v>5243</v>
      </c>
      <c r="AM1507" s="3" t="s">
        <v>194</v>
      </c>
      <c r="AN1507" s="3" t="s">
        <v>5244</v>
      </c>
      <c r="AO1507" s="3" t="s">
        <v>5245</v>
      </c>
      <c r="AQ1507" s="3" t="s">
        <v>5246</v>
      </c>
      <c r="AR1507" s="135"/>
      <c r="AS1507" s="135"/>
      <c r="AT1507" s="135"/>
      <c r="AV1507" s="135"/>
      <c r="AW1507" s="135"/>
      <c r="AX1507" s="135"/>
      <c r="AY1507" s="135"/>
      <c r="AZ1507" s="135"/>
      <c r="BA1507" s="135"/>
      <c r="BC1507" s="9"/>
      <c r="BD1507" s="141"/>
      <c r="BE1507" s="141"/>
    </row>
    <row r="1508" spans="1:102" ht="12.75" customHeight="1" x14ac:dyDescent="0.25">
      <c r="A1508" s="135" t="s">
        <v>11623</v>
      </c>
      <c r="C1508" s="128"/>
      <c r="D1508" s="135" t="s">
        <v>5233</v>
      </c>
      <c r="E1508" s="135" t="s">
        <v>8208</v>
      </c>
      <c r="F1508" s="135"/>
      <c r="G1508" s="135"/>
      <c r="H1508" s="127"/>
      <c r="I1508" s="135" t="s">
        <v>202</v>
      </c>
      <c r="J1508" s="133" t="s">
        <v>203</v>
      </c>
      <c r="K1508" s="127" t="s">
        <v>180</v>
      </c>
      <c r="L1508" s="135" t="s">
        <v>11261</v>
      </c>
      <c r="M1508" s="135" t="s">
        <v>11260</v>
      </c>
      <c r="N1508" s="135"/>
      <c r="O1508" s="135"/>
      <c r="P1508" s="135"/>
      <c r="Q1508" s="135"/>
      <c r="R1508" s="135" t="s">
        <v>5234</v>
      </c>
      <c r="S1508" s="135" t="s">
        <v>163</v>
      </c>
      <c r="T1508" s="135" t="s">
        <v>5235</v>
      </c>
      <c r="U1508" s="135" t="s">
        <v>5236</v>
      </c>
      <c r="V1508" s="141" t="s">
        <v>163</v>
      </c>
      <c r="W1508" s="127" t="s">
        <v>2511</v>
      </c>
      <c r="X1508" s="135" t="s">
        <v>11262</v>
      </c>
      <c r="Y1508" s="135"/>
      <c r="Z1508" s="135"/>
      <c r="AA1508" s="135" t="s">
        <v>5237</v>
      </c>
      <c r="AB1508" s="135"/>
      <c r="AC1508" s="135" t="s">
        <v>168</v>
      </c>
      <c r="AD1508" s="135" t="s">
        <v>5238</v>
      </c>
      <c r="AE1508" s="135" t="s">
        <v>5239</v>
      </c>
      <c r="AF1508" s="135" t="s">
        <v>3602</v>
      </c>
      <c r="AG1508" s="135" t="s">
        <v>5240</v>
      </c>
      <c r="AH1508" s="135"/>
      <c r="AI1508" s="135" t="s">
        <v>163</v>
      </c>
      <c r="AJ1508" s="135" t="s">
        <v>5241</v>
      </c>
      <c r="AK1508" s="135" t="s">
        <v>5242</v>
      </c>
      <c r="AL1508" s="135" t="s">
        <v>5243</v>
      </c>
      <c r="AM1508" s="135" t="s">
        <v>194</v>
      </c>
      <c r="AN1508" s="135" t="s">
        <v>5244</v>
      </c>
      <c r="AO1508" s="135" t="s">
        <v>5245</v>
      </c>
      <c r="AP1508" s="135"/>
      <c r="AQ1508" s="180" t="s">
        <v>5246</v>
      </c>
      <c r="AR1508" s="135"/>
      <c r="AS1508" s="135"/>
      <c r="AT1508" s="135"/>
      <c r="AU1508" s="135"/>
      <c r="AV1508" s="135"/>
      <c r="AW1508" s="135"/>
      <c r="BC1508" s="141"/>
      <c r="BD1508" s="141"/>
      <c r="BE1508" s="141"/>
    </row>
    <row r="1509" spans="1:102" ht="12.75" customHeight="1" x14ac:dyDescent="0.2">
      <c r="A1509" s="135" t="s">
        <v>992</v>
      </c>
      <c r="C1509" s="128"/>
      <c r="D1509" s="135" t="s">
        <v>5247</v>
      </c>
      <c r="E1509" s="135" t="s">
        <v>5247</v>
      </c>
      <c r="F1509" s="135"/>
      <c r="G1509" s="135"/>
      <c r="H1509" s="127"/>
      <c r="I1509" s="133" t="s">
        <v>443</v>
      </c>
      <c r="J1509" s="135" t="s">
        <v>444</v>
      </c>
      <c r="K1509" s="127" t="s">
        <v>162</v>
      </c>
      <c r="L1509" s="135" t="s">
        <v>163</v>
      </c>
      <c r="M1509" s="135" t="s">
        <v>5248</v>
      </c>
      <c r="N1509" s="135"/>
      <c r="O1509" s="135"/>
      <c r="P1509" s="135"/>
      <c r="Q1509" s="135"/>
      <c r="R1509" s="135" t="s">
        <v>5249</v>
      </c>
      <c r="S1509" s="135" t="s">
        <v>5250</v>
      </c>
      <c r="T1509" s="135" t="s">
        <v>5251</v>
      </c>
      <c r="U1509" s="135" t="s">
        <v>5252</v>
      </c>
      <c r="V1509" s="141" t="s">
        <v>5253</v>
      </c>
      <c r="W1509" s="135"/>
      <c r="X1509" s="135"/>
      <c r="Y1509" s="135"/>
      <c r="Z1509" s="135"/>
      <c r="AA1509" s="135" t="s">
        <v>163</v>
      </c>
      <c r="AB1509" s="135"/>
      <c r="AC1509" s="135" t="s">
        <v>168</v>
      </c>
      <c r="AD1509" s="135" t="s">
        <v>5254</v>
      </c>
      <c r="AE1509" s="135" t="s">
        <v>5255</v>
      </c>
      <c r="AF1509" s="135" t="s">
        <v>611</v>
      </c>
      <c r="AG1509" s="3" t="s">
        <v>5256</v>
      </c>
      <c r="AI1509" s="135" t="s">
        <v>163</v>
      </c>
      <c r="AJ1509" s="135" t="s">
        <v>5257</v>
      </c>
      <c r="AK1509" s="135"/>
      <c r="AL1509" s="135" t="s">
        <v>5258</v>
      </c>
      <c r="AM1509" s="135"/>
      <c r="AN1509" s="135"/>
      <c r="AO1509" s="135"/>
      <c r="AP1509" s="135"/>
      <c r="AQ1509" s="135"/>
      <c r="AR1509" s="135"/>
      <c r="AS1509" s="135"/>
      <c r="AT1509" s="135"/>
      <c r="AU1509" s="135"/>
      <c r="AV1509" s="135"/>
      <c r="AW1509" s="135" t="s">
        <v>194</v>
      </c>
      <c r="AX1509" s="135" t="s">
        <v>5259</v>
      </c>
      <c r="AY1509" s="135" t="s">
        <v>5260</v>
      </c>
      <c r="AZ1509" s="135" t="s">
        <v>163</v>
      </c>
      <c r="BA1509" s="135" t="s">
        <v>5261</v>
      </c>
      <c r="BB1509" s="3" t="s">
        <v>163</v>
      </c>
      <c r="BC1509" s="3" t="s">
        <v>5262</v>
      </c>
      <c r="BD1509" s="3" t="s">
        <v>163</v>
      </c>
      <c r="BE1509" s="3" t="s">
        <v>5263</v>
      </c>
    </row>
    <row r="1510" spans="1:102" ht="12.75" customHeight="1" x14ac:dyDescent="0.2">
      <c r="A1510" s="135" t="s">
        <v>544</v>
      </c>
      <c r="C1510" s="128"/>
      <c r="D1510" s="135" t="s">
        <v>5269</v>
      </c>
      <c r="E1510" s="135" t="s">
        <v>5269</v>
      </c>
      <c r="F1510" s="135"/>
      <c r="G1510" s="135"/>
      <c r="H1510" s="127"/>
      <c r="I1510" s="135" t="s">
        <v>3783</v>
      </c>
      <c r="J1510" s="133" t="s">
        <v>203</v>
      </c>
      <c r="K1510" s="127" t="s">
        <v>162</v>
      </c>
      <c r="L1510" s="135" t="s">
        <v>163</v>
      </c>
      <c r="M1510" s="135" t="s">
        <v>163</v>
      </c>
      <c r="N1510" s="135"/>
      <c r="O1510" s="135"/>
      <c r="P1510" s="135"/>
      <c r="Q1510" s="135"/>
      <c r="R1510" s="135" t="s">
        <v>5270</v>
      </c>
      <c r="S1510" s="135" t="s">
        <v>163</v>
      </c>
      <c r="T1510" s="135" t="s">
        <v>5271</v>
      </c>
      <c r="U1510" s="135" t="s">
        <v>5272</v>
      </c>
      <c r="V1510" s="141" t="s">
        <v>5273</v>
      </c>
      <c r="W1510" s="135"/>
      <c r="X1510" s="135"/>
      <c r="Y1510" s="135"/>
      <c r="Z1510" s="135"/>
      <c r="AA1510" s="135" t="s">
        <v>163</v>
      </c>
      <c r="AB1510" s="135"/>
      <c r="AC1510" s="135" t="s">
        <v>168</v>
      </c>
      <c r="AD1510" s="3" t="s">
        <v>4638</v>
      </c>
      <c r="AE1510" s="3" t="s">
        <v>5274</v>
      </c>
      <c r="AF1510" s="3" t="s">
        <v>5275</v>
      </c>
      <c r="AG1510" s="3" t="s">
        <v>5276</v>
      </c>
      <c r="AH1510" s="135" t="s">
        <v>163</v>
      </c>
      <c r="AI1510" s="135" t="s">
        <v>5273</v>
      </c>
      <c r="AJ1510" s="135" t="s">
        <v>163</v>
      </c>
      <c r="AK1510" s="135" t="s">
        <v>5277</v>
      </c>
      <c r="AL1510" s="135" t="s">
        <v>5278</v>
      </c>
      <c r="AM1510" s="135"/>
      <c r="AN1510" s="135"/>
      <c r="AO1510" s="135"/>
      <c r="AP1510" s="135"/>
      <c r="AQ1510" s="135"/>
      <c r="AR1510" s="135"/>
      <c r="AS1510" s="135"/>
      <c r="AT1510" s="135"/>
      <c r="AU1510" s="135"/>
      <c r="AV1510" s="135"/>
      <c r="AW1510" s="135"/>
      <c r="AX1510" s="135"/>
      <c r="AY1510" s="135"/>
      <c r="AZ1510" s="135"/>
      <c r="BA1510" s="135"/>
      <c r="BC1510" s="141"/>
      <c r="BD1510" s="141"/>
      <c r="BE1510" s="141"/>
    </row>
    <row r="1511" spans="1:102" ht="12.75" customHeight="1" x14ac:dyDescent="0.2">
      <c r="A1511" s="3" t="s">
        <v>544</v>
      </c>
      <c r="B1511" s="127" t="s">
        <v>13646</v>
      </c>
      <c r="C1511" s="5" t="s">
        <v>13886</v>
      </c>
      <c r="D1511" s="3" t="s">
        <v>13890</v>
      </c>
      <c r="E1511" s="3" t="s">
        <v>13890</v>
      </c>
      <c r="F1511" s="3"/>
      <c r="G1511" s="3"/>
      <c r="I1511" s="3" t="s">
        <v>711</v>
      </c>
      <c r="J1511" s="3" t="s">
        <v>179</v>
      </c>
      <c r="K1511" s="4" t="s">
        <v>162</v>
      </c>
      <c r="L1511" s="3" t="s">
        <v>163</v>
      </c>
      <c r="AC1511" s="135"/>
    </row>
    <row r="1512" spans="1:102" ht="12.75" customHeight="1" x14ac:dyDescent="0.2">
      <c r="A1512" s="3" t="s">
        <v>205</v>
      </c>
      <c r="D1512" s="3" t="s">
        <v>5288</v>
      </c>
      <c r="E1512" s="3" t="s">
        <v>5288</v>
      </c>
      <c r="F1512" s="3"/>
      <c r="G1512" s="3"/>
      <c r="I1512" s="3" t="s">
        <v>5289</v>
      </c>
      <c r="J1512" s="133" t="s">
        <v>203</v>
      </c>
      <c r="K1512" s="4" t="s">
        <v>162</v>
      </c>
      <c r="M1512" s="3" t="s">
        <v>163</v>
      </c>
      <c r="R1512" s="3" t="s">
        <v>5290</v>
      </c>
      <c r="S1512" s="3" t="s">
        <v>163</v>
      </c>
      <c r="T1512" s="3" t="s">
        <v>3785</v>
      </c>
      <c r="U1512" s="3" t="s">
        <v>5291</v>
      </c>
      <c r="V1512" s="141" t="s">
        <v>5292</v>
      </c>
      <c r="AA1512" s="3" t="s">
        <v>5293</v>
      </c>
      <c r="AC1512" s="133" t="s">
        <v>168</v>
      </c>
      <c r="AD1512" s="3" t="s">
        <v>5294</v>
      </c>
      <c r="AE1512" s="3" t="s">
        <v>5295</v>
      </c>
      <c r="AF1512" s="3" t="s">
        <v>163</v>
      </c>
      <c r="AG1512" s="135" t="s">
        <v>5296</v>
      </c>
      <c r="AH1512" s="3" t="s">
        <v>163</v>
      </c>
      <c r="AI1512" s="3" t="s">
        <v>5292</v>
      </c>
      <c r="AK1512" s="135"/>
      <c r="AQ1512" s="135"/>
      <c r="AV1512" s="135"/>
      <c r="BC1512" s="141"/>
      <c r="BD1512" s="141"/>
      <c r="BE1512" s="141"/>
    </row>
    <row r="1513" spans="1:102" ht="12.75" customHeight="1" x14ac:dyDescent="0.2">
      <c r="A1513" s="3" t="s">
        <v>544</v>
      </c>
      <c r="D1513" s="3" t="s">
        <v>5322</v>
      </c>
      <c r="E1513" s="3" t="s">
        <v>5322</v>
      </c>
      <c r="F1513" s="135"/>
      <c r="G1513" s="3"/>
      <c r="H1513" s="127"/>
      <c r="I1513" s="3" t="s">
        <v>711</v>
      </c>
      <c r="J1513" s="135" t="s">
        <v>179</v>
      </c>
      <c r="K1513" s="127" t="s">
        <v>162</v>
      </c>
      <c r="L1513" s="3" t="s">
        <v>163</v>
      </c>
      <c r="M1513" s="3" t="s">
        <v>163</v>
      </c>
      <c r="R1513" s="3" t="s">
        <v>5323</v>
      </c>
      <c r="S1513" s="3" t="s">
        <v>5324</v>
      </c>
      <c r="T1513" s="3" t="s">
        <v>5325</v>
      </c>
      <c r="U1513" s="135" t="s">
        <v>712</v>
      </c>
      <c r="V1513" s="141" t="s">
        <v>5326</v>
      </c>
      <c r="AA1513" s="135" t="s">
        <v>163</v>
      </c>
      <c r="AC1513" s="3" t="s">
        <v>168</v>
      </c>
      <c r="AD1513" s="3" t="s">
        <v>5327</v>
      </c>
      <c r="AE1513" s="3" t="s">
        <v>2488</v>
      </c>
      <c r="AF1513" s="3" t="s">
        <v>581</v>
      </c>
      <c r="AG1513" s="3" t="s">
        <v>5328</v>
      </c>
      <c r="AH1513" s="3" t="s">
        <v>163</v>
      </c>
      <c r="AI1513" s="135" t="s">
        <v>5326</v>
      </c>
      <c r="AJ1513" s="3" t="s">
        <v>163</v>
      </c>
      <c r="AK1513" s="135" t="s">
        <v>5329</v>
      </c>
      <c r="AL1513" s="3" t="s">
        <v>5330</v>
      </c>
      <c r="BB1513" s="135"/>
      <c r="BC1513" s="9"/>
      <c r="BD1513" s="9"/>
      <c r="BE1513" s="141"/>
      <c r="CA1513" s="135"/>
      <c r="CB1513" s="135"/>
      <c r="CC1513" s="135"/>
      <c r="CD1513" s="135"/>
      <c r="CE1513" s="135"/>
      <c r="CW1513" s="135"/>
      <c r="CX1513" s="135"/>
    </row>
    <row r="1514" spans="1:102" ht="12.75" customHeight="1" x14ac:dyDescent="0.2">
      <c r="A1514" s="3" t="s">
        <v>205</v>
      </c>
      <c r="D1514" s="3" t="s">
        <v>5377</v>
      </c>
      <c r="E1514" s="3" t="s">
        <v>11266</v>
      </c>
      <c r="F1514" s="135"/>
      <c r="G1514" s="3"/>
      <c r="H1514" s="127"/>
      <c r="I1514" s="3" t="s">
        <v>858</v>
      </c>
      <c r="J1514" s="8" t="s">
        <v>203</v>
      </c>
      <c r="K1514" s="127" t="s">
        <v>180</v>
      </c>
      <c r="L1514" s="3" t="s">
        <v>163</v>
      </c>
      <c r="M1514" s="3" t="s">
        <v>11267</v>
      </c>
      <c r="R1514" s="3" t="s">
        <v>5388</v>
      </c>
      <c r="S1514" s="3" t="s">
        <v>163</v>
      </c>
      <c r="T1514" s="3" t="s">
        <v>5389</v>
      </c>
      <c r="U1514" s="135" t="s">
        <v>5390</v>
      </c>
      <c r="V1514" s="141" t="s">
        <v>5391</v>
      </c>
      <c r="AA1514" s="135" t="s">
        <v>5392</v>
      </c>
      <c r="AC1514" s="3" t="s">
        <v>168</v>
      </c>
      <c r="AD1514" s="3" t="s">
        <v>630</v>
      </c>
      <c r="AE1514" s="3" t="s">
        <v>5383</v>
      </c>
      <c r="AF1514" s="3" t="s">
        <v>1289</v>
      </c>
      <c r="AG1514" s="3" t="s">
        <v>5385</v>
      </c>
      <c r="AI1514" s="135" t="s">
        <v>163</v>
      </c>
      <c r="AJ1514" s="3" t="s">
        <v>5386</v>
      </c>
      <c r="AK1514" s="135" t="s">
        <v>5387</v>
      </c>
      <c r="AL1514" s="3" t="s">
        <v>163</v>
      </c>
      <c r="AW1514" s="3" t="s">
        <v>168</v>
      </c>
      <c r="AX1514" s="3" t="s">
        <v>5393</v>
      </c>
      <c r="AY1514" s="3" t="s">
        <v>5383</v>
      </c>
      <c r="AZ1514" s="3" t="s">
        <v>250</v>
      </c>
      <c r="BA1514" s="3" t="s">
        <v>5394</v>
      </c>
      <c r="BB1514" s="135" t="s">
        <v>163</v>
      </c>
      <c r="BC1514" s="135" t="s">
        <v>5391</v>
      </c>
      <c r="BD1514" s="135" t="s">
        <v>163</v>
      </c>
      <c r="BE1514" s="3" t="s">
        <v>5395</v>
      </c>
      <c r="BF1514" s="3" t="s">
        <v>5396</v>
      </c>
      <c r="BG1514" s="3" t="s">
        <v>168</v>
      </c>
      <c r="BH1514" s="3" t="s">
        <v>11863</v>
      </c>
      <c r="BI1514" s="3" t="s">
        <v>11864</v>
      </c>
      <c r="BJ1514" s="3" t="s">
        <v>866</v>
      </c>
      <c r="BK1514" s="3" t="s">
        <v>11865</v>
      </c>
      <c r="BM1514" s="141" t="s">
        <v>13100</v>
      </c>
      <c r="BP1514" s="141" t="s">
        <v>13101</v>
      </c>
      <c r="CA1514" s="135"/>
      <c r="CB1514" s="135"/>
      <c r="CC1514" s="135"/>
      <c r="CD1514" s="135"/>
      <c r="CE1514" s="135"/>
      <c r="CW1514" s="135"/>
      <c r="CX1514" s="135"/>
    </row>
    <row r="1515" spans="1:102" ht="12.75" customHeight="1" x14ac:dyDescent="0.2">
      <c r="A1515" s="135" t="s">
        <v>205</v>
      </c>
      <c r="C1515" s="128"/>
      <c r="D1515" s="135" t="s">
        <v>5377</v>
      </c>
      <c r="E1515" s="135" t="s">
        <v>5378</v>
      </c>
      <c r="F1515" s="135"/>
      <c r="G1515" s="135"/>
      <c r="H1515" s="127"/>
      <c r="I1515" s="135" t="s">
        <v>430</v>
      </c>
      <c r="J1515" s="135" t="s">
        <v>431</v>
      </c>
      <c r="K1515" s="127" t="s">
        <v>180</v>
      </c>
      <c r="L1515" s="135" t="s">
        <v>163</v>
      </c>
      <c r="M1515" s="135"/>
      <c r="N1515" s="135"/>
      <c r="O1515" s="135"/>
      <c r="P1515" s="135"/>
      <c r="Q1515" s="135"/>
      <c r="R1515" s="135" t="s">
        <v>5379</v>
      </c>
      <c r="S1515" s="135" t="s">
        <v>5380</v>
      </c>
      <c r="T1515" s="135" t="s">
        <v>5381</v>
      </c>
      <c r="U1515" s="135" t="s">
        <v>5382</v>
      </c>
      <c r="V1515" s="141" t="s">
        <v>163</v>
      </c>
      <c r="W1515" s="135"/>
      <c r="X1515" s="135"/>
      <c r="Y1515" s="135"/>
      <c r="Z1515" s="135"/>
      <c r="AA1515" s="135" t="s">
        <v>163</v>
      </c>
      <c r="AB1515" s="135"/>
      <c r="AC1515" s="3" t="s">
        <v>168</v>
      </c>
      <c r="AD1515" s="135" t="s">
        <v>630</v>
      </c>
      <c r="AE1515" s="135" t="s">
        <v>5383</v>
      </c>
      <c r="AF1515" s="135" t="s">
        <v>5384</v>
      </c>
      <c r="AG1515" s="135" t="s">
        <v>5385</v>
      </c>
      <c r="AH1515" s="135"/>
      <c r="AI1515" s="135" t="s">
        <v>163</v>
      </c>
      <c r="AJ1515" s="135" t="s">
        <v>5386</v>
      </c>
      <c r="AK1515" s="135" t="s">
        <v>5387</v>
      </c>
      <c r="AL1515" s="135" t="s">
        <v>163</v>
      </c>
      <c r="BC1515" s="141"/>
      <c r="BD1515" s="141"/>
      <c r="BE1515" s="141"/>
    </row>
    <row r="1516" spans="1:102" ht="12.75" customHeight="1" x14ac:dyDescent="0.2">
      <c r="A1516" s="3" t="s">
        <v>173</v>
      </c>
      <c r="D1516" s="3" t="s">
        <v>12286</v>
      </c>
      <c r="E1516" s="3" t="s">
        <v>12286</v>
      </c>
      <c r="F1516" s="3"/>
      <c r="G1516" s="3"/>
      <c r="I1516" s="3" t="s">
        <v>301</v>
      </c>
      <c r="J1516" s="3" t="s">
        <v>179</v>
      </c>
      <c r="K1516" s="127" t="s">
        <v>162</v>
      </c>
      <c r="M1516" s="3" t="s">
        <v>12287</v>
      </c>
      <c r="R1516" s="3" t="s">
        <v>12288</v>
      </c>
      <c r="T1516" s="3">
        <v>560086</v>
      </c>
      <c r="U1516" s="3" t="s">
        <v>12289</v>
      </c>
      <c r="V1516" s="3" t="s">
        <v>12290</v>
      </c>
      <c r="AG1516" s="3" t="s">
        <v>12291</v>
      </c>
      <c r="AI1516" s="135"/>
    </row>
    <row r="1517" spans="1:102" ht="12.75" customHeight="1" x14ac:dyDescent="0.2">
      <c r="A1517" s="3" t="s">
        <v>205</v>
      </c>
      <c r="D1517" s="3" t="s">
        <v>5404</v>
      </c>
      <c r="E1517" s="3" t="s">
        <v>5404</v>
      </c>
      <c r="F1517" s="3"/>
      <c r="G1517" s="3"/>
      <c r="I1517" s="3" t="s">
        <v>722</v>
      </c>
      <c r="J1517" s="3" t="s">
        <v>179</v>
      </c>
      <c r="K1517" s="127" t="s">
        <v>162</v>
      </c>
      <c r="L1517" s="3" t="s">
        <v>163</v>
      </c>
      <c r="M1517" s="135" t="s">
        <v>163</v>
      </c>
      <c r="R1517" s="3" t="s">
        <v>5405</v>
      </c>
      <c r="S1517" s="3" t="s">
        <v>5406</v>
      </c>
      <c r="T1517" s="3" t="s">
        <v>5407</v>
      </c>
      <c r="U1517" s="3" t="s">
        <v>1150</v>
      </c>
      <c r="V1517" s="141" t="s">
        <v>5408</v>
      </c>
      <c r="AA1517" s="3" t="s">
        <v>163</v>
      </c>
      <c r="AC1517" s="3" t="s">
        <v>168</v>
      </c>
      <c r="AD1517" s="3" t="s">
        <v>728</v>
      </c>
      <c r="AE1517" s="3" t="s">
        <v>5409</v>
      </c>
      <c r="AF1517" s="3" t="s">
        <v>581</v>
      </c>
      <c r="AG1517" s="3" t="s">
        <v>5410</v>
      </c>
      <c r="AH1517" s="3" t="s">
        <v>163</v>
      </c>
      <c r="AI1517" s="135" t="s">
        <v>5408</v>
      </c>
      <c r="AJ1517" s="3" t="s">
        <v>163</v>
      </c>
      <c r="AK1517" s="135" t="s">
        <v>5411</v>
      </c>
      <c r="AL1517" s="3" t="s">
        <v>5412</v>
      </c>
      <c r="AQ1517" s="135"/>
      <c r="AV1517" s="135"/>
      <c r="BC1517" s="141"/>
      <c r="BD1517" s="141"/>
      <c r="BE1517" s="141"/>
    </row>
    <row r="1518" spans="1:102" ht="12.75" customHeight="1" x14ac:dyDescent="0.2">
      <c r="A1518" s="3" t="s">
        <v>205</v>
      </c>
      <c r="B1518" s="127" t="s">
        <v>215</v>
      </c>
      <c r="D1518" s="3" t="s">
        <v>11583</v>
      </c>
      <c r="E1518" s="3" t="s">
        <v>11583</v>
      </c>
      <c r="F1518" s="3"/>
      <c r="G1518" s="3"/>
      <c r="H1518" s="4" t="s">
        <v>11628</v>
      </c>
      <c r="I1518" s="3" t="s">
        <v>722</v>
      </c>
      <c r="J1518" s="3" t="s">
        <v>179</v>
      </c>
      <c r="K1518" s="127" t="s">
        <v>162</v>
      </c>
      <c r="AC1518" s="133" t="s">
        <v>168</v>
      </c>
      <c r="AD1518" s="3" t="s">
        <v>11584</v>
      </c>
      <c r="AE1518" s="3" t="s">
        <v>4075</v>
      </c>
      <c r="AF1518" s="3" t="s">
        <v>11319</v>
      </c>
      <c r="AG1518" s="3" t="s">
        <v>11585</v>
      </c>
    </row>
    <row r="1519" spans="1:102" ht="12.75" customHeight="1" x14ac:dyDescent="0.25">
      <c r="A1519" s="132" t="s">
        <v>205</v>
      </c>
      <c r="B1519" s="17" t="s">
        <v>211</v>
      </c>
      <c r="C1519" s="132"/>
      <c r="D1519" s="132" t="s">
        <v>12028</v>
      </c>
      <c r="E1519" s="132" t="s">
        <v>12028</v>
      </c>
      <c r="F1519" s="134"/>
      <c r="G1519" s="134"/>
      <c r="H1519" s="134" t="s">
        <v>177</v>
      </c>
      <c r="I1519" s="132" t="s">
        <v>4418</v>
      </c>
      <c r="J1519" s="132" t="s">
        <v>179</v>
      </c>
      <c r="K1519" s="134" t="s">
        <v>162</v>
      </c>
      <c r="L1519" s="136" t="s">
        <v>12039</v>
      </c>
      <c r="N1519" s="17"/>
      <c r="O1519" s="17"/>
      <c r="P1519" s="134"/>
      <c r="Q1519" s="134"/>
      <c r="U1519" s="3" t="s">
        <v>12037</v>
      </c>
      <c r="V1519" s="15" t="s">
        <v>12029</v>
      </c>
      <c r="W1519" s="136"/>
      <c r="X1519" s="136"/>
      <c r="Y1519" s="136"/>
      <c r="Z1519" s="136"/>
      <c r="AA1519" s="136"/>
      <c r="AB1519" s="136"/>
      <c r="AC1519" s="3" t="s">
        <v>168</v>
      </c>
      <c r="AD1519" s="3" t="s">
        <v>12031</v>
      </c>
      <c r="AE1519" s="3" t="s">
        <v>4075</v>
      </c>
      <c r="AF1519" s="3" t="s">
        <v>611</v>
      </c>
      <c r="AG1519" s="3" t="s">
        <v>11585</v>
      </c>
      <c r="AJ1519" s="141" t="s">
        <v>12541</v>
      </c>
      <c r="AK1519" s="15" t="s">
        <v>12038</v>
      </c>
      <c r="AM1519" s="3" t="s">
        <v>11141</v>
      </c>
      <c r="AN1519" s="3" t="s">
        <v>2296</v>
      </c>
      <c r="AQ1519" s="3" t="s">
        <v>12030</v>
      </c>
      <c r="AR1519" s="180" t="s">
        <v>14638</v>
      </c>
      <c r="AS1519" s="10">
        <v>869318638635</v>
      </c>
      <c r="AT1519" s="15" t="s">
        <v>12187</v>
      </c>
      <c r="AV1519" s="10">
        <v>8618919972320</v>
      </c>
      <c r="AW1519" s="136" t="s">
        <v>168</v>
      </c>
      <c r="AX1519" s="136" t="s">
        <v>4242</v>
      </c>
      <c r="AY1519" s="136" t="s">
        <v>728</v>
      </c>
      <c r="AZ1519" s="133" t="s">
        <v>3407</v>
      </c>
      <c r="BA1519" s="82" t="s">
        <v>12542</v>
      </c>
      <c r="BC1519" s="141" t="s">
        <v>12541</v>
      </c>
    </row>
    <row r="1520" spans="1:102" ht="12.75" customHeight="1" x14ac:dyDescent="0.2">
      <c r="A1520" s="3" t="s">
        <v>205</v>
      </c>
      <c r="B1520" s="17" t="s">
        <v>886</v>
      </c>
      <c r="D1520" s="3" t="s">
        <v>11544</v>
      </c>
      <c r="E1520" s="3" t="s">
        <v>11544</v>
      </c>
      <c r="F1520" s="3"/>
      <c r="G1520" s="3"/>
      <c r="H1520" s="4" t="s">
        <v>11628</v>
      </c>
      <c r="I1520" s="3" t="s">
        <v>722</v>
      </c>
      <c r="J1520" s="3" t="s">
        <v>179</v>
      </c>
      <c r="K1520" s="4" t="s">
        <v>162</v>
      </c>
      <c r="V1520" s="135"/>
      <c r="AW1520" s="3" t="s">
        <v>168</v>
      </c>
      <c r="AX1520" s="3" t="s">
        <v>11545</v>
      </c>
      <c r="AY1520" s="3" t="s">
        <v>7122</v>
      </c>
      <c r="AZ1520" s="3" t="s">
        <v>1071</v>
      </c>
      <c r="BA1520" s="3" t="s">
        <v>11546</v>
      </c>
      <c r="BC1520" s="135"/>
      <c r="BD1520" s="135"/>
      <c r="BE1520" s="135"/>
    </row>
    <row r="1521" spans="1:176" s="1" customFormat="1" ht="12.75" customHeight="1" x14ac:dyDescent="0.2">
      <c r="A1521" s="132" t="s">
        <v>173</v>
      </c>
      <c r="B1521" s="17" t="s">
        <v>11732</v>
      </c>
      <c r="C1521" s="132" t="s">
        <v>11625</v>
      </c>
      <c r="D1521" s="132" t="s">
        <v>13557</v>
      </c>
      <c r="E1521" s="132" t="s">
        <v>13557</v>
      </c>
      <c r="F1521" s="134"/>
      <c r="G1521" s="134"/>
      <c r="H1521" s="134" t="s">
        <v>177</v>
      </c>
      <c r="I1521" s="132" t="s">
        <v>212</v>
      </c>
      <c r="J1521" s="132" t="s">
        <v>179</v>
      </c>
      <c r="K1521" s="7" t="s">
        <v>162</v>
      </c>
      <c r="L1521" s="132"/>
      <c r="M1521" s="136"/>
      <c r="N1521" s="17"/>
      <c r="O1521" s="17"/>
      <c r="P1521" s="134"/>
      <c r="Q1521" s="134"/>
      <c r="R1521" s="132" t="s">
        <v>13558</v>
      </c>
      <c r="S1521" s="132" t="s">
        <v>13559</v>
      </c>
      <c r="T1521" s="132">
        <v>758035</v>
      </c>
      <c r="U1521" s="132" t="s">
        <v>2237</v>
      </c>
      <c r="V1521" s="138" t="s">
        <v>13560</v>
      </c>
      <c r="W1521" s="132"/>
      <c r="X1521" s="132"/>
      <c r="Y1521" s="132"/>
      <c r="Z1521" s="132"/>
      <c r="AA1521" s="132"/>
      <c r="AB1521" s="132"/>
      <c r="AC1521" s="136" t="s">
        <v>168</v>
      </c>
      <c r="AD1521" s="3" t="s">
        <v>13461</v>
      </c>
      <c r="AE1521" s="3" t="s">
        <v>13462</v>
      </c>
      <c r="AF1521" s="3" t="s">
        <v>368</v>
      </c>
      <c r="AG1521" s="3" t="s">
        <v>13463</v>
      </c>
      <c r="AH1521" s="3"/>
      <c r="AI1521" s="41" t="s">
        <v>13464</v>
      </c>
      <c r="AJ1521" s="136"/>
      <c r="AK1521" s="136">
        <v>919437004438</v>
      </c>
      <c r="AL1521" s="136"/>
      <c r="AM1521" s="134"/>
      <c r="AN1521" s="134"/>
      <c r="AO1521" s="134"/>
      <c r="AP1521" s="134"/>
      <c r="AQ1521" s="134"/>
      <c r="AR1521" s="134"/>
      <c r="AS1521" s="134"/>
      <c r="AT1521" s="134"/>
      <c r="AU1521" s="134"/>
      <c r="AV1521" s="134"/>
      <c r="AW1521" s="134"/>
      <c r="AX1521" s="136"/>
      <c r="AY1521" s="136"/>
      <c r="AZ1521" s="132"/>
      <c r="BA1521" s="132"/>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c r="BY1521" s="3"/>
      <c r="BZ1521" s="3"/>
      <c r="CA1521" s="3"/>
      <c r="CB1521" s="3"/>
      <c r="CC1521" s="3"/>
      <c r="CD1521" s="3"/>
      <c r="CE1521" s="3"/>
      <c r="CF1521" s="3"/>
      <c r="CG1521" s="3"/>
      <c r="CH1521" s="3"/>
      <c r="CI1521" s="3"/>
      <c r="CJ1521" s="3"/>
      <c r="CK1521" s="3"/>
      <c r="CL1521" s="3"/>
      <c r="CM1521" s="3"/>
      <c r="CN1521" s="3"/>
      <c r="CO1521" s="3"/>
      <c r="CP1521" s="3"/>
      <c r="CQ1521" s="3"/>
      <c r="CR1521" s="3"/>
      <c r="CS1521" s="3"/>
      <c r="CT1521" s="3"/>
      <c r="CU1521" s="3"/>
      <c r="CV1521" s="3"/>
      <c r="CW1521" s="3"/>
      <c r="CX1521" s="3"/>
      <c r="CY1521" s="3"/>
      <c r="CZ1521" s="3"/>
      <c r="DA1521" s="3"/>
      <c r="DB1521" s="3"/>
      <c r="DC1521" s="3"/>
      <c r="DD1521" s="3"/>
      <c r="DE1521" s="3"/>
      <c r="DF1521" s="3"/>
      <c r="DG1521" s="3"/>
      <c r="DH1521" s="3"/>
      <c r="DI1521" s="3"/>
      <c r="DJ1521" s="3"/>
      <c r="DK1521" s="3"/>
      <c r="DL1521" s="3"/>
      <c r="DM1521" s="3"/>
      <c r="DN1521" s="3"/>
      <c r="DO1521" s="3"/>
      <c r="DP1521" s="3"/>
      <c r="DQ1521" s="3"/>
      <c r="DR1521" s="3"/>
      <c r="DS1521" s="3"/>
      <c r="DT1521" s="3"/>
      <c r="DU1521" s="3"/>
      <c r="DV1521" s="3"/>
      <c r="DW1521" s="3"/>
      <c r="DX1521" s="3"/>
      <c r="DY1521" s="3"/>
      <c r="DZ1521" s="3"/>
      <c r="EA1521" s="3"/>
      <c r="EB1521" s="3"/>
      <c r="EC1521" s="3"/>
      <c r="ED1521" s="3"/>
      <c r="EE1521" s="3"/>
      <c r="EF1521" s="3"/>
      <c r="EG1521" s="3"/>
      <c r="EH1521" s="3"/>
      <c r="EI1521" s="3"/>
      <c r="EJ1521" s="3"/>
      <c r="EK1521" s="3"/>
      <c r="EL1521" s="3"/>
      <c r="EM1521" s="3"/>
      <c r="EN1521" s="3"/>
      <c r="EO1521" s="3"/>
      <c r="EP1521" s="3"/>
      <c r="EQ1521" s="3"/>
      <c r="ER1521" s="3"/>
      <c r="ES1521" s="3"/>
      <c r="ET1521" s="3"/>
      <c r="EU1521" s="3"/>
      <c r="EV1521" s="3"/>
      <c r="EW1521" s="3"/>
      <c r="EX1521" s="3"/>
      <c r="EY1521" s="3"/>
      <c r="EZ1521" s="3"/>
      <c r="FA1521" s="3"/>
      <c r="FB1521" s="3"/>
      <c r="FC1521" s="3"/>
      <c r="FD1521" s="3"/>
      <c r="FE1521" s="3"/>
      <c r="FF1521" s="3"/>
      <c r="FG1521" s="3"/>
      <c r="FH1521" s="3"/>
      <c r="FI1521" s="3"/>
      <c r="FJ1521" s="3"/>
      <c r="FK1521" s="3"/>
      <c r="FL1521" s="3"/>
      <c r="FM1521" s="135"/>
      <c r="FN1521" s="135"/>
      <c r="FO1521" s="135"/>
      <c r="FP1521" s="135"/>
      <c r="FQ1521" s="135"/>
      <c r="FR1521" s="135"/>
      <c r="FS1521" s="135"/>
      <c r="FT1521" s="135"/>
    </row>
    <row r="1522" spans="1:176" s="1" customFormat="1" ht="12.75" customHeight="1" x14ac:dyDescent="0.2">
      <c r="A1522" s="132" t="s">
        <v>240</v>
      </c>
      <c r="B1522" s="17" t="s">
        <v>886</v>
      </c>
      <c r="C1522" s="133"/>
      <c r="D1522" s="133" t="s">
        <v>3816</v>
      </c>
      <c r="E1522" s="133" t="s">
        <v>3816</v>
      </c>
      <c r="F1522" s="12"/>
      <c r="G1522" s="12"/>
      <c r="H1522" s="124" t="s">
        <v>243</v>
      </c>
      <c r="I1522" s="133" t="s">
        <v>3817</v>
      </c>
      <c r="J1522" s="8" t="s">
        <v>161</v>
      </c>
      <c r="K1522" s="124" t="s">
        <v>162</v>
      </c>
      <c r="L1522" s="133"/>
      <c r="M1522" s="133"/>
      <c r="N1522" s="124" t="s">
        <v>247</v>
      </c>
      <c r="O1522" s="124"/>
      <c r="P1522" s="124"/>
      <c r="Q1522" s="124"/>
      <c r="R1522" s="133"/>
      <c r="S1522" s="133"/>
      <c r="T1522" s="133"/>
      <c r="U1522" s="133"/>
      <c r="V1522" s="24"/>
      <c r="W1522" s="133"/>
      <c r="X1522" s="133"/>
      <c r="Y1522" s="133"/>
      <c r="Z1522" s="133"/>
      <c r="AA1522" s="133"/>
      <c r="AB1522" s="133"/>
      <c r="AC1522" s="133"/>
      <c r="AD1522" s="3"/>
      <c r="AE1522" s="3"/>
      <c r="AF1522" s="3"/>
      <c r="AG1522" s="3"/>
      <c r="AH1522" s="133"/>
      <c r="AI1522" s="133"/>
      <c r="AJ1522" s="133"/>
      <c r="AK1522" s="133"/>
      <c r="AL1522" s="133"/>
      <c r="AM1522" s="124"/>
      <c r="AN1522" s="124"/>
      <c r="AO1522" s="124"/>
      <c r="AP1522" s="124"/>
      <c r="AQ1522" s="124"/>
      <c r="AR1522" s="124"/>
      <c r="AS1522" s="124"/>
      <c r="AT1522" s="124"/>
      <c r="AU1522" s="124"/>
      <c r="AV1522" s="124"/>
      <c r="AW1522" s="124"/>
      <c r="AX1522" s="133"/>
      <c r="AY1522" s="133"/>
      <c r="AZ1522" s="133"/>
      <c r="BA1522" s="13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c r="BX1522" s="3"/>
      <c r="BY1522" s="3"/>
      <c r="BZ1522" s="3"/>
      <c r="CA1522" s="3"/>
      <c r="CB1522" s="3"/>
      <c r="CC1522" s="3"/>
      <c r="CD1522" s="3"/>
      <c r="CE1522" s="3"/>
      <c r="CF1522" s="3"/>
      <c r="CG1522" s="3"/>
      <c r="CH1522" s="3"/>
      <c r="CI1522" s="3"/>
      <c r="CJ1522" s="3"/>
      <c r="CK1522" s="3"/>
      <c r="CL1522" s="3"/>
      <c r="CM1522" s="3"/>
      <c r="CN1522" s="3"/>
      <c r="CO1522" s="3"/>
      <c r="CP1522" s="3"/>
      <c r="CQ1522" s="3"/>
      <c r="CR1522" s="3"/>
      <c r="CS1522" s="3"/>
      <c r="CT1522" s="3"/>
      <c r="CU1522" s="3"/>
      <c r="CV1522" s="3"/>
      <c r="CW1522" s="3"/>
      <c r="CX1522" s="3"/>
      <c r="CY1522" s="3"/>
      <c r="CZ1522" s="3"/>
      <c r="DA1522" s="3"/>
      <c r="DB1522" s="3"/>
      <c r="DC1522" s="3"/>
      <c r="DD1522" s="3"/>
      <c r="DE1522" s="3"/>
      <c r="DF1522" s="3"/>
      <c r="DG1522" s="3"/>
      <c r="DH1522" s="3"/>
      <c r="DI1522" s="3"/>
      <c r="DJ1522" s="3"/>
      <c r="DK1522" s="3"/>
      <c r="DL1522" s="3"/>
      <c r="DM1522" s="3"/>
      <c r="DN1522" s="3"/>
      <c r="DO1522" s="3"/>
      <c r="DP1522" s="3"/>
      <c r="DQ1522" s="3"/>
      <c r="DR1522" s="3"/>
      <c r="DS1522" s="3"/>
      <c r="DT1522" s="3"/>
      <c r="DU1522" s="3"/>
      <c r="DV1522" s="3"/>
      <c r="DW1522" s="3"/>
      <c r="DX1522" s="3"/>
      <c r="DY1522" s="3"/>
      <c r="DZ1522" s="3"/>
      <c r="EA1522" s="3"/>
      <c r="EB1522" s="3"/>
      <c r="EC1522" s="3"/>
      <c r="ED1522" s="3"/>
      <c r="EE1522" s="3"/>
      <c r="EF1522" s="3"/>
      <c r="EG1522" s="3"/>
      <c r="EH1522" s="3"/>
      <c r="EI1522" s="3"/>
      <c r="EJ1522" s="3"/>
      <c r="EK1522" s="3"/>
      <c r="EL1522" s="3"/>
      <c r="EM1522" s="3"/>
      <c r="EN1522" s="3"/>
      <c r="EO1522" s="3"/>
      <c r="EP1522" s="3"/>
      <c r="EQ1522" s="3"/>
      <c r="ER1522" s="3"/>
      <c r="ES1522" s="3"/>
      <c r="ET1522" s="3"/>
      <c r="EU1522" s="3"/>
      <c r="EV1522" s="3"/>
      <c r="EW1522" s="3"/>
      <c r="EX1522" s="3"/>
      <c r="EY1522" s="3"/>
      <c r="EZ1522" s="3"/>
      <c r="FA1522" s="3"/>
      <c r="FB1522" s="3"/>
      <c r="FC1522" s="3"/>
      <c r="FD1522" s="3"/>
      <c r="FE1522" s="3"/>
      <c r="FF1522" s="3"/>
      <c r="FG1522" s="3"/>
      <c r="FH1522" s="3"/>
      <c r="FI1522" s="3"/>
      <c r="FJ1522" s="3"/>
      <c r="FK1522" s="3"/>
      <c r="FL1522" s="3"/>
      <c r="FM1522" s="135"/>
      <c r="FN1522" s="135"/>
      <c r="FO1522" s="135"/>
      <c r="FP1522" s="135"/>
      <c r="FQ1522" s="135"/>
      <c r="FR1522" s="135"/>
      <c r="FS1522" s="135"/>
      <c r="FT1522" s="135"/>
    </row>
    <row r="1523" spans="1:176" ht="12.75" customHeight="1" x14ac:dyDescent="0.2">
      <c r="A1523" s="3" t="s">
        <v>205</v>
      </c>
      <c r="B1523" s="127" t="s">
        <v>215</v>
      </c>
      <c r="D1523" s="3" t="s">
        <v>11502</v>
      </c>
      <c r="E1523" s="3" t="s">
        <v>11502</v>
      </c>
      <c r="F1523" s="3"/>
      <c r="G1523" s="3"/>
      <c r="I1523" s="3" t="s">
        <v>722</v>
      </c>
      <c r="J1523" s="3" t="s">
        <v>179</v>
      </c>
      <c r="K1523" s="4" t="s">
        <v>162</v>
      </c>
      <c r="V1523" s="135"/>
      <c r="AC1523" s="133" t="s">
        <v>168</v>
      </c>
      <c r="AD1523" s="3" t="s">
        <v>11503</v>
      </c>
      <c r="AE1523" s="3" t="s">
        <v>9471</v>
      </c>
      <c r="AF1523" s="3" t="s">
        <v>11319</v>
      </c>
      <c r="AG1523" s="3" t="s">
        <v>11504</v>
      </c>
      <c r="AW1523" s="3" t="s">
        <v>168</v>
      </c>
      <c r="AX1523" s="3" t="s">
        <v>11505</v>
      </c>
      <c r="AY1523" s="3" t="s">
        <v>911</v>
      </c>
      <c r="AZ1523" s="3" t="s">
        <v>11333</v>
      </c>
      <c r="BA1523" s="3" t="s">
        <v>11506</v>
      </c>
      <c r="BC1523" s="135"/>
      <c r="BD1523" s="135"/>
      <c r="BE1523" s="135"/>
    </row>
    <row r="1524" spans="1:176" ht="12.75" customHeight="1" x14ac:dyDescent="0.2">
      <c r="A1524" s="3" t="s">
        <v>205</v>
      </c>
      <c r="B1524" s="17" t="s">
        <v>886</v>
      </c>
      <c r="D1524" s="3" t="s">
        <v>4231</v>
      </c>
      <c r="E1524" s="3" t="s">
        <v>4231</v>
      </c>
      <c r="F1524" s="3"/>
      <c r="G1524" s="3"/>
      <c r="I1524" s="3" t="s">
        <v>722</v>
      </c>
      <c r="J1524" s="3" t="s">
        <v>179</v>
      </c>
      <c r="K1524" s="4" t="s">
        <v>180</v>
      </c>
      <c r="L1524" s="3" t="s">
        <v>163</v>
      </c>
      <c r="M1524" s="3" t="s">
        <v>4232</v>
      </c>
      <c r="R1524" s="3" t="s">
        <v>4233</v>
      </c>
      <c r="S1524" s="3" t="s">
        <v>4234</v>
      </c>
      <c r="T1524" s="3" t="s">
        <v>4235</v>
      </c>
      <c r="U1524" s="3" t="s">
        <v>743</v>
      </c>
      <c r="V1524" s="9" t="s">
        <v>13538</v>
      </c>
      <c r="AA1524" s="3" t="s">
        <v>163</v>
      </c>
      <c r="AC1524" s="3" t="s">
        <v>168</v>
      </c>
      <c r="AD1524" s="3" t="s">
        <v>196</v>
      </c>
      <c r="AE1524" s="3" t="s">
        <v>4076</v>
      </c>
      <c r="AF1524" s="3" t="s">
        <v>13540</v>
      </c>
      <c r="AG1524" s="82" t="s">
        <v>4236</v>
      </c>
      <c r="AH1524" s="3" t="s">
        <v>163</v>
      </c>
      <c r="AI1524" s="3" t="s">
        <v>4245</v>
      </c>
      <c r="AJ1524" s="3" t="s">
        <v>163</v>
      </c>
      <c r="AK1524" s="141" t="s">
        <v>13541</v>
      </c>
      <c r="AN1524" s="3" t="s">
        <v>6729</v>
      </c>
      <c r="AO1524" s="3" t="s">
        <v>6729</v>
      </c>
      <c r="AP1524" s="3" t="s">
        <v>5352</v>
      </c>
      <c r="AQ1524" s="82" t="s">
        <v>13539</v>
      </c>
      <c r="AS1524" s="3" t="s">
        <v>13538</v>
      </c>
      <c r="AV1524" s="10">
        <v>8618616798085</v>
      </c>
      <c r="AW1524" s="3" t="s">
        <v>168</v>
      </c>
      <c r="AX1524" s="3" t="s">
        <v>4242</v>
      </c>
      <c r="AY1524" s="3" t="s">
        <v>1025</v>
      </c>
      <c r="AZ1524" s="3" t="s">
        <v>4243</v>
      </c>
      <c r="BA1524" s="3" t="s">
        <v>4244</v>
      </c>
      <c r="BB1524" s="3" t="s">
        <v>163</v>
      </c>
      <c r="BC1524" s="141" t="s">
        <v>4240</v>
      </c>
      <c r="BD1524" s="141" t="s">
        <v>163</v>
      </c>
      <c r="BE1524" s="141" t="s">
        <v>163</v>
      </c>
      <c r="BF1524" s="3" t="s">
        <v>4241</v>
      </c>
      <c r="BG1524" s="3" t="s">
        <v>168</v>
      </c>
      <c r="BH1524" s="3" t="s">
        <v>196</v>
      </c>
      <c r="BI1524" s="3" t="s">
        <v>4076</v>
      </c>
      <c r="BJ1524" s="3" t="s">
        <v>1894</v>
      </c>
      <c r="BK1524" s="3" t="s">
        <v>4236</v>
      </c>
      <c r="BL1524" s="3" t="s">
        <v>163</v>
      </c>
      <c r="BM1524" s="3" t="s">
        <v>4237</v>
      </c>
      <c r="BN1524" s="3" t="s">
        <v>163</v>
      </c>
      <c r="BO1524" s="3" t="s">
        <v>4238</v>
      </c>
    </row>
    <row r="1525" spans="1:176" ht="12.75" customHeight="1" x14ac:dyDescent="0.2">
      <c r="A1525" s="3" t="s">
        <v>299</v>
      </c>
      <c r="B1525" s="127" t="s">
        <v>11959</v>
      </c>
      <c r="D1525" s="3" t="s">
        <v>13708</v>
      </c>
      <c r="E1525" s="3" t="s">
        <v>13709</v>
      </c>
      <c r="F1525" s="6"/>
      <c r="G1525" s="3"/>
      <c r="H1525" s="134" t="s">
        <v>177</v>
      </c>
      <c r="I1525" s="3" t="s">
        <v>2062</v>
      </c>
      <c r="J1525" s="133" t="s">
        <v>203</v>
      </c>
      <c r="K1525" s="17" t="s">
        <v>162</v>
      </c>
      <c r="U1525" s="141"/>
      <c r="V1525" s="135"/>
      <c r="AA1525" s="10"/>
      <c r="AC1525" s="3" t="s">
        <v>168</v>
      </c>
      <c r="AD1525" s="3" t="s">
        <v>841</v>
      </c>
      <c r="AE1525" s="3" t="s">
        <v>2083</v>
      </c>
      <c r="AF1525" s="3" t="s">
        <v>13710</v>
      </c>
      <c r="AG1525" s="3" t="s">
        <v>13625</v>
      </c>
      <c r="AI1525" s="39" t="s">
        <v>13623</v>
      </c>
      <c r="AJ1525" s="3" t="s">
        <v>163</v>
      </c>
      <c r="AK1525" s="15" t="s">
        <v>13624</v>
      </c>
      <c r="BB1525" s="141"/>
      <c r="BC1525" s="141"/>
      <c r="BD1525" s="141"/>
      <c r="CA1525" s="133"/>
      <c r="CB1525" s="133"/>
      <c r="CC1525" s="133"/>
      <c r="CD1525" s="133"/>
      <c r="CE1525" s="133"/>
      <c r="CW1525" s="133"/>
      <c r="CX1525" s="11"/>
    </row>
    <row r="1526" spans="1:176" ht="12.75" customHeight="1" x14ac:dyDescent="0.2">
      <c r="A1526" s="135" t="s">
        <v>299</v>
      </c>
      <c r="B1526" s="127" t="s">
        <v>11959</v>
      </c>
      <c r="C1526" s="128"/>
      <c r="D1526" s="135" t="s">
        <v>13708</v>
      </c>
      <c r="E1526" s="135" t="s">
        <v>13711</v>
      </c>
      <c r="F1526" s="6"/>
      <c r="G1526" s="135"/>
      <c r="H1526" s="7" t="s">
        <v>177</v>
      </c>
      <c r="I1526" s="135" t="s">
        <v>2062</v>
      </c>
      <c r="J1526" s="133" t="s">
        <v>203</v>
      </c>
      <c r="K1526" s="17" t="s">
        <v>162</v>
      </c>
      <c r="L1526" s="135"/>
      <c r="M1526" s="135"/>
      <c r="N1526" s="135"/>
      <c r="O1526" s="135"/>
      <c r="P1526" s="135"/>
      <c r="Q1526" s="135"/>
      <c r="R1526" s="135"/>
      <c r="S1526" s="135"/>
      <c r="T1526" s="135"/>
      <c r="U1526" s="141"/>
      <c r="V1526" s="135"/>
      <c r="W1526" s="135"/>
      <c r="X1526" s="135"/>
      <c r="Y1526" s="135"/>
      <c r="Z1526" s="135"/>
      <c r="AA1526" s="10"/>
      <c r="AB1526" s="135"/>
      <c r="AC1526" s="135" t="s">
        <v>168</v>
      </c>
      <c r="AD1526" s="135" t="s">
        <v>841</v>
      </c>
      <c r="AE1526" s="135" t="s">
        <v>2083</v>
      </c>
      <c r="AF1526" s="135" t="s">
        <v>13710</v>
      </c>
      <c r="AG1526" s="135" t="s">
        <v>13625</v>
      </c>
      <c r="AH1526" s="135"/>
      <c r="AI1526" s="39" t="s">
        <v>13623</v>
      </c>
      <c r="AJ1526" s="135" t="s">
        <v>163</v>
      </c>
      <c r="AK1526" s="15" t="s">
        <v>13624</v>
      </c>
      <c r="AL1526" s="135"/>
      <c r="AM1526" s="135"/>
      <c r="AN1526" s="135"/>
      <c r="AO1526" s="135"/>
      <c r="AP1526" s="135"/>
      <c r="AQ1526" s="135"/>
      <c r="AR1526" s="135"/>
      <c r="AS1526" s="135"/>
      <c r="AT1526" s="135"/>
      <c r="AU1526" s="135"/>
      <c r="AV1526" s="135"/>
      <c r="AW1526" s="135"/>
      <c r="BB1526" s="141"/>
      <c r="BC1526" s="141"/>
      <c r="BD1526" s="141"/>
      <c r="CA1526" s="133"/>
      <c r="CB1526" s="133"/>
      <c r="CC1526" s="133"/>
      <c r="CD1526" s="133"/>
      <c r="CE1526" s="133"/>
      <c r="CW1526" s="133"/>
      <c r="CX1526" s="11"/>
    </row>
    <row r="1527" spans="1:176" ht="12.75" customHeight="1" x14ac:dyDescent="0.2">
      <c r="A1527" s="135" t="s">
        <v>205</v>
      </c>
      <c r="B1527" s="17" t="s">
        <v>886</v>
      </c>
      <c r="C1527" s="128"/>
      <c r="D1527" s="135" t="s">
        <v>11498</v>
      </c>
      <c r="E1527" s="135" t="s">
        <v>11498</v>
      </c>
      <c r="F1527" s="135"/>
      <c r="G1527" s="135"/>
      <c r="H1527" s="127" t="s">
        <v>11628</v>
      </c>
      <c r="I1527" s="3" t="s">
        <v>722</v>
      </c>
      <c r="J1527" s="135" t="s">
        <v>179</v>
      </c>
      <c r="K1527" s="127" t="s">
        <v>162</v>
      </c>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I1527" s="135"/>
      <c r="AJ1527" s="135"/>
      <c r="AK1527" s="135"/>
      <c r="AL1527" s="135"/>
      <c r="AM1527" s="135"/>
      <c r="AN1527" s="135"/>
      <c r="AO1527" s="135"/>
      <c r="AP1527" s="135"/>
      <c r="AQ1527" s="135"/>
      <c r="AR1527" s="135"/>
      <c r="AS1527" s="135"/>
      <c r="AT1527" s="135"/>
      <c r="AU1527" s="135"/>
      <c r="AV1527" s="135"/>
      <c r="AW1527" s="3" t="s">
        <v>168</v>
      </c>
      <c r="AX1527" s="135" t="s">
        <v>11499</v>
      </c>
      <c r="AY1527" s="135" t="s">
        <v>1805</v>
      </c>
      <c r="AZ1527" s="135" t="s">
        <v>11500</v>
      </c>
      <c r="BA1527" s="135" t="s">
        <v>11501</v>
      </c>
    </row>
    <row r="1528" spans="1:176" ht="12.75" customHeight="1" x14ac:dyDescent="0.2">
      <c r="A1528" s="3" t="s">
        <v>544</v>
      </c>
      <c r="D1528" s="3" t="s">
        <v>12910</v>
      </c>
      <c r="E1528" s="3" t="s">
        <v>12910</v>
      </c>
      <c r="F1528" s="3"/>
      <c r="G1528" s="3"/>
      <c r="I1528" s="3" t="s">
        <v>12764</v>
      </c>
      <c r="J1528" s="3" t="s">
        <v>203</v>
      </c>
      <c r="K1528" s="134" t="s">
        <v>162</v>
      </c>
      <c r="M1528" s="3" t="s">
        <v>12911</v>
      </c>
      <c r="R1528" s="3" t="s">
        <v>12928</v>
      </c>
      <c r="T1528" s="3" t="s">
        <v>12929</v>
      </c>
      <c r="U1528" s="3" t="s">
        <v>829</v>
      </c>
      <c r="V1528" s="135" t="s">
        <v>12930</v>
      </c>
      <c r="AC1528" s="3" t="s">
        <v>168</v>
      </c>
      <c r="AD1528" s="3" t="s">
        <v>12954</v>
      </c>
      <c r="AE1528" s="3" t="s">
        <v>12955</v>
      </c>
      <c r="AF1528" s="3" t="s">
        <v>368</v>
      </c>
      <c r="AG1528" s="3" t="s">
        <v>12956</v>
      </c>
      <c r="AI1528" s="141" t="s">
        <v>13033</v>
      </c>
      <c r="BC1528" s="135"/>
      <c r="BD1528" s="135"/>
      <c r="BE1528" s="135"/>
    </row>
    <row r="1529" spans="1:176" ht="12.75" customHeight="1" x14ac:dyDescent="0.2">
      <c r="A1529" s="3" t="s">
        <v>205</v>
      </c>
      <c r="D1529" s="3" t="s">
        <v>13601</v>
      </c>
      <c r="E1529" s="3" t="s">
        <v>13601</v>
      </c>
      <c r="F1529" s="3"/>
      <c r="G1529" s="3"/>
      <c r="I1529" s="3" t="s">
        <v>12764</v>
      </c>
      <c r="J1529" s="3" t="s">
        <v>203</v>
      </c>
      <c r="K1529" s="134" t="s">
        <v>162</v>
      </c>
      <c r="M1529" s="82" t="s">
        <v>13602</v>
      </c>
      <c r="R1529" s="3" t="s">
        <v>13603</v>
      </c>
      <c r="S1529" s="3" t="s">
        <v>13604</v>
      </c>
      <c r="T1529" s="3" t="s">
        <v>13605</v>
      </c>
      <c r="U1529" s="3" t="s">
        <v>829</v>
      </c>
      <c r="V1529" s="135" t="s">
        <v>13606</v>
      </c>
      <c r="AC1529" s="3" t="s">
        <v>168</v>
      </c>
      <c r="AD1529" s="3" t="s">
        <v>3761</v>
      </c>
      <c r="AE1529" s="3" t="s">
        <v>13466</v>
      </c>
      <c r="AF1529" s="3" t="s">
        <v>368</v>
      </c>
      <c r="AG1529" s="3" t="s">
        <v>13467</v>
      </c>
      <c r="AI1529" s="141" t="s">
        <v>13606</v>
      </c>
      <c r="AK1529" s="10">
        <v>447710056102</v>
      </c>
      <c r="AM1529" s="3" t="s">
        <v>168</v>
      </c>
      <c r="AN1529" s="3" t="s">
        <v>609</v>
      </c>
      <c r="AO1529" s="3" t="s">
        <v>13466</v>
      </c>
      <c r="AP1529" s="3" t="s">
        <v>319</v>
      </c>
      <c r="AQ1529" s="82" t="s">
        <v>13607</v>
      </c>
      <c r="AS1529" s="3" t="s">
        <v>13606</v>
      </c>
      <c r="AV1529" s="10">
        <v>447770477033</v>
      </c>
      <c r="BC1529" s="135"/>
      <c r="BD1529" s="135"/>
      <c r="BE1529" s="135"/>
    </row>
    <row r="1530" spans="1:176" ht="12.75" customHeight="1" x14ac:dyDescent="0.2">
      <c r="A1530" s="3" t="s">
        <v>11623</v>
      </c>
      <c r="B1530" s="127" t="s">
        <v>12448</v>
      </c>
      <c r="C1530" s="5" t="s">
        <v>12449</v>
      </c>
      <c r="D1530" s="3" t="s">
        <v>12447</v>
      </c>
      <c r="E1530" s="3" t="s">
        <v>12447</v>
      </c>
      <c r="F1530" s="3"/>
      <c r="G1530" s="3"/>
      <c r="I1530" s="3" t="s">
        <v>711</v>
      </c>
      <c r="J1530" s="3" t="s">
        <v>179</v>
      </c>
      <c r="K1530" s="134" t="s">
        <v>162</v>
      </c>
      <c r="M1530" s="3" t="s">
        <v>12446</v>
      </c>
      <c r="V1530" s="135" t="s">
        <v>12445</v>
      </c>
      <c r="AC1530" s="3" t="s">
        <v>194</v>
      </c>
      <c r="AD1530" s="3" t="s">
        <v>12444</v>
      </c>
      <c r="AE1530" s="3" t="s">
        <v>2488</v>
      </c>
      <c r="AG1530" s="3" t="s">
        <v>12443</v>
      </c>
      <c r="AK1530" s="3" t="s">
        <v>12442</v>
      </c>
    </row>
    <row r="1531" spans="1:176" ht="12.75" customHeight="1" x14ac:dyDescent="0.2">
      <c r="A1531" s="135" t="s">
        <v>205</v>
      </c>
      <c r="D1531" s="3" t="s">
        <v>5441</v>
      </c>
      <c r="E1531" s="3" t="s">
        <v>5441</v>
      </c>
      <c r="F1531" s="3"/>
      <c r="G1531" s="3"/>
      <c r="I1531" s="135" t="s">
        <v>5442</v>
      </c>
      <c r="J1531" s="133" t="s">
        <v>203</v>
      </c>
      <c r="K1531" s="4" t="s">
        <v>162</v>
      </c>
      <c r="L1531" s="3" t="s">
        <v>163</v>
      </c>
      <c r="M1531" s="135"/>
      <c r="R1531" s="3" t="s">
        <v>5443</v>
      </c>
      <c r="S1531" s="3" t="s">
        <v>5444</v>
      </c>
      <c r="T1531" s="3" t="s">
        <v>5445</v>
      </c>
      <c r="U1531" s="3" t="s">
        <v>5446</v>
      </c>
      <c r="V1531" s="9" t="s">
        <v>163</v>
      </c>
      <c r="AA1531" s="3" t="s">
        <v>163</v>
      </c>
      <c r="AC1531" s="3" t="s">
        <v>2432</v>
      </c>
      <c r="AD1531" s="3" t="s">
        <v>5447</v>
      </c>
      <c r="AE1531" s="3" t="s">
        <v>5448</v>
      </c>
      <c r="AF1531" s="135" t="s">
        <v>163</v>
      </c>
      <c r="AG1531" s="3" t="s">
        <v>5449</v>
      </c>
      <c r="AH1531" s="3" t="s">
        <v>163</v>
      </c>
      <c r="AI1531" s="3" t="s">
        <v>5450</v>
      </c>
      <c r="AJ1531" s="3" t="s">
        <v>163</v>
      </c>
      <c r="AK1531" s="3" t="s">
        <v>5451</v>
      </c>
      <c r="AL1531" s="3" t="s">
        <v>5452</v>
      </c>
      <c r="AW1531" s="3" t="s">
        <v>194</v>
      </c>
      <c r="AX1531" s="3" t="s">
        <v>5453</v>
      </c>
      <c r="AY1531" s="3" t="s">
        <v>5454</v>
      </c>
      <c r="AZ1531" s="3" t="s">
        <v>5455</v>
      </c>
      <c r="BA1531" s="3" t="s">
        <v>5456</v>
      </c>
      <c r="BB1531" s="135" t="s">
        <v>163</v>
      </c>
      <c r="BC1531" s="135" t="s">
        <v>5457</v>
      </c>
      <c r="BD1531" s="135" t="s">
        <v>163</v>
      </c>
      <c r="BE1531" s="135" t="s">
        <v>5458</v>
      </c>
    </row>
    <row r="1532" spans="1:176" ht="12.75" customHeight="1" x14ac:dyDescent="0.2">
      <c r="A1532" s="3" t="s">
        <v>205</v>
      </c>
      <c r="D1532" s="3" t="s">
        <v>5441</v>
      </c>
      <c r="E1532" s="3" t="s">
        <v>5441</v>
      </c>
      <c r="F1532" s="3"/>
      <c r="G1532" s="3"/>
      <c r="I1532" s="3" t="s">
        <v>430</v>
      </c>
      <c r="J1532" s="3" t="s">
        <v>431</v>
      </c>
      <c r="K1532" s="4" t="s">
        <v>162</v>
      </c>
      <c r="L1532" s="3" t="s">
        <v>163</v>
      </c>
      <c r="M1532" s="3" t="s">
        <v>163</v>
      </c>
      <c r="R1532" s="3" t="s">
        <v>5459</v>
      </c>
      <c r="S1532" s="3" t="s">
        <v>163</v>
      </c>
      <c r="T1532" s="3" t="s">
        <v>5460</v>
      </c>
      <c r="U1532" s="3" t="s">
        <v>5461</v>
      </c>
      <c r="V1532" s="9" t="s">
        <v>5462</v>
      </c>
      <c r="AA1532" s="3" t="s">
        <v>163</v>
      </c>
      <c r="AC1532" s="3" t="s">
        <v>168</v>
      </c>
      <c r="AD1532" s="3" t="s">
        <v>5463</v>
      </c>
      <c r="AE1532" s="3" t="s">
        <v>5464</v>
      </c>
      <c r="AF1532" s="3" t="s">
        <v>250</v>
      </c>
      <c r="AG1532" s="3" t="s">
        <v>5465</v>
      </c>
      <c r="AH1532" s="3" t="s">
        <v>5466</v>
      </c>
      <c r="AI1532" s="3" t="s">
        <v>5462</v>
      </c>
      <c r="AJ1532" s="3" t="s">
        <v>163</v>
      </c>
      <c r="AK1532" s="3" t="s">
        <v>5467</v>
      </c>
      <c r="AL1532" s="3" t="s">
        <v>5468</v>
      </c>
      <c r="AM1532" s="3" t="s">
        <v>194</v>
      </c>
      <c r="AN1532" s="3" t="s">
        <v>5469</v>
      </c>
      <c r="AO1532" s="3" t="s">
        <v>5464</v>
      </c>
      <c r="AQ1532" s="3" t="s">
        <v>5470</v>
      </c>
      <c r="AS1532" s="3" t="s">
        <v>5471</v>
      </c>
      <c r="AU1532" s="3" t="s">
        <v>5472</v>
      </c>
      <c r="BC1532" s="9"/>
      <c r="BD1532" s="9"/>
      <c r="BE1532" s="9"/>
    </row>
    <row r="1533" spans="1:176" ht="12.75" customHeight="1" x14ac:dyDescent="0.2">
      <c r="A1533" s="3" t="s">
        <v>544</v>
      </c>
      <c r="D1533" s="3" t="s">
        <v>12901</v>
      </c>
      <c r="E1533" s="3" t="s">
        <v>12901</v>
      </c>
      <c r="F1533" s="3"/>
      <c r="G1533" s="3"/>
      <c r="I1533" s="3" t="s">
        <v>443</v>
      </c>
      <c r="J1533" s="3" t="s">
        <v>444</v>
      </c>
      <c r="K1533" s="7" t="s">
        <v>162</v>
      </c>
      <c r="L1533" s="135"/>
      <c r="R1533" s="3" t="s">
        <v>12902</v>
      </c>
      <c r="T1533" s="3" t="s">
        <v>12903</v>
      </c>
      <c r="U1533" s="3" t="s">
        <v>1448</v>
      </c>
      <c r="V1533" s="15" t="s">
        <v>12904</v>
      </c>
      <c r="AC1533" s="3" t="s">
        <v>168</v>
      </c>
      <c r="AD1533" s="3" t="s">
        <v>12905</v>
      </c>
      <c r="AE1533" s="3" t="s">
        <v>4075</v>
      </c>
      <c r="AG1533" s="3" t="s">
        <v>12906</v>
      </c>
      <c r="FM1533" s="130"/>
      <c r="FN1533" s="130"/>
      <c r="FO1533" s="130"/>
      <c r="FP1533" s="130"/>
      <c r="FQ1533" s="130"/>
      <c r="FR1533" s="130"/>
      <c r="FS1533" s="130"/>
      <c r="FT1533" s="130"/>
    </row>
    <row r="1534" spans="1:176" ht="12.75" customHeight="1" x14ac:dyDescent="0.2">
      <c r="A1534" s="3" t="s">
        <v>205</v>
      </c>
      <c r="D1534" s="3" t="s">
        <v>5475</v>
      </c>
      <c r="E1534" s="3" t="s">
        <v>5475</v>
      </c>
      <c r="F1534" s="3"/>
      <c r="G1534" s="3"/>
      <c r="I1534" s="3" t="s">
        <v>570</v>
      </c>
      <c r="J1534" s="133" t="s">
        <v>203</v>
      </c>
      <c r="K1534" s="127" t="s">
        <v>162</v>
      </c>
      <c r="L1534" s="135" t="s">
        <v>5476</v>
      </c>
      <c r="M1534" s="3" t="s">
        <v>163</v>
      </c>
      <c r="R1534" s="3" t="s">
        <v>5477</v>
      </c>
      <c r="S1534" s="3" t="s">
        <v>163</v>
      </c>
      <c r="T1534" s="3" t="s">
        <v>3485</v>
      </c>
      <c r="U1534" s="3" t="s">
        <v>3486</v>
      </c>
      <c r="V1534" s="141" t="s">
        <v>5478</v>
      </c>
      <c r="AA1534" s="3" t="s">
        <v>3487</v>
      </c>
      <c r="AC1534" s="3" t="s">
        <v>168</v>
      </c>
      <c r="AD1534" s="3" t="s">
        <v>5479</v>
      </c>
      <c r="AE1534" s="3" t="s">
        <v>5480</v>
      </c>
      <c r="AF1534" s="3" t="s">
        <v>600</v>
      </c>
      <c r="AG1534" s="3" t="s">
        <v>5481</v>
      </c>
      <c r="AI1534" s="3" t="s">
        <v>163</v>
      </c>
      <c r="AJ1534" s="3" t="s">
        <v>5482</v>
      </c>
      <c r="AK1534" s="135" t="s">
        <v>5483</v>
      </c>
      <c r="AL1534" s="3" t="s">
        <v>5484</v>
      </c>
      <c r="AW1534" s="3" t="s">
        <v>168</v>
      </c>
      <c r="AX1534" s="3" t="s">
        <v>5485</v>
      </c>
      <c r="AY1534" s="3" t="s">
        <v>5486</v>
      </c>
      <c r="AZ1534" s="3" t="s">
        <v>5487</v>
      </c>
      <c r="BA1534" s="3" t="s">
        <v>5488</v>
      </c>
      <c r="BB1534" s="3" t="s">
        <v>163</v>
      </c>
      <c r="BC1534" s="3" t="s">
        <v>5489</v>
      </c>
      <c r="BD1534" s="3" t="s">
        <v>163</v>
      </c>
      <c r="BE1534" s="3" t="s">
        <v>5490</v>
      </c>
      <c r="BG1534" s="3" t="s">
        <v>168</v>
      </c>
      <c r="BH1534" s="3" t="s">
        <v>5491</v>
      </c>
      <c r="BI1534" s="3" t="s">
        <v>5492</v>
      </c>
      <c r="BJ1534" s="3" t="s">
        <v>5493</v>
      </c>
      <c r="BK1534" s="3" t="s">
        <v>5494</v>
      </c>
      <c r="BL1534" s="3" t="s">
        <v>163</v>
      </c>
      <c r="BM1534" s="3" t="s">
        <v>5478</v>
      </c>
      <c r="BN1534" s="3" t="s">
        <v>163</v>
      </c>
      <c r="BO1534" s="3" t="s">
        <v>5495</v>
      </c>
      <c r="FM1534" s="130"/>
      <c r="FN1534" s="130"/>
      <c r="FO1534" s="130"/>
      <c r="FP1534" s="130"/>
      <c r="FQ1534" s="130"/>
      <c r="FR1534" s="130"/>
      <c r="FS1534" s="130"/>
      <c r="FT1534" s="130"/>
    </row>
    <row r="1535" spans="1:176" ht="12.75" customHeight="1" x14ac:dyDescent="0.2">
      <c r="A1535" s="3" t="s">
        <v>205</v>
      </c>
      <c r="D1535" s="3" t="s">
        <v>5506</v>
      </c>
      <c r="E1535" s="3" t="s">
        <v>5506</v>
      </c>
      <c r="F1535" s="3"/>
      <c r="G1535" s="3"/>
      <c r="I1535" s="3" t="s">
        <v>711</v>
      </c>
      <c r="J1535" s="3" t="s">
        <v>179</v>
      </c>
      <c r="K1535" s="4" t="s">
        <v>162</v>
      </c>
      <c r="L1535" s="135" t="s">
        <v>5507</v>
      </c>
      <c r="M1535" s="135" t="s">
        <v>163</v>
      </c>
      <c r="R1535" s="3" t="s">
        <v>5508</v>
      </c>
      <c r="S1535" s="3" t="s">
        <v>5509</v>
      </c>
      <c r="T1535" s="3" t="s">
        <v>5510</v>
      </c>
      <c r="U1535" s="3" t="s">
        <v>712</v>
      </c>
      <c r="V1535" s="9" t="s">
        <v>5511</v>
      </c>
      <c r="AA1535" s="3" t="s">
        <v>163</v>
      </c>
      <c r="AC1535" s="3" t="s">
        <v>168</v>
      </c>
      <c r="AD1535" s="3" t="s">
        <v>2742</v>
      </c>
      <c r="AE1535" s="3" t="s">
        <v>5512</v>
      </c>
      <c r="AF1535" s="3" t="s">
        <v>368</v>
      </c>
      <c r="AG1535" s="3" t="s">
        <v>5513</v>
      </c>
      <c r="AH1535" s="3" t="s">
        <v>163</v>
      </c>
      <c r="AI1535" s="135" t="s">
        <v>5511</v>
      </c>
      <c r="AJ1535" s="135" t="s">
        <v>163</v>
      </c>
      <c r="AK1535" s="135" t="s">
        <v>5514</v>
      </c>
      <c r="AL1535" s="3" t="s">
        <v>5515</v>
      </c>
      <c r="BC1535" s="141"/>
      <c r="BD1535" s="141"/>
      <c r="BE1535" s="141"/>
    </row>
    <row r="1536" spans="1:176" ht="12.75" customHeight="1" x14ac:dyDescent="0.2">
      <c r="A1536" s="3" t="s">
        <v>173</v>
      </c>
      <c r="D1536" s="3" t="s">
        <v>5516</v>
      </c>
      <c r="E1536" s="3" t="s">
        <v>5516</v>
      </c>
      <c r="F1536" s="3"/>
      <c r="G1536" s="3"/>
      <c r="I1536" s="3" t="s">
        <v>301</v>
      </c>
      <c r="J1536" s="3" t="s">
        <v>179</v>
      </c>
      <c r="K1536" s="4" t="s">
        <v>162</v>
      </c>
      <c r="L1536" s="135" t="s">
        <v>163</v>
      </c>
      <c r="M1536" s="135" t="s">
        <v>163</v>
      </c>
      <c r="R1536" s="3" t="s">
        <v>5517</v>
      </c>
      <c r="S1536" s="3" t="s">
        <v>5518</v>
      </c>
      <c r="T1536" s="3" t="s">
        <v>5519</v>
      </c>
      <c r="U1536" s="3" t="s">
        <v>5520</v>
      </c>
      <c r="V1536" s="9" t="s">
        <v>5521</v>
      </c>
      <c r="AA1536" s="3" t="s">
        <v>163</v>
      </c>
      <c r="AC1536" s="3" t="s">
        <v>168</v>
      </c>
      <c r="AD1536" s="3" t="s">
        <v>1298</v>
      </c>
      <c r="AE1536" s="3" t="s">
        <v>1299</v>
      </c>
      <c r="AF1536" s="3" t="s">
        <v>368</v>
      </c>
      <c r="AG1536" s="3" t="s">
        <v>1301</v>
      </c>
      <c r="AH1536" s="3" t="s">
        <v>5522</v>
      </c>
      <c r="AI1536" s="3" t="s">
        <v>5521</v>
      </c>
      <c r="AJ1536" s="3" t="s">
        <v>163</v>
      </c>
      <c r="AK1536" s="3" t="s">
        <v>5523</v>
      </c>
      <c r="AL1536" s="3" t="s">
        <v>5524</v>
      </c>
      <c r="AM1536" s="3" t="s">
        <v>168</v>
      </c>
      <c r="AN1536" s="3" t="s">
        <v>5525</v>
      </c>
      <c r="AO1536" s="3" t="s">
        <v>5526</v>
      </c>
      <c r="AQ1536" s="3" t="s">
        <v>5527</v>
      </c>
      <c r="AS1536" s="3" t="s">
        <v>5528</v>
      </c>
      <c r="AU1536" s="3" t="s">
        <v>5529</v>
      </c>
      <c r="AW1536" s="3" t="s">
        <v>1916</v>
      </c>
      <c r="AX1536" s="3" t="s">
        <v>5530</v>
      </c>
      <c r="AY1536" s="3" t="s">
        <v>2241</v>
      </c>
      <c r="AZ1536" s="3" t="s">
        <v>5531</v>
      </c>
      <c r="BA1536" s="3" t="s">
        <v>5532</v>
      </c>
      <c r="BB1536" s="3" t="s">
        <v>5533</v>
      </c>
      <c r="BC1536" s="135" t="s">
        <v>5534</v>
      </c>
      <c r="BD1536" s="135" t="s">
        <v>163</v>
      </c>
      <c r="BE1536" s="135" t="s">
        <v>5524</v>
      </c>
      <c r="BF1536" s="3" t="s">
        <v>5535</v>
      </c>
      <c r="BG1536" s="3" t="s">
        <v>168</v>
      </c>
      <c r="BH1536" s="3" t="s">
        <v>5536</v>
      </c>
      <c r="BI1536" s="3" t="s">
        <v>1299</v>
      </c>
      <c r="BJ1536" s="3" t="s">
        <v>5537</v>
      </c>
      <c r="BK1536" s="3" t="s">
        <v>5538</v>
      </c>
      <c r="BL1536" s="3" t="s">
        <v>163</v>
      </c>
      <c r="BM1536" s="3" t="s">
        <v>5521</v>
      </c>
      <c r="BN1536" s="3" t="s">
        <v>163</v>
      </c>
      <c r="BO1536" s="3" t="s">
        <v>5524</v>
      </c>
      <c r="BP1536" s="3" t="s">
        <v>5539</v>
      </c>
      <c r="BQ1536" s="3" t="s">
        <v>168</v>
      </c>
      <c r="BR1536" s="3" t="s">
        <v>5540</v>
      </c>
      <c r="BS1536" s="3" t="s">
        <v>3303</v>
      </c>
      <c r="BT1536" s="3" t="s">
        <v>5541</v>
      </c>
      <c r="BU1536" s="3" t="s">
        <v>5542</v>
      </c>
      <c r="BV1536" s="3" t="s">
        <v>5533</v>
      </c>
      <c r="BW1536" s="3" t="s">
        <v>5521</v>
      </c>
      <c r="BX1536" s="3" t="s">
        <v>163</v>
      </c>
      <c r="BY1536" s="3" t="s">
        <v>5524</v>
      </c>
    </row>
    <row r="1537" spans="1:87" ht="12.75" customHeight="1" x14ac:dyDescent="0.2">
      <c r="A1537" s="135" t="s">
        <v>173</v>
      </c>
      <c r="C1537" s="128"/>
      <c r="D1537" s="135" t="s">
        <v>5543</v>
      </c>
      <c r="E1537" s="135" t="s">
        <v>5543</v>
      </c>
      <c r="F1537" s="135"/>
      <c r="G1537" s="135"/>
      <c r="H1537" s="127"/>
      <c r="I1537" s="135" t="s">
        <v>301</v>
      </c>
      <c r="J1537" s="135" t="s">
        <v>179</v>
      </c>
      <c r="K1537" s="127" t="s">
        <v>162</v>
      </c>
      <c r="L1537" s="135" t="s">
        <v>163</v>
      </c>
      <c r="M1537" s="135" t="s">
        <v>163</v>
      </c>
      <c r="N1537" s="135"/>
      <c r="O1537" s="135"/>
      <c r="P1537" s="135"/>
      <c r="Q1537" s="135"/>
      <c r="R1537" s="135" t="s">
        <v>5544</v>
      </c>
      <c r="S1537" s="135" t="s">
        <v>163</v>
      </c>
      <c r="T1537" s="135" t="s">
        <v>585</v>
      </c>
      <c r="U1537" s="135" t="s">
        <v>5545</v>
      </c>
      <c r="V1537" s="141" t="s">
        <v>4371</v>
      </c>
      <c r="W1537" s="135"/>
      <c r="X1537" s="135"/>
      <c r="Y1537" s="135"/>
      <c r="Z1537" s="135"/>
      <c r="AA1537" s="135" t="s">
        <v>163</v>
      </c>
      <c r="AB1537" s="135"/>
      <c r="AC1537" s="135" t="s">
        <v>168</v>
      </c>
      <c r="AD1537" s="135" t="s">
        <v>598</v>
      </c>
      <c r="AE1537" s="135" t="s">
        <v>599</v>
      </c>
      <c r="AF1537" s="135" t="s">
        <v>5546</v>
      </c>
      <c r="AG1537" s="135" t="s">
        <v>5547</v>
      </c>
      <c r="AH1537" s="135" t="s">
        <v>5548</v>
      </c>
      <c r="AI1537" s="135" t="s">
        <v>5549</v>
      </c>
      <c r="AJ1537" s="135" t="s">
        <v>5550</v>
      </c>
      <c r="AK1537" s="135" t="s">
        <v>5551</v>
      </c>
      <c r="AL1537" s="135" t="s">
        <v>163</v>
      </c>
      <c r="AM1537" s="135"/>
      <c r="AN1537" s="135"/>
      <c r="AO1537" s="135"/>
      <c r="AP1537" s="135"/>
      <c r="AQ1537" s="135"/>
      <c r="AR1537" s="135"/>
      <c r="AS1537" s="135"/>
      <c r="AT1537" s="135"/>
      <c r="AU1537" s="135"/>
      <c r="AV1537" s="135"/>
      <c r="AW1537" s="135" t="s">
        <v>168</v>
      </c>
      <c r="AX1537" s="3" t="s">
        <v>5552</v>
      </c>
      <c r="AY1537" s="3" t="s">
        <v>2804</v>
      </c>
      <c r="AZ1537" s="3" t="s">
        <v>5553</v>
      </c>
      <c r="BA1537" s="3" t="s">
        <v>5554</v>
      </c>
      <c r="BB1537" s="3" t="s">
        <v>5555</v>
      </c>
      <c r="BC1537" s="135" t="s">
        <v>5556</v>
      </c>
      <c r="BD1537" s="3" t="s">
        <v>163</v>
      </c>
      <c r="BE1537" s="3" t="s">
        <v>5556</v>
      </c>
      <c r="BF1537" s="135" t="s">
        <v>5557</v>
      </c>
      <c r="BG1537" s="3" t="s">
        <v>168</v>
      </c>
      <c r="BH1537" s="3" t="s">
        <v>5558</v>
      </c>
      <c r="BI1537" s="3" t="s">
        <v>2465</v>
      </c>
      <c r="BJ1537" s="3" t="s">
        <v>5559</v>
      </c>
      <c r="BK1537" s="135" t="s">
        <v>5560</v>
      </c>
      <c r="BL1537" s="3" t="s">
        <v>163</v>
      </c>
      <c r="BM1537" s="3" t="s">
        <v>5561</v>
      </c>
      <c r="BN1537" s="3" t="s">
        <v>163</v>
      </c>
      <c r="BO1537" s="3" t="s">
        <v>5562</v>
      </c>
      <c r="BP1537" s="3" t="s">
        <v>5563</v>
      </c>
      <c r="BQ1537" s="3" t="s">
        <v>168</v>
      </c>
      <c r="BR1537" s="3" t="s">
        <v>5564</v>
      </c>
      <c r="BS1537" s="3" t="s">
        <v>588</v>
      </c>
      <c r="BT1537" s="3" t="s">
        <v>250</v>
      </c>
      <c r="BU1537" s="3" t="s">
        <v>4358</v>
      </c>
      <c r="BV1537" s="3" t="s">
        <v>163</v>
      </c>
      <c r="BW1537" s="3" t="s">
        <v>5565</v>
      </c>
      <c r="BX1537" s="3" t="s">
        <v>163</v>
      </c>
      <c r="BY1537" s="3" t="s">
        <v>5566</v>
      </c>
      <c r="BZ1537" s="3" t="s">
        <v>5567</v>
      </c>
      <c r="CA1537" s="3" t="s">
        <v>168</v>
      </c>
      <c r="CB1537" s="3" t="s">
        <v>5568</v>
      </c>
      <c r="CC1537" s="3" t="s">
        <v>588</v>
      </c>
      <c r="CD1537" s="3" t="s">
        <v>368</v>
      </c>
      <c r="CE1537" s="3" t="s">
        <v>601</v>
      </c>
      <c r="CF1537" s="3" t="s">
        <v>163</v>
      </c>
      <c r="CG1537" s="3" t="s">
        <v>5569</v>
      </c>
      <c r="CH1537" s="3" t="s">
        <v>163</v>
      </c>
      <c r="CI1537" s="3" t="s">
        <v>5570</v>
      </c>
    </row>
    <row r="1538" spans="1:87" ht="12.75" customHeight="1" x14ac:dyDescent="0.2">
      <c r="A1538" s="133" t="s">
        <v>299</v>
      </c>
      <c r="B1538" s="127" t="s">
        <v>5571</v>
      </c>
      <c r="C1538" s="135"/>
      <c r="D1538" s="132" t="s">
        <v>5572</v>
      </c>
      <c r="E1538" s="132" t="s">
        <v>5572</v>
      </c>
      <c r="F1538" s="134"/>
      <c r="G1538" s="134"/>
      <c r="H1538" s="134" t="s">
        <v>177</v>
      </c>
      <c r="I1538" s="132" t="s">
        <v>722</v>
      </c>
      <c r="J1538" s="132" t="s">
        <v>179</v>
      </c>
      <c r="K1538" s="134" t="s">
        <v>162</v>
      </c>
      <c r="L1538" s="132"/>
      <c r="M1538" s="136"/>
      <c r="N1538" s="17"/>
      <c r="O1538" s="17"/>
      <c r="P1538" s="25"/>
      <c r="Q1538" s="134"/>
      <c r="R1538" s="132"/>
      <c r="S1538" s="132"/>
      <c r="T1538" s="132"/>
      <c r="U1538" s="132"/>
      <c r="V1538" s="138"/>
      <c r="W1538" s="132" t="s">
        <v>473</v>
      </c>
      <c r="X1538" s="132"/>
      <c r="Y1538" s="132"/>
      <c r="Z1538" s="132"/>
      <c r="AA1538" s="132"/>
      <c r="AB1538" s="132"/>
      <c r="AC1538" s="136"/>
      <c r="AD1538" s="136"/>
      <c r="AE1538" s="136"/>
      <c r="AF1538" s="136"/>
      <c r="AG1538" s="136"/>
      <c r="AH1538" s="136"/>
      <c r="AI1538" s="136"/>
      <c r="AJ1538" s="136"/>
      <c r="AK1538" s="136"/>
      <c r="AL1538" s="136"/>
      <c r="AM1538" s="134"/>
      <c r="AN1538" s="134"/>
      <c r="AO1538" s="134"/>
      <c r="AP1538" s="134"/>
      <c r="AQ1538" s="134"/>
      <c r="AR1538" s="134"/>
      <c r="AS1538" s="134"/>
      <c r="AT1538" s="134"/>
      <c r="AU1538" s="134"/>
      <c r="AV1538" s="134"/>
      <c r="AW1538" s="134"/>
      <c r="BC1538" s="135"/>
      <c r="BD1538" s="135"/>
      <c r="BE1538" s="135"/>
    </row>
    <row r="1539" spans="1:87" ht="12.75" customHeight="1" x14ac:dyDescent="0.2">
      <c r="A1539" s="132" t="s">
        <v>544</v>
      </c>
      <c r="B1539" s="124"/>
      <c r="C1539" s="8"/>
      <c r="D1539" s="8" t="s">
        <v>5577</v>
      </c>
      <c r="E1539" s="8" t="s">
        <v>5577</v>
      </c>
      <c r="F1539" s="14"/>
      <c r="G1539" s="14"/>
      <c r="H1539" s="14"/>
      <c r="I1539" s="135" t="s">
        <v>12764</v>
      </c>
      <c r="J1539" s="8" t="s">
        <v>203</v>
      </c>
      <c r="K1539" s="14" t="s">
        <v>162</v>
      </c>
      <c r="L1539" s="133" t="s">
        <v>5578</v>
      </c>
      <c r="M1539" s="8"/>
      <c r="N1539" s="14"/>
      <c r="O1539" s="14"/>
      <c r="P1539" s="14"/>
      <c r="Q1539" s="14"/>
      <c r="R1539" s="8"/>
      <c r="S1539" s="8"/>
      <c r="T1539" s="8"/>
      <c r="U1539" s="8"/>
      <c r="V1539" s="24"/>
      <c r="W1539" s="8"/>
      <c r="X1539" s="8"/>
      <c r="Y1539" s="8"/>
      <c r="Z1539" s="8"/>
      <c r="AA1539" s="8"/>
      <c r="AB1539" s="8"/>
      <c r="AC1539" s="133" t="s">
        <v>168</v>
      </c>
      <c r="AD1539" s="8" t="s">
        <v>5579</v>
      </c>
      <c r="AE1539" s="8" t="s">
        <v>5580</v>
      </c>
      <c r="AF1539" s="8" t="s">
        <v>5581</v>
      </c>
      <c r="AG1539" s="8" t="s">
        <v>5582</v>
      </c>
      <c r="AH1539" s="135"/>
      <c r="AI1539" s="8"/>
      <c r="AJ1539" s="8"/>
      <c r="AK1539" s="8"/>
      <c r="AL1539" s="8"/>
      <c r="AM1539" s="14"/>
      <c r="AN1539" s="14"/>
      <c r="AO1539" s="14"/>
      <c r="AP1539" s="14"/>
      <c r="AQ1539" s="14"/>
      <c r="AR1539" s="14"/>
      <c r="AS1539" s="14"/>
      <c r="AT1539" s="14"/>
      <c r="AU1539" s="14"/>
      <c r="AV1539" s="14"/>
      <c r="AW1539" s="135" t="s">
        <v>168</v>
      </c>
      <c r="AX1539" s="133" t="s">
        <v>5583</v>
      </c>
      <c r="AY1539" s="133" t="s">
        <v>5584</v>
      </c>
      <c r="AZ1539" s="133"/>
      <c r="BA1539" s="133" t="s">
        <v>5585</v>
      </c>
    </row>
    <row r="1540" spans="1:87" ht="12.75" customHeight="1" x14ac:dyDescent="0.2">
      <c r="A1540" s="3" t="s">
        <v>544</v>
      </c>
      <c r="D1540" s="3" t="s">
        <v>5586</v>
      </c>
      <c r="E1540" s="3" t="s">
        <v>5586</v>
      </c>
      <c r="F1540" s="3"/>
      <c r="G1540" s="3"/>
      <c r="I1540" s="3" t="s">
        <v>12764</v>
      </c>
      <c r="J1540" s="3" t="s">
        <v>203</v>
      </c>
      <c r="K1540" s="4" t="s">
        <v>162</v>
      </c>
      <c r="L1540" s="3" t="s">
        <v>163</v>
      </c>
      <c r="M1540" s="3" t="s">
        <v>163</v>
      </c>
      <c r="R1540" s="3" t="s">
        <v>5593</v>
      </c>
      <c r="S1540" s="3" t="s">
        <v>163</v>
      </c>
      <c r="T1540" s="3" t="s">
        <v>163</v>
      </c>
      <c r="U1540" s="3" t="s">
        <v>829</v>
      </c>
      <c r="V1540" s="9" t="s">
        <v>163</v>
      </c>
      <c r="AA1540" s="3" t="s">
        <v>163</v>
      </c>
      <c r="AC1540" s="3" t="s">
        <v>168</v>
      </c>
      <c r="AD1540" s="3" t="s">
        <v>1291</v>
      </c>
      <c r="AE1540" s="3" t="s">
        <v>1292</v>
      </c>
      <c r="AF1540" s="3" t="s">
        <v>5594</v>
      </c>
      <c r="AG1540" s="3" t="s">
        <v>5595</v>
      </c>
      <c r="AI1540" s="3" t="s">
        <v>163</v>
      </c>
      <c r="AJ1540" s="3" t="s">
        <v>5596</v>
      </c>
      <c r="AW1540" s="3" t="s">
        <v>168</v>
      </c>
      <c r="AX1540" s="3" t="s">
        <v>5583</v>
      </c>
      <c r="AY1540" s="3" t="s">
        <v>5584</v>
      </c>
      <c r="AZ1540" s="3" t="s">
        <v>5585</v>
      </c>
      <c r="BC1540" s="9"/>
      <c r="BD1540" s="9"/>
      <c r="BE1540" s="9"/>
    </row>
    <row r="1541" spans="1:87" ht="12.75" customHeight="1" x14ac:dyDescent="0.2">
      <c r="A1541" s="135" t="s">
        <v>544</v>
      </c>
      <c r="C1541" s="128"/>
      <c r="D1541" s="135" t="s">
        <v>5586</v>
      </c>
      <c r="E1541" s="135" t="s">
        <v>5587</v>
      </c>
      <c r="F1541" s="135"/>
      <c r="G1541" s="135"/>
      <c r="H1541" s="127"/>
      <c r="I1541" s="135" t="s">
        <v>722</v>
      </c>
      <c r="J1541" s="135" t="s">
        <v>179</v>
      </c>
      <c r="K1541" s="127" t="s">
        <v>162</v>
      </c>
      <c r="L1541" s="135" t="s">
        <v>163</v>
      </c>
      <c r="M1541" s="135"/>
      <c r="N1541" s="135"/>
      <c r="O1541" s="135"/>
      <c r="P1541" s="135"/>
      <c r="Q1541" s="135"/>
      <c r="R1541" s="135" t="s">
        <v>163</v>
      </c>
      <c r="S1541" s="135" t="s">
        <v>163</v>
      </c>
      <c r="T1541" s="135" t="s">
        <v>163</v>
      </c>
      <c r="U1541" s="135" t="s">
        <v>743</v>
      </c>
      <c r="V1541" s="141" t="s">
        <v>163</v>
      </c>
      <c r="W1541" s="135"/>
      <c r="X1541" s="135"/>
      <c r="Y1541" s="135"/>
      <c r="Z1541" s="135"/>
      <c r="AA1541" s="135" t="s">
        <v>163</v>
      </c>
      <c r="AB1541" s="135"/>
      <c r="AC1541" s="135" t="s">
        <v>168</v>
      </c>
      <c r="AD1541" s="135" t="s">
        <v>5588</v>
      </c>
      <c r="AE1541" s="135" t="s">
        <v>5589</v>
      </c>
      <c r="AF1541" s="135" t="s">
        <v>4499</v>
      </c>
      <c r="AG1541" s="135" t="s">
        <v>5590</v>
      </c>
      <c r="AH1541" s="135"/>
      <c r="AI1541" s="135" t="s">
        <v>163</v>
      </c>
      <c r="AJ1541" s="135" t="s">
        <v>5591</v>
      </c>
      <c r="AK1541" s="135" t="s">
        <v>5592</v>
      </c>
      <c r="AL1541" s="135" t="s">
        <v>163</v>
      </c>
      <c r="AM1541" s="135"/>
      <c r="AN1541" s="135"/>
      <c r="AO1541" s="135"/>
      <c r="AP1541" s="135"/>
      <c r="AQ1541" s="135"/>
      <c r="AR1541" s="135"/>
      <c r="AS1541" s="135"/>
      <c r="AT1541" s="135"/>
      <c r="AU1541" s="135"/>
      <c r="AV1541" s="135"/>
      <c r="AW1541" s="135"/>
      <c r="AX1541" s="135"/>
      <c r="AY1541" s="135"/>
      <c r="AZ1541" s="135"/>
      <c r="BA1541" s="135"/>
      <c r="BC1541" s="141"/>
      <c r="BD1541" s="141"/>
      <c r="BE1541" s="141"/>
    </row>
    <row r="1542" spans="1:87" ht="12.75" customHeight="1" x14ac:dyDescent="0.2">
      <c r="A1542" s="3" t="s">
        <v>275</v>
      </c>
      <c r="D1542" s="3" t="s">
        <v>5597</v>
      </c>
      <c r="E1542" s="3" t="s">
        <v>5597</v>
      </c>
      <c r="F1542" s="3"/>
      <c r="G1542" s="3"/>
      <c r="I1542" s="3" t="s">
        <v>160</v>
      </c>
      <c r="J1542" s="3" t="s">
        <v>161</v>
      </c>
      <c r="K1542" s="4" t="s">
        <v>162</v>
      </c>
      <c r="L1542" s="3" t="s">
        <v>163</v>
      </c>
      <c r="M1542" s="3" t="s">
        <v>5598</v>
      </c>
      <c r="R1542" s="3" t="s">
        <v>5599</v>
      </c>
      <c r="S1542" s="3" t="s">
        <v>163</v>
      </c>
      <c r="T1542" s="3" t="s">
        <v>5600</v>
      </c>
      <c r="U1542" s="3" t="s">
        <v>167</v>
      </c>
      <c r="V1542" s="9" t="s">
        <v>163</v>
      </c>
      <c r="AA1542" s="3" t="s">
        <v>163</v>
      </c>
      <c r="AC1542" s="3" t="s">
        <v>168</v>
      </c>
      <c r="AD1542" s="3" t="s">
        <v>5601</v>
      </c>
      <c r="AE1542" s="3" t="s">
        <v>5602</v>
      </c>
      <c r="AF1542" s="3" t="s">
        <v>5603</v>
      </c>
      <c r="AG1542" s="3" t="s">
        <v>5604</v>
      </c>
      <c r="AH1542" s="3" t="s">
        <v>163</v>
      </c>
      <c r="AI1542" s="3" t="s">
        <v>5605</v>
      </c>
      <c r="AJ1542" s="3" t="s">
        <v>163</v>
      </c>
      <c r="AK1542" s="3" t="s">
        <v>5606</v>
      </c>
      <c r="AL1542" s="3" t="s">
        <v>163</v>
      </c>
      <c r="AW1542" s="3" t="s">
        <v>168</v>
      </c>
      <c r="AX1542" s="3" t="s">
        <v>5607</v>
      </c>
      <c r="AY1542" s="3" t="s">
        <v>5608</v>
      </c>
      <c r="AZ1542" s="3" t="s">
        <v>368</v>
      </c>
      <c r="BA1542" s="3" t="s">
        <v>5609</v>
      </c>
      <c r="BB1542" s="3" t="s">
        <v>163</v>
      </c>
      <c r="BC1542" s="135" t="s">
        <v>5610</v>
      </c>
      <c r="BD1542" s="135" t="s">
        <v>163</v>
      </c>
      <c r="BE1542" s="135" t="s">
        <v>5611</v>
      </c>
      <c r="BF1542" s="3" t="s">
        <v>5612</v>
      </c>
    </row>
    <row r="1543" spans="1:87" ht="12.75" customHeight="1" x14ac:dyDescent="0.2">
      <c r="A1543" s="132" t="s">
        <v>173</v>
      </c>
      <c r="D1543" s="3" t="s">
        <v>696</v>
      </c>
      <c r="E1543" s="3" t="s">
        <v>8208</v>
      </c>
      <c r="F1543" s="3"/>
      <c r="G1543" s="3"/>
      <c r="I1543" s="132" t="s">
        <v>261</v>
      </c>
      <c r="J1543" s="3" t="s">
        <v>179</v>
      </c>
      <c r="K1543" s="127" t="s">
        <v>162</v>
      </c>
      <c r="L1543" s="3" t="s">
        <v>163</v>
      </c>
      <c r="M1543" s="133" t="s">
        <v>699</v>
      </c>
      <c r="R1543" s="3" t="s">
        <v>8468</v>
      </c>
      <c r="S1543" s="3" t="s">
        <v>8469</v>
      </c>
      <c r="T1543" s="3" t="s">
        <v>8470</v>
      </c>
      <c r="U1543" s="3" t="s">
        <v>559</v>
      </c>
      <c r="V1543" s="9" t="s">
        <v>705</v>
      </c>
      <c r="W1543" s="135"/>
      <c r="X1543" s="135"/>
      <c r="Y1543" s="135"/>
      <c r="AA1543" s="3" t="s">
        <v>163</v>
      </c>
      <c r="AC1543" s="3" t="s">
        <v>168</v>
      </c>
      <c r="AD1543" s="3" t="s">
        <v>8471</v>
      </c>
      <c r="AE1543" s="3" t="s">
        <v>702</v>
      </c>
      <c r="AF1543" s="133" t="s">
        <v>250</v>
      </c>
      <c r="AG1543" s="3" t="s">
        <v>703</v>
      </c>
      <c r="AH1543" s="3" t="s">
        <v>704</v>
      </c>
      <c r="AI1543" s="3" t="s">
        <v>705</v>
      </c>
      <c r="AJ1543" s="3" t="s">
        <v>163</v>
      </c>
      <c r="AK1543" s="3" t="s">
        <v>706</v>
      </c>
      <c r="AL1543" s="3" t="s">
        <v>707</v>
      </c>
      <c r="AQ1543" s="135"/>
      <c r="BA1543" s="3" t="s">
        <v>708</v>
      </c>
      <c r="BB1543" s="82" t="s">
        <v>12125</v>
      </c>
      <c r="BC1543" s="141"/>
      <c r="BD1543" s="141"/>
      <c r="BE1543" s="141"/>
      <c r="BH1543" s="3" t="s">
        <v>11749</v>
      </c>
      <c r="BK1543" s="3" t="s">
        <v>709</v>
      </c>
    </row>
    <row r="1544" spans="1:87" ht="12.75" customHeight="1" x14ac:dyDescent="0.2">
      <c r="A1544" s="3" t="s">
        <v>544</v>
      </c>
      <c r="D1544" s="3" t="s">
        <v>5621</v>
      </c>
      <c r="E1544" s="3" t="s">
        <v>5621</v>
      </c>
      <c r="F1544" s="3"/>
      <c r="G1544" s="3"/>
      <c r="I1544" s="3" t="s">
        <v>1455</v>
      </c>
      <c r="J1544" s="3" t="s">
        <v>179</v>
      </c>
      <c r="K1544" s="4" t="s">
        <v>162</v>
      </c>
      <c r="L1544" s="3" t="s">
        <v>163</v>
      </c>
      <c r="M1544" s="3" t="s">
        <v>163</v>
      </c>
      <c r="R1544" s="3" t="s">
        <v>5622</v>
      </c>
      <c r="S1544" s="3" t="s">
        <v>5623</v>
      </c>
      <c r="T1544" s="3" t="s">
        <v>5620</v>
      </c>
      <c r="U1544" s="3" t="s">
        <v>3914</v>
      </c>
      <c r="V1544" s="9" t="s">
        <v>163</v>
      </c>
      <c r="AA1544" s="3" t="s">
        <v>163</v>
      </c>
      <c r="AC1544" s="3" t="s">
        <v>168</v>
      </c>
      <c r="AD1544" s="3" t="s">
        <v>5624</v>
      </c>
      <c r="AE1544" s="3" t="s">
        <v>5625</v>
      </c>
      <c r="AF1544" s="3" t="s">
        <v>1289</v>
      </c>
      <c r="AG1544" s="3" t="s">
        <v>5626</v>
      </c>
      <c r="BC1544" s="9"/>
      <c r="BD1544" s="9"/>
      <c r="BE1544" s="9"/>
    </row>
    <row r="1545" spans="1:87" ht="12.75" customHeight="1" x14ac:dyDescent="0.2">
      <c r="A1545" s="3" t="s">
        <v>173</v>
      </c>
      <c r="D1545" s="3" t="s">
        <v>12908</v>
      </c>
      <c r="E1545" s="3" t="s">
        <v>12985</v>
      </c>
      <c r="F1545" s="3"/>
      <c r="G1545" s="3"/>
      <c r="I1545" s="3" t="s">
        <v>10358</v>
      </c>
      <c r="J1545" s="3" t="s">
        <v>161</v>
      </c>
      <c r="K1545" s="134" t="s">
        <v>162</v>
      </c>
      <c r="L1545" s="26" t="s">
        <v>12984</v>
      </c>
      <c r="M1545" s="3" t="s">
        <v>12983</v>
      </c>
      <c r="R1545" s="3" t="s">
        <v>12923</v>
      </c>
      <c r="U1545" s="3" t="s">
        <v>12924</v>
      </c>
      <c r="V1545" s="135" t="s">
        <v>12925</v>
      </c>
      <c r="AC1545" s="3" t="s">
        <v>168</v>
      </c>
      <c r="AD1545" s="3" t="s">
        <v>2850</v>
      </c>
      <c r="AE1545" s="3" t="s">
        <v>2851</v>
      </c>
      <c r="AF1545" s="3" t="s">
        <v>250</v>
      </c>
      <c r="AG1545" s="3" t="s">
        <v>12951</v>
      </c>
      <c r="AK1545" s="3" t="s">
        <v>13095</v>
      </c>
      <c r="BC1545" s="135"/>
      <c r="BD1545" s="135"/>
      <c r="BE1545" s="135"/>
    </row>
    <row r="1546" spans="1:87" ht="12.75" customHeight="1" x14ac:dyDescent="0.2">
      <c r="A1546" s="3" t="s">
        <v>173</v>
      </c>
      <c r="D1546" s="3" t="s">
        <v>12908</v>
      </c>
      <c r="E1546" s="3" t="s">
        <v>12908</v>
      </c>
      <c r="F1546" s="3"/>
      <c r="G1546" s="3"/>
      <c r="I1546" s="3" t="s">
        <v>10358</v>
      </c>
      <c r="J1546" s="3" t="s">
        <v>161</v>
      </c>
      <c r="K1546" s="134" t="s">
        <v>162</v>
      </c>
      <c r="L1546" s="26" t="s">
        <v>12984</v>
      </c>
      <c r="M1546" s="3" t="s">
        <v>12983</v>
      </c>
      <c r="R1546" s="3" t="s">
        <v>13096</v>
      </c>
      <c r="T1546" s="3">
        <v>1010</v>
      </c>
      <c r="U1546" s="3" t="s">
        <v>3913</v>
      </c>
      <c r="V1546" s="135"/>
      <c r="AC1546" s="3" t="s">
        <v>168</v>
      </c>
      <c r="AD1546" s="3" t="s">
        <v>2850</v>
      </c>
      <c r="AE1546" s="3" t="s">
        <v>2851</v>
      </c>
      <c r="AF1546" s="3" t="s">
        <v>250</v>
      </c>
      <c r="AG1546" s="3" t="s">
        <v>12951</v>
      </c>
      <c r="AK1546" s="10">
        <v>436767448207</v>
      </c>
    </row>
    <row r="1547" spans="1:87" ht="12.75" customHeight="1" x14ac:dyDescent="0.2">
      <c r="A1547" s="3" t="s">
        <v>173</v>
      </c>
      <c r="D1547" s="3" t="s">
        <v>5635</v>
      </c>
      <c r="E1547" s="3" t="s">
        <v>8208</v>
      </c>
      <c r="F1547" s="3"/>
      <c r="G1547" s="3"/>
      <c r="I1547" s="135" t="s">
        <v>2032</v>
      </c>
      <c r="J1547" s="3" t="s">
        <v>179</v>
      </c>
      <c r="K1547" s="4" t="s">
        <v>180</v>
      </c>
      <c r="L1547" s="132" t="s">
        <v>5636</v>
      </c>
      <c r="M1547" s="136" t="s">
        <v>11269</v>
      </c>
      <c r="R1547" s="3" t="s">
        <v>5692</v>
      </c>
      <c r="S1547" s="3" t="s">
        <v>5693</v>
      </c>
      <c r="T1547" s="3" t="s">
        <v>5694</v>
      </c>
      <c r="U1547" s="3" t="s">
        <v>2036</v>
      </c>
      <c r="V1547" s="9" t="s">
        <v>163</v>
      </c>
      <c r="W1547" s="3" t="s">
        <v>11270</v>
      </c>
      <c r="X1547" s="3" t="s">
        <v>11271</v>
      </c>
      <c r="Y1547" s="3" t="s">
        <v>11272</v>
      </c>
      <c r="Z1547" s="3" t="s">
        <v>11273</v>
      </c>
      <c r="AA1547" s="3" t="s">
        <v>163</v>
      </c>
      <c r="AB1547" s="3">
        <v>465</v>
      </c>
      <c r="AC1547" s="3" t="s">
        <v>194</v>
      </c>
      <c r="AD1547" s="3" t="s">
        <v>5638</v>
      </c>
      <c r="AE1547" s="3" t="s">
        <v>5639</v>
      </c>
      <c r="AF1547" s="3" t="s">
        <v>5640</v>
      </c>
      <c r="AG1547" s="3" t="s">
        <v>5641</v>
      </c>
      <c r="AI1547" s="141"/>
      <c r="AJ1547" s="141"/>
      <c r="AK1547" s="141"/>
      <c r="AM1547" s="3" t="s">
        <v>194</v>
      </c>
      <c r="AN1547" s="3" t="s">
        <v>5645</v>
      </c>
      <c r="AO1547" s="3" t="s">
        <v>5646</v>
      </c>
      <c r="AQ1547" s="3" t="s">
        <v>5647</v>
      </c>
      <c r="BC1547" s="135"/>
      <c r="BD1547" s="135"/>
      <c r="BE1547" s="135"/>
    </row>
    <row r="1548" spans="1:87" ht="12.75" customHeight="1" x14ac:dyDescent="0.2">
      <c r="A1548" s="3" t="s">
        <v>173</v>
      </c>
      <c r="D1548" s="3" t="s">
        <v>5635</v>
      </c>
      <c r="E1548" s="3" t="s">
        <v>5682</v>
      </c>
      <c r="F1548" s="3"/>
      <c r="G1548" s="3"/>
      <c r="I1548" s="3" t="s">
        <v>722</v>
      </c>
      <c r="J1548" s="3" t="s">
        <v>179</v>
      </c>
      <c r="K1548" s="127" t="s">
        <v>180</v>
      </c>
      <c r="L1548" s="132" t="s">
        <v>5636</v>
      </c>
      <c r="M1548" s="136" t="s">
        <v>11269</v>
      </c>
      <c r="R1548" s="3" t="s">
        <v>5683</v>
      </c>
      <c r="S1548" s="3" t="s">
        <v>5684</v>
      </c>
      <c r="T1548" s="3" t="s">
        <v>163</v>
      </c>
      <c r="U1548" s="3" t="s">
        <v>5685</v>
      </c>
      <c r="V1548" s="141" t="s">
        <v>163</v>
      </c>
      <c r="W1548" s="3" t="s">
        <v>11270</v>
      </c>
      <c r="X1548" s="3" t="s">
        <v>11271</v>
      </c>
      <c r="Y1548" s="3" t="s">
        <v>11272</v>
      </c>
      <c r="Z1548" s="3" t="s">
        <v>11273</v>
      </c>
      <c r="AA1548" s="3" t="s">
        <v>163</v>
      </c>
      <c r="AB1548" s="3">
        <v>465</v>
      </c>
      <c r="AC1548" s="3" t="s">
        <v>168</v>
      </c>
      <c r="AD1548" s="3" t="s">
        <v>5686</v>
      </c>
      <c r="AE1548" s="3" t="s">
        <v>5687</v>
      </c>
      <c r="AF1548" s="3" t="s">
        <v>5688</v>
      </c>
      <c r="AG1548" s="3" t="s">
        <v>5689</v>
      </c>
      <c r="AI1548" s="3" t="s">
        <v>163</v>
      </c>
      <c r="AJ1548" s="3" t="s">
        <v>5690</v>
      </c>
      <c r="AK1548" s="3" t="s">
        <v>5691</v>
      </c>
      <c r="AL1548" s="3" t="s">
        <v>5690</v>
      </c>
      <c r="BC1548" s="141"/>
      <c r="BD1548" s="141"/>
      <c r="BE1548" s="141"/>
    </row>
    <row r="1549" spans="1:87" ht="12.75" customHeight="1" x14ac:dyDescent="0.2">
      <c r="A1549" s="132" t="s">
        <v>173</v>
      </c>
      <c r="B1549" s="17" t="s">
        <v>886</v>
      </c>
      <c r="C1549" s="132" t="s">
        <v>11984</v>
      </c>
      <c r="D1549" s="132" t="s">
        <v>3495</v>
      </c>
      <c r="E1549" s="132" t="s">
        <v>3495</v>
      </c>
      <c r="F1549" s="134"/>
      <c r="G1549" s="134"/>
      <c r="H1549" s="134" t="s">
        <v>260</v>
      </c>
      <c r="I1549" s="132" t="s">
        <v>244</v>
      </c>
      <c r="J1549" s="132" t="s">
        <v>245</v>
      </c>
      <c r="K1549" s="20" t="s">
        <v>162</v>
      </c>
      <c r="L1549" s="132" t="s">
        <v>11980</v>
      </c>
      <c r="M1549" s="136"/>
      <c r="N1549" s="17"/>
      <c r="O1549" s="17"/>
      <c r="P1549" s="134"/>
      <c r="Q1549" s="134">
        <v>720</v>
      </c>
      <c r="R1549" s="21"/>
      <c r="S1549" s="21"/>
      <c r="T1549" s="21"/>
      <c r="U1549" s="21"/>
      <c r="V1549" s="22"/>
      <c r="W1549" s="21"/>
      <c r="X1549" s="21"/>
      <c r="Y1549" s="21"/>
      <c r="Z1549" s="21"/>
      <c r="AA1549" s="21"/>
      <c r="AB1549" s="21"/>
      <c r="AC1549" s="136"/>
      <c r="AD1549" s="136"/>
      <c r="AE1549" s="136"/>
      <c r="AF1549" s="58"/>
      <c r="AG1549" s="58"/>
      <c r="AH1549" s="58"/>
      <c r="AI1549" s="136"/>
      <c r="AJ1549" s="136"/>
      <c r="AK1549" s="136"/>
      <c r="AL1549" s="136"/>
      <c r="AM1549" s="134"/>
      <c r="AN1549" s="134"/>
      <c r="AO1549" s="134"/>
      <c r="AP1549" s="134"/>
      <c r="AQ1549" s="134"/>
      <c r="AR1549" s="134"/>
      <c r="AS1549" s="134"/>
      <c r="AT1549" s="134"/>
      <c r="AU1549" s="134"/>
      <c r="AV1549" s="134"/>
      <c r="AW1549" s="134"/>
      <c r="BC1549" s="135"/>
      <c r="BD1549" s="135"/>
      <c r="BE1549" s="135"/>
    </row>
    <row r="1550" spans="1:87" ht="12.75" customHeight="1" x14ac:dyDescent="0.2">
      <c r="A1550" s="135" t="s">
        <v>173</v>
      </c>
      <c r="B1550" s="127" t="s">
        <v>12429</v>
      </c>
      <c r="C1550" s="5" t="s">
        <v>13782</v>
      </c>
      <c r="D1550" s="3" t="s">
        <v>11996</v>
      </c>
      <c r="E1550" s="3" t="s">
        <v>11996</v>
      </c>
      <c r="F1550" s="120"/>
      <c r="G1550" s="130"/>
      <c r="H1550" s="134" t="s">
        <v>260</v>
      </c>
      <c r="I1550" s="3" t="s">
        <v>238</v>
      </c>
      <c r="J1550" s="135" t="s">
        <v>179</v>
      </c>
      <c r="K1550" s="4" t="s">
        <v>162</v>
      </c>
      <c r="M1550" s="3" t="s">
        <v>14386</v>
      </c>
      <c r="R1550" s="3" t="s">
        <v>11071</v>
      </c>
      <c r="V1550" s="135"/>
    </row>
    <row r="1551" spans="1:87" ht="12.75" customHeight="1" x14ac:dyDescent="0.2">
      <c r="A1551" s="133" t="s">
        <v>205</v>
      </c>
      <c r="B1551" s="124"/>
      <c r="C1551" s="133"/>
      <c r="D1551" s="133" t="s">
        <v>5695</v>
      </c>
      <c r="E1551" s="133" t="s">
        <v>5695</v>
      </c>
      <c r="F1551" s="124"/>
      <c r="G1551" s="124"/>
      <c r="H1551" s="124"/>
      <c r="I1551" s="133" t="s">
        <v>301</v>
      </c>
      <c r="J1551" s="133" t="s">
        <v>179</v>
      </c>
      <c r="K1551" s="124" t="s">
        <v>162</v>
      </c>
      <c r="L1551" s="37" t="s">
        <v>5696</v>
      </c>
      <c r="M1551" s="133"/>
      <c r="N1551" s="124"/>
      <c r="O1551" s="124"/>
      <c r="P1551" s="124"/>
      <c r="Q1551" s="124"/>
      <c r="R1551" s="133"/>
      <c r="S1551" s="133"/>
      <c r="T1551" s="133"/>
      <c r="U1551" s="133"/>
      <c r="V1551" s="24"/>
      <c r="W1551" s="133"/>
      <c r="X1551" s="133"/>
      <c r="Y1551" s="133"/>
      <c r="Z1551" s="133"/>
      <c r="AA1551" s="133"/>
      <c r="AB1551" s="133"/>
      <c r="AC1551" s="136" t="s">
        <v>168</v>
      </c>
      <c r="AD1551" s="133"/>
      <c r="AE1551" s="133" t="s">
        <v>5697</v>
      </c>
      <c r="AF1551" s="133"/>
      <c r="AG1551" s="133"/>
      <c r="AH1551" s="133"/>
      <c r="AI1551" s="133"/>
      <c r="AJ1551" s="133"/>
      <c r="AK1551" s="133"/>
      <c r="AL1551" s="133"/>
      <c r="AM1551" s="124"/>
      <c r="AN1551" s="124"/>
      <c r="AO1551" s="124"/>
      <c r="AP1551" s="124"/>
      <c r="AQ1551" s="124"/>
      <c r="AR1551" s="124"/>
      <c r="AS1551" s="124"/>
      <c r="AT1551" s="124"/>
      <c r="AU1551" s="124"/>
      <c r="AV1551" s="124"/>
      <c r="AW1551" s="124"/>
      <c r="BC1551" s="135"/>
      <c r="BD1551" s="135"/>
      <c r="BE1551" s="135"/>
    </row>
    <row r="1552" spans="1:87" ht="12.75" customHeight="1" x14ac:dyDescent="0.2">
      <c r="A1552" s="135" t="s">
        <v>544</v>
      </c>
      <c r="C1552" s="128"/>
      <c r="D1552" s="135" t="s">
        <v>5698</v>
      </c>
      <c r="E1552" s="135" t="s">
        <v>5698</v>
      </c>
      <c r="F1552" s="135"/>
      <c r="G1552" s="135"/>
      <c r="H1552" s="127"/>
      <c r="I1552" s="135" t="s">
        <v>301</v>
      </c>
      <c r="J1552" s="135" t="s">
        <v>179</v>
      </c>
      <c r="K1552" s="127" t="s">
        <v>162</v>
      </c>
      <c r="L1552" s="135" t="s">
        <v>5699</v>
      </c>
      <c r="M1552" s="135" t="s">
        <v>5700</v>
      </c>
      <c r="N1552" s="135"/>
      <c r="O1552" s="135"/>
      <c r="P1552" s="135"/>
      <c r="Q1552" s="135"/>
      <c r="R1552" s="3" t="s">
        <v>5701</v>
      </c>
      <c r="S1552" s="3" t="s">
        <v>5702</v>
      </c>
      <c r="T1552" s="3" t="s">
        <v>5703</v>
      </c>
      <c r="U1552" s="3" t="s">
        <v>5704</v>
      </c>
      <c r="V1552" s="9" t="s">
        <v>163</v>
      </c>
      <c r="AA1552" s="3" t="s">
        <v>163</v>
      </c>
      <c r="AC1552" s="3" t="s">
        <v>2432</v>
      </c>
      <c r="AD1552" s="3" t="s">
        <v>5705</v>
      </c>
      <c r="AE1552" s="3" t="s">
        <v>5697</v>
      </c>
      <c r="AF1552" s="3" t="s">
        <v>368</v>
      </c>
      <c r="AG1552" s="3" t="s">
        <v>5706</v>
      </c>
      <c r="AL1552" s="135"/>
      <c r="AM1552" s="135"/>
      <c r="AN1552" s="135"/>
      <c r="AO1552" s="135"/>
      <c r="AP1552" s="135"/>
      <c r="AQ1552" s="135"/>
      <c r="AR1552" s="135"/>
      <c r="AS1552" s="135"/>
      <c r="AT1552" s="135"/>
      <c r="AU1552" s="135"/>
      <c r="AV1552" s="135"/>
      <c r="AX1552" s="135"/>
      <c r="AY1552" s="135"/>
      <c r="AZ1552" s="135"/>
      <c r="BA1552" s="135"/>
      <c r="BC1552" s="141"/>
      <c r="BD1552" s="141"/>
      <c r="BE1552" s="141"/>
      <c r="BH1552" s="135"/>
      <c r="BI1552" s="135"/>
      <c r="BJ1552" s="135"/>
      <c r="BK1552" s="135"/>
    </row>
    <row r="1553" spans="1:176" ht="12.75" customHeight="1" x14ac:dyDescent="0.2">
      <c r="A1553" s="132" t="s">
        <v>240</v>
      </c>
      <c r="B1553" s="17" t="s">
        <v>886</v>
      </c>
      <c r="C1553" s="133"/>
      <c r="D1553" s="133" t="s">
        <v>3818</v>
      </c>
      <c r="E1553" s="133" t="s">
        <v>3818</v>
      </c>
      <c r="F1553" s="12"/>
      <c r="G1553" s="12"/>
      <c r="H1553" s="124" t="s">
        <v>243</v>
      </c>
      <c r="I1553" s="133" t="s">
        <v>443</v>
      </c>
      <c r="J1553" s="8" t="s">
        <v>444</v>
      </c>
      <c r="K1553" s="124" t="s">
        <v>162</v>
      </c>
      <c r="L1553" s="133" t="s">
        <v>3819</v>
      </c>
      <c r="M1553" s="133"/>
      <c r="N1553" s="124" t="s">
        <v>247</v>
      </c>
      <c r="O1553" s="124"/>
      <c r="P1553" s="124"/>
      <c r="Q1553" s="124"/>
      <c r="R1553" s="133"/>
      <c r="S1553" s="133"/>
      <c r="T1553" s="133"/>
      <c r="U1553" s="133"/>
      <c r="V1553" s="24"/>
      <c r="W1553" s="133"/>
      <c r="X1553" s="133"/>
      <c r="Y1553" s="133"/>
      <c r="Z1553" s="133"/>
      <c r="AA1553" s="133"/>
      <c r="AB1553" s="133"/>
      <c r="AC1553" s="133"/>
      <c r="AG1553" s="135"/>
      <c r="AI1553" s="133"/>
      <c r="AJ1553" s="133"/>
      <c r="AK1553" s="133"/>
      <c r="AL1553" s="133"/>
      <c r="AM1553" s="124"/>
      <c r="AN1553" s="124"/>
      <c r="AO1553" s="124"/>
      <c r="AP1553" s="124"/>
      <c r="AQ1553" s="124"/>
      <c r="AR1553" s="124"/>
      <c r="AS1553" s="124"/>
      <c r="AT1553" s="124"/>
      <c r="AU1553" s="124"/>
      <c r="AV1553" s="124"/>
      <c r="AW1553" s="124"/>
      <c r="AX1553" s="133"/>
      <c r="AY1553" s="133"/>
      <c r="AZ1553" s="137"/>
      <c r="BA1553" s="3" t="s">
        <v>3820</v>
      </c>
      <c r="BC1553" s="135"/>
      <c r="BD1553" s="135"/>
      <c r="BE1553" s="135"/>
    </row>
    <row r="1554" spans="1:176" ht="12.75" customHeight="1" x14ac:dyDescent="0.2">
      <c r="A1554" s="135" t="s">
        <v>263</v>
      </c>
      <c r="C1554" s="128"/>
      <c r="D1554" s="135" t="s">
        <v>5709</v>
      </c>
      <c r="E1554" s="135" t="s">
        <v>5709</v>
      </c>
      <c r="F1554" s="135"/>
      <c r="G1554" s="135"/>
      <c r="H1554" s="127"/>
      <c r="I1554" s="135" t="s">
        <v>604</v>
      </c>
      <c r="J1554" s="135" t="s">
        <v>444</v>
      </c>
      <c r="K1554" s="127" t="s">
        <v>162</v>
      </c>
      <c r="L1554" s="135" t="s">
        <v>163</v>
      </c>
      <c r="M1554" s="135" t="s">
        <v>5710</v>
      </c>
      <c r="N1554" s="135"/>
      <c r="O1554" s="135"/>
      <c r="P1554" s="135"/>
      <c r="Q1554" s="135"/>
      <c r="R1554" s="135" t="s">
        <v>5711</v>
      </c>
      <c r="S1554" s="135" t="s">
        <v>163</v>
      </c>
      <c r="T1554" s="135" t="s">
        <v>5712</v>
      </c>
      <c r="U1554" s="135" t="s">
        <v>5713</v>
      </c>
      <c r="V1554" s="141" t="s">
        <v>5714</v>
      </c>
      <c r="W1554" s="135"/>
      <c r="X1554" s="135"/>
      <c r="Y1554" s="135"/>
      <c r="Z1554" s="135"/>
      <c r="AA1554" s="135" t="s">
        <v>163</v>
      </c>
      <c r="AB1554" s="135"/>
      <c r="AC1554" s="135" t="s">
        <v>168</v>
      </c>
      <c r="AD1554" s="135" t="s">
        <v>5715</v>
      </c>
      <c r="AE1554" s="135" t="s">
        <v>5716</v>
      </c>
      <c r="AF1554" s="135" t="s">
        <v>1415</v>
      </c>
      <c r="AG1554" s="135" t="s">
        <v>5717</v>
      </c>
      <c r="AH1554" s="135"/>
      <c r="AI1554" s="135" t="s">
        <v>5718</v>
      </c>
      <c r="AJ1554" s="135" t="s">
        <v>163</v>
      </c>
      <c r="AK1554" s="135"/>
      <c r="AL1554" s="135"/>
      <c r="AM1554" s="135"/>
      <c r="AN1554" s="135"/>
      <c r="AO1554" s="135"/>
      <c r="AP1554" s="135"/>
      <c r="AQ1554" s="135"/>
      <c r="AR1554" s="135"/>
      <c r="AS1554" s="135"/>
      <c r="AT1554" s="135"/>
      <c r="AU1554" s="135"/>
      <c r="AV1554" s="135"/>
      <c r="AW1554" s="135" t="s">
        <v>168</v>
      </c>
      <c r="AX1554" s="135" t="s">
        <v>5719</v>
      </c>
      <c r="AY1554" s="135" t="s">
        <v>5720</v>
      </c>
      <c r="AZ1554" s="135" t="s">
        <v>163</v>
      </c>
      <c r="BA1554" s="135" t="s">
        <v>5721</v>
      </c>
      <c r="BB1554" s="135"/>
      <c r="BC1554" s="141"/>
      <c r="BD1554" s="141"/>
      <c r="BE1554" s="141"/>
      <c r="BF1554" s="135"/>
      <c r="BG1554" s="135"/>
      <c r="BH1554" s="135"/>
      <c r="BI1554" s="135"/>
      <c r="BJ1554" s="135"/>
      <c r="BK1554" s="135"/>
      <c r="BL1554" s="135"/>
      <c r="BM1554" s="135"/>
      <c r="BN1554" s="135"/>
      <c r="BO1554" s="135"/>
      <c r="BP1554" s="135"/>
      <c r="BQ1554" s="135"/>
      <c r="BR1554" s="135"/>
      <c r="BS1554" s="135"/>
      <c r="BT1554" s="135"/>
      <c r="BU1554" s="135"/>
      <c r="BV1554" s="135"/>
      <c r="BW1554" s="135"/>
      <c r="BX1554" s="135"/>
      <c r="BY1554" s="135"/>
      <c r="BZ1554" s="135"/>
      <c r="CA1554" s="135"/>
      <c r="CB1554" s="135"/>
      <c r="CC1554" s="135"/>
      <c r="CD1554" s="135"/>
      <c r="CE1554" s="135"/>
      <c r="CF1554" s="135"/>
      <c r="CG1554" s="135"/>
      <c r="CH1554" s="135"/>
      <c r="CI1554" s="135"/>
      <c r="CJ1554" s="135"/>
      <c r="CK1554" s="135"/>
      <c r="CL1554" s="135"/>
      <c r="CM1554" s="135"/>
      <c r="CN1554" s="135"/>
      <c r="CO1554" s="135"/>
      <c r="CP1554" s="135"/>
      <c r="CQ1554" s="135"/>
      <c r="CR1554" s="135"/>
      <c r="CS1554" s="135"/>
      <c r="CT1554" s="135"/>
      <c r="CU1554" s="135"/>
      <c r="CV1554" s="135"/>
      <c r="CW1554" s="135"/>
      <c r="CX1554" s="135"/>
      <c r="CY1554" s="135"/>
      <c r="CZ1554" s="135"/>
      <c r="DA1554" s="135"/>
      <c r="DB1554" s="135"/>
      <c r="DC1554" s="135"/>
      <c r="DD1554" s="135"/>
      <c r="DE1554" s="135"/>
      <c r="DF1554" s="135"/>
      <c r="DG1554" s="135"/>
      <c r="DH1554" s="135"/>
      <c r="DI1554" s="135"/>
      <c r="DJ1554" s="135"/>
      <c r="DK1554" s="135"/>
      <c r="DL1554" s="135"/>
      <c r="DM1554" s="135"/>
      <c r="DN1554" s="135"/>
      <c r="DO1554" s="135"/>
      <c r="DP1554" s="135"/>
      <c r="DQ1554" s="135"/>
      <c r="DR1554" s="135"/>
      <c r="DS1554" s="135"/>
      <c r="DT1554" s="135"/>
      <c r="DU1554" s="135"/>
      <c r="DV1554" s="135"/>
      <c r="DW1554" s="135"/>
      <c r="DX1554" s="135"/>
      <c r="DY1554" s="135"/>
      <c r="DZ1554" s="135"/>
      <c r="EA1554" s="135"/>
      <c r="EB1554" s="135"/>
      <c r="EC1554" s="135"/>
      <c r="ED1554" s="135"/>
      <c r="EE1554" s="135"/>
      <c r="EF1554" s="135"/>
      <c r="EG1554" s="135"/>
      <c r="EH1554" s="135"/>
      <c r="EI1554" s="135"/>
      <c r="EJ1554" s="135"/>
      <c r="EK1554" s="135"/>
      <c r="EL1554" s="135"/>
      <c r="EM1554" s="135"/>
      <c r="EN1554" s="135"/>
      <c r="EO1554" s="135"/>
      <c r="EP1554" s="135"/>
      <c r="EQ1554" s="135"/>
      <c r="ER1554" s="135"/>
      <c r="ES1554" s="135"/>
      <c r="ET1554" s="135"/>
      <c r="EU1554" s="135"/>
      <c r="EV1554" s="135"/>
      <c r="EW1554" s="135"/>
      <c r="EX1554" s="135"/>
      <c r="EY1554" s="135"/>
      <c r="EZ1554" s="135"/>
      <c r="FA1554" s="135"/>
      <c r="FB1554" s="135"/>
      <c r="FC1554" s="135"/>
      <c r="FD1554" s="135"/>
      <c r="FE1554" s="135"/>
      <c r="FF1554" s="135"/>
      <c r="FG1554" s="135"/>
      <c r="FH1554" s="135"/>
      <c r="FI1554" s="135"/>
      <c r="FJ1554" s="135"/>
      <c r="FK1554" s="135"/>
      <c r="FL1554" s="135"/>
    </row>
    <row r="1555" spans="1:176" ht="12.75" customHeight="1" x14ac:dyDescent="0.2">
      <c r="A1555" s="135" t="s">
        <v>173</v>
      </c>
      <c r="C1555" s="128"/>
      <c r="D1555" s="135" t="s">
        <v>4820</v>
      </c>
      <c r="E1555" s="135" t="s">
        <v>8208</v>
      </c>
      <c r="F1555" s="135"/>
      <c r="G1555" s="135"/>
      <c r="H1555" s="127"/>
      <c r="I1555" s="135" t="s">
        <v>244</v>
      </c>
      <c r="J1555" s="135" t="s">
        <v>245</v>
      </c>
      <c r="K1555" s="134" t="s">
        <v>180</v>
      </c>
      <c r="L1555" s="135" t="s">
        <v>163</v>
      </c>
      <c r="M1555" s="135" t="s">
        <v>4821</v>
      </c>
      <c r="N1555" s="135"/>
      <c r="O1555" s="135"/>
      <c r="P1555" s="135"/>
      <c r="Q1555" s="135"/>
      <c r="R1555" s="135" t="s">
        <v>4822</v>
      </c>
      <c r="S1555" s="135" t="s">
        <v>163</v>
      </c>
      <c r="T1555" s="135" t="s">
        <v>4823</v>
      </c>
      <c r="U1555" s="135" t="s">
        <v>1329</v>
      </c>
      <c r="V1555" s="141" t="s">
        <v>163</v>
      </c>
      <c r="W1555" s="21" t="s">
        <v>11277</v>
      </c>
      <c r="X1555" s="21" t="s">
        <v>11278</v>
      </c>
      <c r="Y1555" s="21" t="s">
        <v>11279</v>
      </c>
      <c r="Z1555" s="135"/>
      <c r="AA1555" s="135" t="s">
        <v>163</v>
      </c>
      <c r="AB1555" s="135">
        <v>620</v>
      </c>
      <c r="AC1555" s="135" t="s">
        <v>168</v>
      </c>
      <c r="AD1555" s="135" t="s">
        <v>4824</v>
      </c>
      <c r="AE1555" s="135" t="s">
        <v>4825</v>
      </c>
      <c r="AF1555" s="135" t="s">
        <v>4826</v>
      </c>
      <c r="AG1555" s="135" t="s">
        <v>4827</v>
      </c>
      <c r="AH1555" s="135" t="s">
        <v>163</v>
      </c>
      <c r="AI1555" s="135" t="s">
        <v>4828</v>
      </c>
      <c r="AJ1555" s="135" t="s">
        <v>163</v>
      </c>
      <c r="AK1555" s="135" t="s">
        <v>4829</v>
      </c>
      <c r="AL1555" s="135"/>
      <c r="AM1555" s="135" t="s">
        <v>168</v>
      </c>
      <c r="AN1555" s="135" t="s">
        <v>13527</v>
      </c>
      <c r="AO1555" s="135" t="s">
        <v>13528</v>
      </c>
      <c r="AP1555" s="135" t="s">
        <v>13532</v>
      </c>
      <c r="AQ1555" s="82" t="s">
        <v>13529</v>
      </c>
      <c r="AR1555" s="135"/>
      <c r="AS1555" s="135" t="s">
        <v>13530</v>
      </c>
      <c r="AT1555" s="135"/>
      <c r="AU1555" s="135"/>
      <c r="AV1555" s="135" t="s">
        <v>13531</v>
      </c>
      <c r="AW1555" s="135" t="s">
        <v>168</v>
      </c>
      <c r="AX1555" s="135" t="s">
        <v>4830</v>
      </c>
      <c r="AY1555" s="135" t="s">
        <v>4831</v>
      </c>
      <c r="AZ1555" s="135" t="s">
        <v>4832</v>
      </c>
      <c r="BA1555" s="135" t="s">
        <v>4833</v>
      </c>
      <c r="BB1555" s="135" t="s">
        <v>163</v>
      </c>
      <c r="BC1555" s="135" t="s">
        <v>4834</v>
      </c>
      <c r="BD1555" s="135" t="s">
        <v>163</v>
      </c>
      <c r="BE1555" s="135" t="s">
        <v>163</v>
      </c>
      <c r="BF1555" s="135" t="s">
        <v>4835</v>
      </c>
      <c r="BG1555" s="135" t="s">
        <v>168</v>
      </c>
      <c r="BH1555" s="135" t="s">
        <v>4836</v>
      </c>
      <c r="BI1555" s="135" t="s">
        <v>4837</v>
      </c>
      <c r="BJ1555" s="135" t="s">
        <v>4838</v>
      </c>
      <c r="BK1555" s="135" t="s">
        <v>4839</v>
      </c>
      <c r="BL1555" s="135" t="s">
        <v>163</v>
      </c>
      <c r="BM1555" s="135" t="s">
        <v>4840</v>
      </c>
      <c r="BN1555" s="135" t="s">
        <v>163</v>
      </c>
      <c r="BO1555" s="135" t="s">
        <v>163</v>
      </c>
      <c r="BP1555" s="135" t="s">
        <v>4841</v>
      </c>
      <c r="BQ1555" s="135" t="s">
        <v>168</v>
      </c>
      <c r="BR1555" s="135" t="s">
        <v>1615</v>
      </c>
      <c r="BS1555" s="135" t="s">
        <v>4842</v>
      </c>
      <c r="BT1555" s="135" t="s">
        <v>4843</v>
      </c>
      <c r="BU1555" s="135" t="s">
        <v>4844</v>
      </c>
      <c r="BV1555" s="135" t="s">
        <v>163</v>
      </c>
      <c r="BW1555" s="135" t="s">
        <v>4840</v>
      </c>
      <c r="BX1555" s="135"/>
      <c r="BY1555" s="135"/>
      <c r="BZ1555" s="135"/>
      <c r="CA1555" s="135"/>
      <c r="CB1555" s="135"/>
      <c r="CC1555" s="135"/>
      <c r="CD1555" s="135"/>
      <c r="CE1555" s="135"/>
      <c r="CF1555" s="135"/>
      <c r="CG1555" s="135"/>
      <c r="CH1555" s="135"/>
      <c r="CI1555" s="135"/>
      <c r="CJ1555" s="135"/>
      <c r="CK1555" s="135"/>
      <c r="CL1555" s="135"/>
      <c r="CM1555" s="135"/>
      <c r="CN1555" s="135"/>
      <c r="CO1555" s="135"/>
      <c r="CP1555" s="135"/>
      <c r="CQ1555" s="135"/>
      <c r="CR1555" s="135"/>
      <c r="CS1555" s="135"/>
      <c r="CT1555" s="135"/>
      <c r="CU1555" s="135"/>
      <c r="CV1555" s="135"/>
      <c r="CW1555" s="135"/>
      <c r="CX1555" s="135"/>
      <c r="CY1555" s="135"/>
      <c r="CZ1555" s="135"/>
      <c r="DA1555" s="135"/>
      <c r="DB1555" s="135"/>
      <c r="DC1555" s="135"/>
      <c r="DD1555" s="135"/>
      <c r="DE1555" s="135"/>
      <c r="DF1555" s="135"/>
      <c r="DG1555" s="135"/>
      <c r="DH1555" s="135"/>
      <c r="DI1555" s="135"/>
      <c r="DJ1555" s="135"/>
      <c r="DK1555" s="135"/>
      <c r="DL1555" s="135"/>
      <c r="DM1555" s="135"/>
      <c r="DN1555" s="135"/>
      <c r="DO1555" s="135"/>
      <c r="DP1555" s="135"/>
      <c r="DQ1555" s="135"/>
      <c r="DR1555" s="135"/>
      <c r="DS1555" s="135"/>
      <c r="DT1555" s="135"/>
      <c r="DU1555" s="135"/>
      <c r="DV1555" s="135"/>
      <c r="DW1555" s="135"/>
      <c r="DX1555" s="135"/>
      <c r="DY1555" s="135"/>
      <c r="DZ1555" s="135"/>
      <c r="EA1555" s="135"/>
      <c r="EB1555" s="135"/>
      <c r="EC1555" s="135"/>
      <c r="ED1555" s="135"/>
      <c r="EE1555" s="135"/>
      <c r="EF1555" s="135"/>
      <c r="EG1555" s="135"/>
      <c r="EH1555" s="135"/>
      <c r="EI1555" s="135"/>
      <c r="EJ1555" s="135"/>
      <c r="EK1555" s="135"/>
      <c r="EL1555" s="135"/>
      <c r="EM1555" s="135"/>
      <c r="EN1555" s="135"/>
      <c r="EO1555" s="135"/>
      <c r="EP1555" s="135"/>
      <c r="EQ1555" s="135"/>
      <c r="ER1555" s="135"/>
      <c r="ES1555" s="135"/>
      <c r="ET1555" s="135"/>
      <c r="EU1555" s="135"/>
      <c r="EV1555" s="135"/>
      <c r="EW1555" s="135"/>
      <c r="EX1555" s="135"/>
      <c r="EY1555" s="135"/>
      <c r="EZ1555" s="135"/>
      <c r="FA1555" s="135"/>
      <c r="FB1555" s="135"/>
      <c r="FC1555" s="135"/>
      <c r="FD1555" s="135"/>
      <c r="FE1555" s="135"/>
      <c r="FF1555" s="135"/>
      <c r="FG1555" s="135"/>
      <c r="FH1555" s="135"/>
      <c r="FI1555" s="135"/>
      <c r="FJ1555" s="135"/>
      <c r="FK1555" s="135"/>
      <c r="FL1555" s="135"/>
    </row>
    <row r="1556" spans="1:176" ht="12.75" customHeight="1" x14ac:dyDescent="0.2">
      <c r="A1556" s="3" t="s">
        <v>275</v>
      </c>
      <c r="D1556" s="3" t="s">
        <v>5746</v>
      </c>
      <c r="E1556" s="3" t="s">
        <v>5746</v>
      </c>
      <c r="F1556" s="3"/>
      <c r="G1556" s="3"/>
      <c r="I1556" s="3" t="s">
        <v>12764</v>
      </c>
      <c r="J1556" s="3" t="s">
        <v>203</v>
      </c>
      <c r="K1556" s="4" t="s">
        <v>162</v>
      </c>
      <c r="L1556" s="3" t="s">
        <v>163</v>
      </c>
      <c r="M1556" s="3" t="s">
        <v>5747</v>
      </c>
      <c r="R1556" s="3" t="s">
        <v>5748</v>
      </c>
      <c r="S1556" s="3" t="s">
        <v>5749</v>
      </c>
      <c r="T1556" s="3" t="s">
        <v>5750</v>
      </c>
      <c r="U1556" s="3" t="s">
        <v>829</v>
      </c>
      <c r="V1556" s="9" t="s">
        <v>5751</v>
      </c>
      <c r="AA1556" s="3" t="s">
        <v>163</v>
      </c>
      <c r="AC1556" s="3" t="s">
        <v>168</v>
      </c>
      <c r="AD1556" s="3" t="s">
        <v>2100</v>
      </c>
      <c r="AE1556" s="3" t="s">
        <v>2101</v>
      </c>
      <c r="AF1556" s="3" t="s">
        <v>163</v>
      </c>
      <c r="AG1556" s="3" t="s">
        <v>5752</v>
      </c>
      <c r="BC1556" s="9"/>
      <c r="BD1556" s="9"/>
      <c r="BE1556" s="9"/>
    </row>
    <row r="1557" spans="1:176" ht="12.75" customHeight="1" x14ac:dyDescent="0.2">
      <c r="A1557" s="135" t="s">
        <v>205</v>
      </c>
      <c r="C1557" s="128"/>
      <c r="D1557" s="135" t="s">
        <v>5753</v>
      </c>
      <c r="E1557" s="3" t="s">
        <v>5753</v>
      </c>
      <c r="F1557" s="135"/>
      <c r="G1557" s="135"/>
      <c r="H1557" s="127"/>
      <c r="I1557" s="135" t="s">
        <v>468</v>
      </c>
      <c r="J1557" s="135" t="s">
        <v>431</v>
      </c>
      <c r="K1557" s="127" t="s">
        <v>162</v>
      </c>
      <c r="L1557" s="135" t="s">
        <v>163</v>
      </c>
      <c r="M1557" s="135" t="s">
        <v>163</v>
      </c>
      <c r="N1557" s="135"/>
      <c r="O1557" s="135"/>
      <c r="P1557" s="135"/>
      <c r="Q1557" s="135"/>
      <c r="R1557" s="135" t="s">
        <v>5754</v>
      </c>
      <c r="S1557" s="135" t="s">
        <v>5755</v>
      </c>
      <c r="T1557" s="135" t="s">
        <v>5756</v>
      </c>
      <c r="U1557" s="135" t="s">
        <v>937</v>
      </c>
      <c r="V1557" s="141" t="s">
        <v>163</v>
      </c>
      <c r="W1557" s="135"/>
      <c r="X1557" s="135"/>
      <c r="Y1557" s="135"/>
      <c r="Z1557" s="135"/>
      <c r="AA1557" s="3" t="s">
        <v>163</v>
      </c>
      <c r="AB1557" s="135"/>
      <c r="AC1557" s="3" t="s">
        <v>168</v>
      </c>
      <c r="AD1557" s="3" t="s">
        <v>5757</v>
      </c>
      <c r="AE1557" s="3" t="s">
        <v>5758</v>
      </c>
      <c r="AF1557" s="3" t="s">
        <v>5759</v>
      </c>
      <c r="AG1557" s="3" t="s">
        <v>5760</v>
      </c>
      <c r="AI1557" s="3" t="s">
        <v>163</v>
      </c>
      <c r="AJ1557" s="3" t="s">
        <v>5761</v>
      </c>
      <c r="AK1557" s="3" t="s">
        <v>5762</v>
      </c>
      <c r="AL1557" s="3" t="s">
        <v>5763</v>
      </c>
      <c r="AM1557" s="3" t="s">
        <v>194</v>
      </c>
      <c r="AN1557" s="3" t="s">
        <v>5764</v>
      </c>
      <c r="AO1557" s="3" t="s">
        <v>5765</v>
      </c>
      <c r="AP1557" s="3" t="s">
        <v>1240</v>
      </c>
      <c r="AQ1557" s="135" t="s">
        <v>5766</v>
      </c>
      <c r="AS1557" s="3" t="s">
        <v>5767</v>
      </c>
      <c r="AU1557" s="3" t="s">
        <v>5768</v>
      </c>
      <c r="BC1557" s="141"/>
      <c r="BD1557" s="141"/>
      <c r="BE1557" s="141"/>
    </row>
    <row r="1558" spans="1:176" ht="12.75" customHeight="1" x14ac:dyDescent="0.2">
      <c r="A1558" s="3" t="s">
        <v>205</v>
      </c>
      <c r="D1558" s="3" t="s">
        <v>5769</v>
      </c>
      <c r="E1558" s="3" t="s">
        <v>5769</v>
      </c>
      <c r="F1558" s="3"/>
      <c r="G1558" s="3"/>
      <c r="I1558" s="3" t="s">
        <v>2032</v>
      </c>
      <c r="J1558" s="135" t="s">
        <v>179</v>
      </c>
      <c r="K1558" s="4" t="s">
        <v>180</v>
      </c>
      <c r="L1558" s="3" t="s">
        <v>163</v>
      </c>
      <c r="M1558" s="135" t="s">
        <v>5770</v>
      </c>
      <c r="R1558" s="3" t="s">
        <v>5771</v>
      </c>
      <c r="S1558" s="3" t="s">
        <v>5772</v>
      </c>
      <c r="T1558" s="3" t="s">
        <v>5773</v>
      </c>
      <c r="U1558" s="3" t="s">
        <v>2036</v>
      </c>
      <c r="V1558" s="9" t="s">
        <v>5774</v>
      </c>
      <c r="AA1558" s="3" t="s">
        <v>163</v>
      </c>
      <c r="AC1558" s="3" t="s">
        <v>168</v>
      </c>
      <c r="AD1558" s="3" t="s">
        <v>5775</v>
      </c>
      <c r="AE1558" s="3" t="s">
        <v>5776</v>
      </c>
      <c r="AF1558" s="3" t="s">
        <v>5777</v>
      </c>
      <c r="AG1558" s="3" t="s">
        <v>5778</v>
      </c>
      <c r="AH1558" s="3" t="s">
        <v>163</v>
      </c>
      <c r="AI1558" s="3" t="s">
        <v>5779</v>
      </c>
      <c r="AJ1558" s="3" t="s">
        <v>163</v>
      </c>
      <c r="AK1558" s="3" t="s">
        <v>5780</v>
      </c>
      <c r="AL1558" s="3" t="s">
        <v>5781</v>
      </c>
      <c r="AW1558" s="3" t="s">
        <v>168</v>
      </c>
      <c r="AX1558" s="3" t="s">
        <v>5788</v>
      </c>
      <c r="AY1558" s="3" t="s">
        <v>5789</v>
      </c>
      <c r="AZ1558" s="3" t="s">
        <v>5790</v>
      </c>
      <c r="BA1558" s="3" t="s">
        <v>5791</v>
      </c>
      <c r="BB1558" s="3" t="s">
        <v>163</v>
      </c>
      <c r="BC1558" s="3" t="s">
        <v>5792</v>
      </c>
      <c r="BD1558" s="135" t="s">
        <v>163</v>
      </c>
      <c r="BE1558" s="135" t="s">
        <v>5786</v>
      </c>
      <c r="BF1558" s="135" t="s">
        <v>5793</v>
      </c>
      <c r="BG1558" s="3" t="s">
        <v>168</v>
      </c>
      <c r="BH1558" s="3" t="s">
        <v>5782</v>
      </c>
      <c r="BI1558" s="3" t="s">
        <v>5783</v>
      </c>
      <c r="BJ1558" s="3" t="s">
        <v>368</v>
      </c>
      <c r="BK1558" s="3" t="s">
        <v>5784</v>
      </c>
      <c r="BL1558" s="3" t="s">
        <v>5785</v>
      </c>
      <c r="BM1558" s="3" t="s">
        <v>163</v>
      </c>
      <c r="BN1558" s="3" t="s">
        <v>163</v>
      </c>
      <c r="BO1558" s="3" t="s">
        <v>5786</v>
      </c>
      <c r="BP1558" s="3" t="s">
        <v>5787</v>
      </c>
      <c r="BQ1558" s="3" t="s">
        <v>168</v>
      </c>
      <c r="BR1558" s="3" t="s">
        <v>5794</v>
      </c>
      <c r="BS1558" s="3" t="s">
        <v>5795</v>
      </c>
      <c r="BT1558" s="3" t="s">
        <v>5796</v>
      </c>
      <c r="BU1558" s="3" t="s">
        <v>5797</v>
      </c>
      <c r="BV1558" s="3" t="s">
        <v>163</v>
      </c>
      <c r="BW1558" s="3" t="s">
        <v>5798</v>
      </c>
      <c r="BX1558" s="3" t="s">
        <v>163</v>
      </c>
      <c r="BY1558" s="3" t="s">
        <v>5799</v>
      </c>
      <c r="CA1558" s="3" t="s">
        <v>168</v>
      </c>
      <c r="CB1558" s="3" t="s">
        <v>5800</v>
      </c>
      <c r="CC1558" s="3" t="s">
        <v>5801</v>
      </c>
      <c r="CD1558" s="3" t="s">
        <v>5802</v>
      </c>
      <c r="CE1558" s="3" t="s">
        <v>5803</v>
      </c>
      <c r="CF1558" s="3" t="s">
        <v>163</v>
      </c>
      <c r="CG1558" s="3" t="s">
        <v>5804</v>
      </c>
      <c r="CH1558" s="3" t="s">
        <v>163</v>
      </c>
      <c r="CI1558" s="3" t="s">
        <v>5786</v>
      </c>
      <c r="CJ1558" s="3" t="s">
        <v>5805</v>
      </c>
      <c r="CK1558" s="3" t="s">
        <v>168</v>
      </c>
      <c r="CL1558" s="3" t="s">
        <v>5806</v>
      </c>
      <c r="CM1558" s="3" t="s">
        <v>5807</v>
      </c>
      <c r="CN1558" s="3" t="s">
        <v>5808</v>
      </c>
      <c r="CO1558" s="3" t="s">
        <v>5809</v>
      </c>
      <c r="CP1558" s="3" t="s">
        <v>163</v>
      </c>
      <c r="CQ1558" s="3" t="s">
        <v>5810</v>
      </c>
      <c r="CR1558" s="3" t="s">
        <v>163</v>
      </c>
      <c r="CS1558" s="3" t="s">
        <v>5786</v>
      </c>
      <c r="CT1558" s="3" t="s">
        <v>5811</v>
      </c>
    </row>
    <row r="1559" spans="1:176" s="130" customFormat="1" ht="12.75" customHeight="1" x14ac:dyDescent="0.2">
      <c r="A1559" s="135" t="s">
        <v>544</v>
      </c>
      <c r="B1559" s="127"/>
      <c r="C1559" s="128"/>
      <c r="D1559" s="135" t="s">
        <v>5818</v>
      </c>
      <c r="E1559" s="135" t="s">
        <v>5818</v>
      </c>
      <c r="F1559" s="135"/>
      <c r="G1559" s="135"/>
      <c r="H1559" s="127"/>
      <c r="I1559" s="133" t="s">
        <v>443</v>
      </c>
      <c r="J1559" s="135" t="s">
        <v>444</v>
      </c>
      <c r="K1559" s="127" t="s">
        <v>162</v>
      </c>
      <c r="L1559" s="135"/>
      <c r="M1559" s="135" t="s">
        <v>163</v>
      </c>
      <c r="N1559" s="135"/>
      <c r="O1559" s="135"/>
      <c r="P1559" s="135"/>
      <c r="Q1559" s="135"/>
      <c r="R1559" s="135" t="s">
        <v>163</v>
      </c>
      <c r="S1559" s="135" t="s">
        <v>163</v>
      </c>
      <c r="T1559" s="135" t="s">
        <v>5819</v>
      </c>
      <c r="U1559" s="135" t="s">
        <v>3888</v>
      </c>
      <c r="V1559" s="141" t="s">
        <v>163</v>
      </c>
      <c r="W1559" s="135"/>
      <c r="X1559" s="135"/>
      <c r="Y1559" s="135"/>
      <c r="Z1559" s="135"/>
      <c r="AA1559" s="135" t="s">
        <v>163</v>
      </c>
      <c r="AB1559" s="135"/>
      <c r="AC1559" s="135" t="s">
        <v>168</v>
      </c>
      <c r="AD1559" s="135" t="s">
        <v>2830</v>
      </c>
      <c r="AE1559" s="135" t="s">
        <v>5820</v>
      </c>
      <c r="AF1559" s="135" t="s">
        <v>5821</v>
      </c>
      <c r="AG1559" s="135" t="s">
        <v>5822</v>
      </c>
      <c r="AH1559" s="135" t="s">
        <v>163</v>
      </c>
      <c r="AI1559" s="135" t="s">
        <v>5823</v>
      </c>
      <c r="AJ1559" s="135" t="s">
        <v>163</v>
      </c>
      <c r="AK1559" s="135"/>
      <c r="AL1559" s="135" t="s">
        <v>5823</v>
      </c>
      <c r="AM1559" s="135"/>
      <c r="AN1559" s="135"/>
      <c r="AO1559" s="135"/>
      <c r="AP1559" s="135"/>
      <c r="AQ1559" s="135"/>
      <c r="AR1559" s="135"/>
      <c r="AS1559" s="135"/>
      <c r="AT1559" s="135"/>
      <c r="AU1559" s="135"/>
      <c r="AV1559" s="135"/>
      <c r="AW1559" s="135"/>
      <c r="AX1559" s="135"/>
      <c r="AY1559" s="135"/>
      <c r="AZ1559" s="135"/>
      <c r="BA1559" s="135"/>
      <c r="BB1559" s="135"/>
      <c r="BC1559" s="141"/>
      <c r="BD1559" s="141"/>
      <c r="BE1559" s="141"/>
      <c r="BF1559" s="135"/>
      <c r="BG1559" s="135"/>
      <c r="BH1559" s="135"/>
      <c r="BI1559" s="135"/>
      <c r="BJ1559" s="135"/>
      <c r="BK1559" s="135"/>
      <c r="BL1559" s="135"/>
      <c r="BM1559" s="135"/>
      <c r="BN1559" s="135"/>
      <c r="BO1559" s="135"/>
      <c r="BP1559" s="135"/>
      <c r="BQ1559" s="135"/>
      <c r="BR1559" s="135"/>
      <c r="BS1559" s="135"/>
      <c r="BT1559" s="135"/>
      <c r="BU1559" s="135"/>
      <c r="BV1559" s="135"/>
      <c r="BW1559" s="135"/>
      <c r="BX1559" s="135"/>
      <c r="BY1559" s="135"/>
      <c r="BZ1559" s="135"/>
      <c r="CA1559" s="135"/>
      <c r="CB1559" s="135"/>
      <c r="CC1559" s="135"/>
      <c r="CD1559" s="135"/>
      <c r="CE1559" s="135"/>
      <c r="CF1559" s="135"/>
      <c r="CG1559" s="135"/>
      <c r="CH1559" s="135"/>
      <c r="CI1559" s="135"/>
      <c r="CJ1559" s="135"/>
      <c r="CK1559" s="135"/>
      <c r="CL1559" s="135"/>
      <c r="CM1559" s="135"/>
      <c r="CN1559" s="135"/>
      <c r="CO1559" s="135"/>
      <c r="CP1559" s="135"/>
      <c r="CQ1559" s="135"/>
      <c r="CR1559" s="135"/>
      <c r="CS1559" s="135"/>
      <c r="CT1559" s="135"/>
      <c r="CU1559" s="135"/>
      <c r="CV1559" s="135"/>
      <c r="CW1559" s="135"/>
      <c r="CX1559" s="135"/>
      <c r="CY1559" s="135"/>
      <c r="CZ1559" s="135"/>
      <c r="DA1559" s="135"/>
      <c r="DB1559" s="135"/>
      <c r="DC1559" s="135"/>
      <c r="DD1559" s="135"/>
      <c r="DE1559" s="135"/>
      <c r="DF1559" s="135"/>
      <c r="DG1559" s="135"/>
      <c r="DH1559" s="135"/>
      <c r="DI1559" s="135"/>
      <c r="DJ1559" s="135"/>
      <c r="DK1559" s="135"/>
      <c r="DL1559" s="135"/>
      <c r="DM1559" s="135"/>
      <c r="DN1559" s="135"/>
      <c r="DO1559" s="135"/>
      <c r="DP1559" s="135"/>
      <c r="DQ1559" s="135"/>
      <c r="DR1559" s="135"/>
      <c r="DS1559" s="135"/>
      <c r="DT1559" s="135"/>
      <c r="DU1559" s="135"/>
      <c r="DV1559" s="135"/>
      <c r="DW1559" s="135"/>
      <c r="DX1559" s="135"/>
      <c r="DY1559" s="135"/>
      <c r="DZ1559" s="135"/>
      <c r="EA1559" s="135"/>
      <c r="EB1559" s="135"/>
      <c r="EC1559" s="135"/>
      <c r="ED1559" s="135"/>
      <c r="EE1559" s="135"/>
      <c r="EF1559" s="135"/>
      <c r="EG1559" s="135"/>
      <c r="EH1559" s="135"/>
      <c r="EI1559" s="135"/>
      <c r="EJ1559" s="135"/>
      <c r="EK1559" s="135"/>
      <c r="EL1559" s="135"/>
      <c r="EM1559" s="135"/>
      <c r="EN1559" s="135"/>
      <c r="EO1559" s="135"/>
      <c r="EP1559" s="135"/>
      <c r="EQ1559" s="135"/>
      <c r="ER1559" s="135"/>
      <c r="ES1559" s="135"/>
      <c r="ET1559" s="135"/>
      <c r="EU1559" s="135"/>
      <c r="EV1559" s="135"/>
      <c r="EW1559" s="135"/>
      <c r="EX1559" s="135"/>
      <c r="EY1559" s="135"/>
      <c r="EZ1559" s="135"/>
      <c r="FA1559" s="135"/>
      <c r="FB1559" s="135"/>
      <c r="FC1559" s="135"/>
      <c r="FD1559" s="135"/>
      <c r="FE1559" s="135"/>
      <c r="FF1559" s="135"/>
      <c r="FG1559" s="135"/>
      <c r="FH1559" s="135"/>
      <c r="FI1559" s="135"/>
      <c r="FJ1559" s="135"/>
      <c r="FK1559" s="135"/>
      <c r="FL1559" s="135"/>
      <c r="FM1559" s="135"/>
      <c r="FN1559" s="135"/>
      <c r="FO1559" s="135"/>
      <c r="FP1559" s="135"/>
      <c r="FQ1559" s="135"/>
      <c r="FR1559" s="135"/>
      <c r="FS1559" s="135"/>
      <c r="FT1559" s="135"/>
    </row>
    <row r="1560" spans="1:176" ht="12.75" customHeight="1" x14ac:dyDescent="0.2">
      <c r="A1560" s="3" t="s">
        <v>13958</v>
      </c>
      <c r="D1560" s="135" t="s">
        <v>14027</v>
      </c>
      <c r="E1560" s="3" t="s">
        <v>14027</v>
      </c>
      <c r="F1560" s="3"/>
      <c r="G1560" s="3"/>
      <c r="I1560" s="3" t="s">
        <v>443</v>
      </c>
      <c r="J1560" s="3" t="s">
        <v>444</v>
      </c>
      <c r="K1560" s="17" t="s">
        <v>162</v>
      </c>
      <c r="R1560" s="3" t="s">
        <v>14028</v>
      </c>
      <c r="S1560" s="3" t="s">
        <v>14029</v>
      </c>
      <c r="T1560" s="3">
        <v>20003</v>
      </c>
      <c r="U1560" s="3" t="s">
        <v>5252</v>
      </c>
      <c r="V1560" s="135" t="s">
        <v>14030</v>
      </c>
      <c r="AC1560" s="3" t="s">
        <v>168</v>
      </c>
      <c r="AD1560" s="3" t="s">
        <v>11902</v>
      </c>
      <c r="AE1560" s="3" t="s">
        <v>14031</v>
      </c>
      <c r="AF1560" s="3" t="s">
        <v>999</v>
      </c>
      <c r="AG1560" s="3" t="s">
        <v>14032</v>
      </c>
      <c r="AI1560" s="135" t="s">
        <v>14030</v>
      </c>
      <c r="BD1560" s="135"/>
      <c r="BE1560" s="135"/>
    </row>
    <row r="1561" spans="1:176" ht="12.75" customHeight="1" x14ac:dyDescent="0.2">
      <c r="A1561" s="3" t="s">
        <v>275</v>
      </c>
      <c r="D1561" s="3" t="s">
        <v>5824</v>
      </c>
      <c r="E1561" s="3" t="s">
        <v>5824</v>
      </c>
      <c r="F1561" s="3"/>
      <c r="G1561" s="3"/>
      <c r="I1561" s="3" t="s">
        <v>330</v>
      </c>
      <c r="J1561" s="135" t="s">
        <v>161</v>
      </c>
      <c r="K1561" s="4" t="s">
        <v>162</v>
      </c>
      <c r="L1561" s="135" t="s">
        <v>163</v>
      </c>
      <c r="M1561" s="3" t="s">
        <v>5825</v>
      </c>
      <c r="R1561" s="3" t="s">
        <v>5826</v>
      </c>
      <c r="S1561" s="3" t="s">
        <v>5827</v>
      </c>
      <c r="T1561" s="3" t="s">
        <v>5828</v>
      </c>
      <c r="U1561" s="3" t="s">
        <v>5829</v>
      </c>
      <c r="V1561" s="9" t="s">
        <v>5830</v>
      </c>
      <c r="AA1561" s="3" t="s">
        <v>163</v>
      </c>
      <c r="AC1561" s="3" t="s">
        <v>168</v>
      </c>
      <c r="AD1561" s="3" t="s">
        <v>5831</v>
      </c>
      <c r="AE1561" s="3" t="s">
        <v>5832</v>
      </c>
      <c r="AF1561" s="3" t="s">
        <v>5833</v>
      </c>
      <c r="AG1561" s="3" t="s">
        <v>5834</v>
      </c>
      <c r="AH1561" s="3" t="s">
        <v>5835</v>
      </c>
      <c r="AI1561" s="3" t="s">
        <v>5836</v>
      </c>
      <c r="AJ1561" s="3" t="s">
        <v>163</v>
      </c>
      <c r="AK1561" s="3" t="s">
        <v>5837</v>
      </c>
      <c r="AL1561" s="3" t="s">
        <v>5838</v>
      </c>
      <c r="BC1561" s="141"/>
      <c r="BD1561" s="9"/>
      <c r="BE1561" s="9"/>
    </row>
    <row r="1562" spans="1:176" ht="12.75" customHeight="1" x14ac:dyDescent="0.2">
      <c r="A1562" s="132" t="s">
        <v>240</v>
      </c>
      <c r="D1562" s="3" t="s">
        <v>5839</v>
      </c>
      <c r="E1562" s="3" t="s">
        <v>5839</v>
      </c>
      <c r="F1562" s="3"/>
      <c r="G1562" s="3"/>
      <c r="I1562" s="3" t="s">
        <v>1407</v>
      </c>
      <c r="J1562" s="8" t="s">
        <v>482</v>
      </c>
      <c r="K1562" s="4" t="s">
        <v>162</v>
      </c>
      <c r="L1562" s="3" t="s">
        <v>5840</v>
      </c>
      <c r="M1562" s="3" t="s">
        <v>5841</v>
      </c>
      <c r="R1562" s="3" t="s">
        <v>5842</v>
      </c>
      <c r="S1562" s="3" t="s">
        <v>163</v>
      </c>
      <c r="T1562" s="3" t="s">
        <v>5843</v>
      </c>
      <c r="U1562" s="3" t="s">
        <v>5844</v>
      </c>
      <c r="V1562" s="9" t="s">
        <v>5845</v>
      </c>
      <c r="AA1562" s="3" t="s">
        <v>163</v>
      </c>
      <c r="AC1562" s="3" t="s">
        <v>168</v>
      </c>
      <c r="AD1562" s="3" t="s">
        <v>1486</v>
      </c>
      <c r="AE1562" s="3" t="s">
        <v>5846</v>
      </c>
      <c r="AF1562" s="3" t="s">
        <v>3602</v>
      </c>
      <c r="AG1562" s="3" t="s">
        <v>5847</v>
      </c>
      <c r="AW1562" s="3" t="s">
        <v>168</v>
      </c>
      <c r="AX1562" s="3" t="s">
        <v>486</v>
      </c>
      <c r="AY1562" s="3" t="s">
        <v>5848</v>
      </c>
      <c r="AZ1562" s="3" t="s">
        <v>163</v>
      </c>
      <c r="BA1562" s="3" t="s">
        <v>5849</v>
      </c>
      <c r="BB1562" s="3" t="s">
        <v>163</v>
      </c>
      <c r="BC1562" s="135" t="s">
        <v>5850</v>
      </c>
      <c r="BD1562" s="135" t="s">
        <v>163</v>
      </c>
      <c r="BE1562" s="135" t="s">
        <v>163</v>
      </c>
      <c r="BF1562" s="3" t="s">
        <v>5851</v>
      </c>
    </row>
    <row r="1563" spans="1:176" ht="12.75" customHeight="1" x14ac:dyDescent="0.2">
      <c r="A1563" s="3" t="s">
        <v>173</v>
      </c>
      <c r="D1563" s="3" t="s">
        <v>3559</v>
      </c>
      <c r="E1563" s="3" t="s">
        <v>3559</v>
      </c>
      <c r="F1563" s="3"/>
      <c r="G1563" s="3"/>
      <c r="I1563" s="3" t="s">
        <v>2669</v>
      </c>
      <c r="J1563" s="3" t="s">
        <v>161</v>
      </c>
      <c r="K1563" s="4" t="s">
        <v>162</v>
      </c>
      <c r="L1563" s="3" t="s">
        <v>163</v>
      </c>
      <c r="M1563" s="3" t="s">
        <v>163</v>
      </c>
      <c r="R1563" s="3" t="s">
        <v>3560</v>
      </c>
      <c r="S1563" s="3" t="s">
        <v>3561</v>
      </c>
      <c r="T1563" s="3" t="s">
        <v>163</v>
      </c>
      <c r="U1563" s="3" t="s">
        <v>3562</v>
      </c>
      <c r="V1563" s="9" t="s">
        <v>163</v>
      </c>
      <c r="AA1563" s="3" t="s">
        <v>163</v>
      </c>
      <c r="AC1563" s="3" t="s">
        <v>168</v>
      </c>
      <c r="AD1563" s="3" t="s">
        <v>3563</v>
      </c>
      <c r="AE1563" s="3" t="s">
        <v>3564</v>
      </c>
      <c r="AF1563" s="3" t="s">
        <v>250</v>
      </c>
      <c r="AG1563" s="3" t="s">
        <v>3565</v>
      </c>
      <c r="BC1563" s="141"/>
      <c r="BD1563" s="141"/>
      <c r="BE1563" s="141"/>
    </row>
    <row r="1564" spans="1:176" ht="12.75" customHeight="1" x14ac:dyDescent="0.2">
      <c r="A1564" s="8" t="s">
        <v>240</v>
      </c>
      <c r="B1564" s="124"/>
      <c r="C1564" s="8"/>
      <c r="D1564" s="8" t="s">
        <v>5852</v>
      </c>
      <c r="E1564" s="8" t="s">
        <v>8208</v>
      </c>
      <c r="F1564" s="14"/>
      <c r="G1564" s="14"/>
      <c r="H1564" s="14" t="s">
        <v>243</v>
      </c>
      <c r="I1564" s="8" t="s">
        <v>604</v>
      </c>
      <c r="J1564" s="8" t="s">
        <v>444</v>
      </c>
      <c r="K1564" s="14" t="s">
        <v>162</v>
      </c>
      <c r="L1564" s="8"/>
      <c r="M1564" s="136" t="s">
        <v>11281</v>
      </c>
      <c r="N1564" s="14"/>
      <c r="O1564" s="14"/>
      <c r="P1564" s="14"/>
      <c r="Q1564" s="14"/>
      <c r="R1564" s="135" t="s">
        <v>5853</v>
      </c>
      <c r="S1564" s="135" t="s">
        <v>163</v>
      </c>
      <c r="T1564" s="135" t="s">
        <v>5854</v>
      </c>
      <c r="U1564" s="135" t="s">
        <v>5855</v>
      </c>
      <c r="V1564" s="141" t="s">
        <v>5856</v>
      </c>
      <c r="W1564" s="135"/>
      <c r="X1564" s="135"/>
      <c r="Y1564" s="135"/>
      <c r="Z1564" s="135"/>
      <c r="AA1564" s="135" t="s">
        <v>163</v>
      </c>
      <c r="AB1564" s="135"/>
      <c r="AC1564" s="135" t="s">
        <v>194</v>
      </c>
      <c r="AD1564" s="135" t="s">
        <v>5857</v>
      </c>
      <c r="AE1564" s="135" t="s">
        <v>5858</v>
      </c>
      <c r="AF1564" s="135" t="s">
        <v>5859</v>
      </c>
      <c r="AG1564" s="135" t="s">
        <v>5860</v>
      </c>
      <c r="AH1564" s="3" t="s">
        <v>5861</v>
      </c>
      <c r="AI1564" s="135" t="s">
        <v>5862</v>
      </c>
      <c r="AJ1564" s="135" t="s">
        <v>5863</v>
      </c>
      <c r="AK1564" s="135" t="s">
        <v>5864</v>
      </c>
      <c r="AL1564" s="8"/>
      <c r="AM1564" s="14"/>
      <c r="AN1564" s="14"/>
      <c r="AO1564" s="14"/>
      <c r="AP1564" s="14"/>
      <c r="AQ1564" s="14"/>
      <c r="AR1564" s="14"/>
      <c r="AS1564" s="14"/>
      <c r="AT1564" s="14"/>
      <c r="AU1564" s="14"/>
      <c r="AV1564" s="14"/>
      <c r="AW1564" s="3" t="s">
        <v>168</v>
      </c>
      <c r="AX1564" s="8" t="s">
        <v>5865</v>
      </c>
      <c r="AY1564" s="8" t="s">
        <v>5866</v>
      </c>
      <c r="AZ1564" s="8" t="s">
        <v>250</v>
      </c>
      <c r="BA1564" s="8" t="s">
        <v>5867</v>
      </c>
      <c r="BF1564" s="135"/>
      <c r="BH1564" s="133" t="s">
        <v>2109</v>
      </c>
      <c r="BI1564" s="133" t="s">
        <v>367</v>
      </c>
      <c r="BJ1564" s="133" t="s">
        <v>611</v>
      </c>
      <c r="BK1564" s="133" t="s">
        <v>5868</v>
      </c>
    </row>
    <row r="1565" spans="1:176" ht="12.75" customHeight="1" x14ac:dyDescent="0.2">
      <c r="A1565" s="3" t="s">
        <v>544</v>
      </c>
      <c r="D1565" s="3" t="s">
        <v>14469</v>
      </c>
      <c r="E1565" s="3" t="s">
        <v>5872</v>
      </c>
      <c r="F1565" s="3"/>
      <c r="G1565" s="3"/>
      <c r="I1565" s="3" t="s">
        <v>202</v>
      </c>
      <c r="J1565" s="133" t="s">
        <v>203</v>
      </c>
      <c r="K1565" s="4" t="s">
        <v>162</v>
      </c>
      <c r="R1565" s="3" t="s">
        <v>5873</v>
      </c>
      <c r="T1565" s="3">
        <v>75008</v>
      </c>
      <c r="U1565" s="3" t="s">
        <v>204</v>
      </c>
      <c r="V1565" s="9"/>
      <c r="AC1565" s="3" t="s">
        <v>168</v>
      </c>
      <c r="AD1565" s="3" t="s">
        <v>5874</v>
      </c>
      <c r="AE1565" s="3" t="s">
        <v>5875</v>
      </c>
      <c r="AF1565" s="3" t="s">
        <v>999</v>
      </c>
      <c r="AG1565" s="82" t="s">
        <v>5876</v>
      </c>
      <c r="AM1565" s="3" t="s">
        <v>194</v>
      </c>
      <c r="AN1565" s="3" t="s">
        <v>5877</v>
      </c>
      <c r="AO1565" s="3" t="s">
        <v>5878</v>
      </c>
      <c r="AP1565" s="3" t="s">
        <v>3192</v>
      </c>
      <c r="AQ1565" s="82" t="s">
        <v>5879</v>
      </c>
      <c r="AS1565" s="3" t="s">
        <v>5880</v>
      </c>
      <c r="BC1565" s="141"/>
      <c r="BD1565" s="141"/>
      <c r="BE1565" s="141"/>
    </row>
    <row r="1566" spans="1:176" ht="12.75" customHeight="1" x14ac:dyDescent="0.2">
      <c r="A1566" s="130" t="s">
        <v>544</v>
      </c>
      <c r="B1566" s="79"/>
      <c r="C1566" s="78"/>
      <c r="D1566" s="130" t="s">
        <v>5871</v>
      </c>
      <c r="E1566" s="130" t="s">
        <v>5871</v>
      </c>
      <c r="F1566" s="130"/>
      <c r="G1566" s="130"/>
      <c r="H1566" s="79"/>
      <c r="I1566" s="130" t="s">
        <v>570</v>
      </c>
      <c r="J1566" s="75" t="s">
        <v>203</v>
      </c>
      <c r="K1566" s="79" t="s">
        <v>162</v>
      </c>
      <c r="L1566" s="130" t="s">
        <v>163</v>
      </c>
      <c r="M1566" s="130" t="s">
        <v>163</v>
      </c>
      <c r="N1566" s="130"/>
      <c r="O1566" s="130"/>
      <c r="P1566" s="130"/>
      <c r="Q1566" s="130"/>
      <c r="R1566" s="130" t="s">
        <v>5881</v>
      </c>
      <c r="S1566" s="130" t="s">
        <v>163</v>
      </c>
      <c r="T1566" s="130" t="s">
        <v>5882</v>
      </c>
      <c r="U1566" s="130" t="s">
        <v>570</v>
      </c>
      <c r="V1566" s="131" t="s">
        <v>163</v>
      </c>
      <c r="W1566" s="130"/>
      <c r="X1566" s="130"/>
      <c r="Y1566" s="130"/>
      <c r="Z1566" s="130"/>
      <c r="AA1566" s="130" t="s">
        <v>163</v>
      </c>
      <c r="AB1566" s="130"/>
      <c r="AC1566" s="130" t="s">
        <v>168</v>
      </c>
      <c r="AD1566" s="130" t="s">
        <v>5883</v>
      </c>
      <c r="AE1566" s="130" t="s">
        <v>5884</v>
      </c>
      <c r="AF1566" s="130" t="s">
        <v>7932</v>
      </c>
      <c r="AG1566" s="130" t="s">
        <v>5886</v>
      </c>
      <c r="AH1566" s="130" t="s">
        <v>163</v>
      </c>
      <c r="AI1566" s="130" t="s">
        <v>5887</v>
      </c>
      <c r="AJ1566" s="130" t="s">
        <v>163</v>
      </c>
      <c r="AK1566" s="130" t="s">
        <v>5888</v>
      </c>
      <c r="AL1566" s="130" t="s">
        <v>5889</v>
      </c>
      <c r="AM1566" s="130" t="s">
        <v>194</v>
      </c>
      <c r="AN1566" s="130" t="s">
        <v>5890</v>
      </c>
      <c r="AO1566" s="130" t="s">
        <v>5891</v>
      </c>
      <c r="AP1566" s="130" t="s">
        <v>3192</v>
      </c>
      <c r="AQ1566" s="130" t="s">
        <v>5892</v>
      </c>
      <c r="AR1566" s="130"/>
      <c r="AS1566" s="130" t="s">
        <v>5893</v>
      </c>
      <c r="AT1566" s="131" t="s">
        <v>5894</v>
      </c>
      <c r="AU1566" s="130" t="s">
        <v>5889</v>
      </c>
      <c r="AV1566" s="130"/>
      <c r="AW1566" s="130" t="s">
        <v>168</v>
      </c>
      <c r="AX1566" s="130" t="s">
        <v>14073</v>
      </c>
      <c r="AY1566" s="130" t="s">
        <v>14074</v>
      </c>
      <c r="AZ1566" s="130" t="s">
        <v>14076</v>
      </c>
      <c r="BA1566" s="176" t="s">
        <v>14075</v>
      </c>
      <c r="BB1566" s="130"/>
      <c r="BC1566" s="131"/>
      <c r="BD1566" s="131"/>
      <c r="BE1566" s="131"/>
      <c r="BF1566" s="130"/>
      <c r="BG1566" s="130"/>
      <c r="BH1566" s="130" t="s">
        <v>14477</v>
      </c>
      <c r="BI1566" s="130" t="s">
        <v>14478</v>
      </c>
      <c r="BJ1566" s="130"/>
      <c r="BK1566" s="176" t="s">
        <v>14479</v>
      </c>
      <c r="BL1566" s="130"/>
      <c r="BM1566" s="130"/>
      <c r="BN1566" s="130"/>
      <c r="BO1566" s="130"/>
      <c r="BP1566" s="130"/>
      <c r="BQ1566" s="130"/>
      <c r="BR1566" s="130"/>
      <c r="BS1566" s="130"/>
      <c r="BT1566" s="130"/>
      <c r="BU1566" s="130"/>
      <c r="BV1566" s="130"/>
      <c r="BW1566" s="130"/>
      <c r="BX1566" s="130"/>
      <c r="BY1566" s="130"/>
      <c r="BZ1566" s="130"/>
      <c r="CA1566" s="130"/>
      <c r="CB1566" s="130"/>
      <c r="CC1566" s="130"/>
      <c r="CD1566" s="130"/>
      <c r="CE1566" s="130"/>
      <c r="CF1566" s="130"/>
      <c r="CG1566" s="130"/>
      <c r="CH1566" s="130"/>
      <c r="CI1566" s="130"/>
      <c r="CJ1566" s="130"/>
      <c r="CK1566" s="130"/>
      <c r="CL1566" s="130"/>
      <c r="CM1566" s="130"/>
      <c r="CN1566" s="130"/>
      <c r="CO1566" s="130"/>
      <c r="CP1566" s="130"/>
      <c r="CQ1566" s="130"/>
      <c r="CR1566" s="130"/>
      <c r="CS1566" s="130"/>
      <c r="CT1566" s="130"/>
      <c r="CU1566" s="130"/>
      <c r="CV1566" s="130"/>
      <c r="CW1566" s="130"/>
      <c r="CX1566" s="130"/>
      <c r="CY1566" s="130"/>
      <c r="CZ1566" s="130"/>
      <c r="DA1566" s="130"/>
      <c r="DB1566" s="130"/>
      <c r="DC1566" s="130"/>
      <c r="DD1566" s="130"/>
      <c r="DE1566" s="130"/>
      <c r="DF1566" s="130"/>
      <c r="DG1566" s="130"/>
      <c r="DH1566" s="130"/>
      <c r="DI1566" s="130"/>
      <c r="DJ1566" s="130"/>
      <c r="DK1566" s="130"/>
      <c r="DL1566" s="130"/>
      <c r="DM1566" s="130"/>
      <c r="DN1566" s="130"/>
      <c r="DO1566" s="130"/>
      <c r="DP1566" s="130"/>
      <c r="DQ1566" s="130"/>
      <c r="DR1566" s="130"/>
      <c r="DS1566" s="130"/>
      <c r="DT1566" s="130"/>
      <c r="DU1566" s="130"/>
      <c r="DV1566" s="130"/>
      <c r="DW1566" s="130"/>
      <c r="DX1566" s="130"/>
      <c r="DY1566" s="130"/>
      <c r="DZ1566" s="130"/>
      <c r="EA1566" s="130"/>
      <c r="EB1566" s="130"/>
      <c r="EC1566" s="130"/>
      <c r="ED1566" s="130"/>
      <c r="EE1566" s="130"/>
      <c r="EF1566" s="130"/>
      <c r="EG1566" s="130"/>
      <c r="EH1566" s="130"/>
      <c r="EI1566" s="130"/>
      <c r="EJ1566" s="130"/>
      <c r="EK1566" s="130"/>
      <c r="EL1566" s="130"/>
      <c r="EM1566" s="130"/>
      <c r="EN1566" s="130"/>
      <c r="EO1566" s="130"/>
      <c r="EP1566" s="130"/>
      <c r="EQ1566" s="130"/>
      <c r="ER1566" s="130"/>
      <c r="ES1566" s="130"/>
      <c r="ET1566" s="130"/>
      <c r="EU1566" s="130"/>
      <c r="EV1566" s="130"/>
      <c r="EW1566" s="130"/>
      <c r="EX1566" s="130"/>
      <c r="EY1566" s="130"/>
      <c r="EZ1566" s="130"/>
      <c r="FA1566" s="130"/>
      <c r="FB1566" s="130"/>
      <c r="FC1566" s="130"/>
      <c r="FD1566" s="130"/>
      <c r="FE1566" s="130"/>
      <c r="FF1566" s="130"/>
      <c r="FG1566" s="130"/>
      <c r="FH1566" s="130"/>
      <c r="FI1566" s="130"/>
      <c r="FJ1566" s="130"/>
      <c r="FK1566" s="130"/>
      <c r="FL1566" s="130"/>
    </row>
    <row r="1567" spans="1:176" ht="12.75" customHeight="1" x14ac:dyDescent="0.2">
      <c r="A1567" s="130" t="s">
        <v>544</v>
      </c>
      <c r="B1567" s="79"/>
      <c r="C1567" s="78"/>
      <c r="D1567" s="130" t="s">
        <v>14469</v>
      </c>
      <c r="E1567" s="130" t="s">
        <v>14470</v>
      </c>
      <c r="F1567" s="130"/>
      <c r="G1567" s="130"/>
      <c r="H1567" s="79"/>
      <c r="I1567" s="130" t="s">
        <v>765</v>
      </c>
      <c r="J1567" s="75" t="s">
        <v>203</v>
      </c>
      <c r="K1567" s="79" t="s">
        <v>162</v>
      </c>
      <c r="L1567" s="130"/>
      <c r="M1567" s="130"/>
      <c r="N1567" s="130"/>
      <c r="O1567" s="130"/>
      <c r="P1567" s="130"/>
      <c r="Q1567" s="130"/>
      <c r="R1567" s="130"/>
      <c r="S1567" s="130"/>
      <c r="T1567" s="130"/>
      <c r="U1567" s="130"/>
      <c r="V1567" s="131"/>
      <c r="W1567" s="130"/>
      <c r="X1567" s="130"/>
      <c r="Y1567" s="130"/>
      <c r="Z1567" s="130"/>
      <c r="AA1567" s="130"/>
      <c r="AB1567" s="130"/>
      <c r="AC1567" s="130" t="s">
        <v>168</v>
      </c>
      <c r="AD1567" s="130" t="s">
        <v>14073</v>
      </c>
      <c r="AE1567" s="130" t="s">
        <v>14074</v>
      </c>
      <c r="AF1567" s="130" t="s">
        <v>14471</v>
      </c>
      <c r="AG1567" s="147" t="s">
        <v>14075</v>
      </c>
      <c r="AH1567" s="130"/>
      <c r="AI1567" s="130"/>
      <c r="AJ1567" s="130"/>
      <c r="AK1567" s="131" t="s">
        <v>14472</v>
      </c>
      <c r="AL1567" s="130"/>
      <c r="AM1567" s="130"/>
      <c r="AN1567" s="130"/>
      <c r="AO1567" s="130"/>
      <c r="AP1567" s="130"/>
      <c r="AQ1567" s="130"/>
      <c r="AR1567" s="130"/>
      <c r="AS1567" s="130"/>
      <c r="AT1567" s="131"/>
      <c r="AU1567" s="130"/>
      <c r="AV1567" s="130"/>
      <c r="AW1567" s="130" t="s">
        <v>168</v>
      </c>
      <c r="AX1567" s="130" t="s">
        <v>540</v>
      </c>
      <c r="AY1567" s="130" t="s">
        <v>14473</v>
      </c>
      <c r="AZ1567" s="130" t="s">
        <v>14474</v>
      </c>
      <c r="BA1567" s="147" t="s">
        <v>14475</v>
      </c>
      <c r="BB1567" s="130"/>
      <c r="BC1567" s="131"/>
      <c r="BD1567" s="131"/>
      <c r="BE1567" s="131"/>
      <c r="BF1567" s="131" t="s">
        <v>14476</v>
      </c>
      <c r="BG1567" s="130"/>
      <c r="BH1567" s="130"/>
      <c r="BI1567" s="130"/>
      <c r="BJ1567" s="130"/>
      <c r="BK1567" s="130"/>
      <c r="BL1567" s="130"/>
      <c r="BM1567" s="130"/>
      <c r="BN1567" s="130"/>
      <c r="BO1567" s="130"/>
      <c r="BP1567" s="130"/>
      <c r="BQ1567" s="130"/>
      <c r="BR1567" s="130"/>
      <c r="BS1567" s="130"/>
      <c r="BT1567" s="130"/>
      <c r="BU1567" s="130"/>
      <c r="BV1567" s="130"/>
      <c r="BW1567" s="130"/>
      <c r="BX1567" s="130"/>
      <c r="BY1567" s="130"/>
      <c r="BZ1567" s="130"/>
      <c r="CA1567" s="130"/>
      <c r="CB1567" s="130"/>
      <c r="CC1567" s="130"/>
      <c r="CD1567" s="130"/>
      <c r="CE1567" s="130"/>
      <c r="CF1567" s="130"/>
      <c r="CG1567" s="130"/>
      <c r="CH1567" s="130"/>
      <c r="CI1567" s="130"/>
      <c r="CJ1567" s="130"/>
      <c r="CK1567" s="130"/>
      <c r="CL1567" s="130"/>
      <c r="CM1567" s="130"/>
      <c r="CN1567" s="130"/>
      <c r="CO1567" s="130"/>
      <c r="CP1567" s="130"/>
      <c r="CQ1567" s="130"/>
      <c r="CR1567" s="130"/>
      <c r="CS1567" s="130"/>
      <c r="CT1567" s="130"/>
      <c r="CU1567" s="130"/>
      <c r="CV1567" s="130"/>
      <c r="CW1567" s="130"/>
      <c r="CX1567" s="130"/>
      <c r="CY1567" s="130"/>
      <c r="CZ1567" s="130"/>
      <c r="DA1567" s="130"/>
      <c r="DB1567" s="130"/>
      <c r="DC1567" s="130"/>
      <c r="DD1567" s="130"/>
      <c r="DE1567" s="130"/>
      <c r="DF1567" s="130"/>
      <c r="DG1567" s="130"/>
      <c r="DH1567" s="130"/>
      <c r="DI1567" s="130"/>
      <c r="DJ1567" s="130"/>
      <c r="DK1567" s="130"/>
      <c r="DL1567" s="130"/>
      <c r="DM1567" s="130"/>
      <c r="DN1567" s="130"/>
      <c r="DO1567" s="130"/>
      <c r="DP1567" s="130"/>
      <c r="DQ1567" s="130"/>
      <c r="DR1567" s="130"/>
      <c r="DS1567" s="130"/>
      <c r="DT1567" s="130"/>
      <c r="DU1567" s="130"/>
      <c r="DV1567" s="130"/>
      <c r="DW1567" s="130"/>
      <c r="DX1567" s="130"/>
      <c r="DY1567" s="130"/>
      <c r="DZ1567" s="130"/>
      <c r="EA1567" s="130"/>
      <c r="EB1567" s="130"/>
      <c r="EC1567" s="130"/>
      <c r="ED1567" s="130"/>
      <c r="EE1567" s="130"/>
      <c r="EF1567" s="130"/>
      <c r="EG1567" s="130"/>
      <c r="EH1567" s="130"/>
      <c r="EI1567" s="130"/>
      <c r="EJ1567" s="130"/>
      <c r="EK1567" s="130"/>
      <c r="EL1567" s="130"/>
      <c r="EM1567" s="130"/>
      <c r="EN1567" s="130"/>
      <c r="EO1567" s="130"/>
      <c r="EP1567" s="130"/>
      <c r="EQ1567" s="130"/>
      <c r="ER1567" s="130"/>
      <c r="ES1567" s="130"/>
      <c r="ET1567" s="130"/>
      <c r="EU1567" s="130"/>
      <c r="EV1567" s="130"/>
      <c r="EW1567" s="130"/>
      <c r="EX1567" s="130"/>
      <c r="EY1567" s="130"/>
      <c r="EZ1567" s="130"/>
      <c r="FA1567" s="130"/>
      <c r="FB1567" s="130"/>
      <c r="FC1567" s="130"/>
      <c r="FD1567" s="130"/>
      <c r="FE1567" s="130"/>
      <c r="FF1567" s="130"/>
      <c r="FG1567" s="130"/>
      <c r="FH1567" s="130"/>
      <c r="FI1567" s="130"/>
      <c r="FJ1567" s="130"/>
      <c r="FK1567" s="130"/>
      <c r="FL1567" s="130"/>
    </row>
    <row r="1568" spans="1:176" ht="12.75" customHeight="1" x14ac:dyDescent="0.2">
      <c r="A1568" s="3" t="s">
        <v>544</v>
      </c>
      <c r="D1568" s="3" t="s">
        <v>5895</v>
      </c>
      <c r="E1568" s="3" t="s">
        <v>5895</v>
      </c>
      <c r="F1568" s="3"/>
      <c r="G1568" s="3"/>
      <c r="I1568" s="3" t="s">
        <v>227</v>
      </c>
      <c r="J1568" s="3" t="s">
        <v>179</v>
      </c>
      <c r="K1568" s="4" t="s">
        <v>162</v>
      </c>
      <c r="L1568" s="3" t="s">
        <v>163</v>
      </c>
      <c r="M1568" s="3" t="s">
        <v>163</v>
      </c>
      <c r="R1568" s="3" t="s">
        <v>5896</v>
      </c>
      <c r="S1568" s="3" t="s">
        <v>5897</v>
      </c>
      <c r="T1568" s="3" t="s">
        <v>5898</v>
      </c>
      <c r="U1568" s="3" t="s">
        <v>227</v>
      </c>
      <c r="V1568" s="9" t="s">
        <v>163</v>
      </c>
      <c r="AA1568" s="3" t="s">
        <v>163</v>
      </c>
      <c r="AC1568" s="3" t="s">
        <v>168</v>
      </c>
      <c r="AD1568" s="3" t="s">
        <v>5899</v>
      </c>
      <c r="AE1568" s="3" t="s">
        <v>5900</v>
      </c>
      <c r="AF1568" s="3" t="s">
        <v>5901</v>
      </c>
      <c r="AG1568" s="3" t="s">
        <v>5902</v>
      </c>
      <c r="AH1568" s="135"/>
      <c r="AQ1568" s="135"/>
      <c r="AW1568" s="3" t="s">
        <v>168</v>
      </c>
      <c r="AX1568" s="3" t="s">
        <v>2181</v>
      </c>
      <c r="AY1568" s="3" t="s">
        <v>5903</v>
      </c>
      <c r="AZ1568" s="3" t="s">
        <v>5904</v>
      </c>
      <c r="BA1568" s="3" t="s">
        <v>5905</v>
      </c>
      <c r="BC1568" s="9"/>
      <c r="BD1568" s="9"/>
      <c r="BE1568" s="9"/>
      <c r="BG1568" s="3" t="s">
        <v>168</v>
      </c>
      <c r="BH1568" s="3" t="s">
        <v>2308</v>
      </c>
      <c r="BI1568" s="3" t="s">
        <v>5906</v>
      </c>
      <c r="BJ1568" s="3" t="s">
        <v>5821</v>
      </c>
      <c r="BK1568" s="3" t="s">
        <v>5907</v>
      </c>
    </row>
    <row r="1569" spans="1:176" ht="12.75" customHeight="1" x14ac:dyDescent="0.2">
      <c r="A1569" s="132" t="s">
        <v>173</v>
      </c>
      <c r="B1569" s="17" t="s">
        <v>1084</v>
      </c>
      <c r="C1569" s="132"/>
      <c r="D1569" s="132" t="s">
        <v>655</v>
      </c>
      <c r="E1569" s="3" t="s">
        <v>10335</v>
      </c>
      <c r="F1569" s="134"/>
      <c r="G1569" s="134"/>
      <c r="H1569" s="134" t="s">
        <v>177</v>
      </c>
      <c r="I1569" s="132" t="s">
        <v>160</v>
      </c>
      <c r="J1569" s="132" t="s">
        <v>161</v>
      </c>
      <c r="K1569" s="20" t="s">
        <v>180</v>
      </c>
      <c r="L1569" s="132" t="s">
        <v>13343</v>
      </c>
      <c r="M1569" s="3" t="s">
        <v>10336</v>
      </c>
      <c r="N1569" s="17"/>
      <c r="O1569" s="17"/>
      <c r="P1569" s="17"/>
      <c r="Q1569" s="134"/>
      <c r="R1569" s="136" t="s">
        <v>656</v>
      </c>
      <c r="S1569" s="136"/>
      <c r="T1569" s="21"/>
      <c r="U1569" s="21"/>
      <c r="V1569" s="22"/>
      <c r="W1569" s="21"/>
      <c r="X1569" s="21"/>
      <c r="Y1569" s="21"/>
      <c r="Z1569" s="21"/>
      <c r="AA1569" s="3" t="s">
        <v>10341</v>
      </c>
      <c r="AB1569" s="136">
        <v>400</v>
      </c>
      <c r="AC1569" s="3" t="s">
        <v>168</v>
      </c>
      <c r="AD1569" s="3" t="s">
        <v>13345</v>
      </c>
      <c r="AE1569" s="3" t="s">
        <v>10342</v>
      </c>
      <c r="AF1569" s="3" t="s">
        <v>581</v>
      </c>
      <c r="AG1569" s="3" t="s">
        <v>10343</v>
      </c>
      <c r="AI1569" s="3" t="s">
        <v>10344</v>
      </c>
      <c r="AK1569" s="3" t="s">
        <v>10345</v>
      </c>
      <c r="AL1569" s="3" t="s">
        <v>10346</v>
      </c>
      <c r="AM1569" s="3" t="s">
        <v>194</v>
      </c>
      <c r="AN1569" s="3" t="s">
        <v>10347</v>
      </c>
      <c r="AO1569" s="3" t="s">
        <v>10348</v>
      </c>
      <c r="AQ1569" s="3" t="s">
        <v>10349</v>
      </c>
      <c r="AW1569" s="3" t="s">
        <v>168</v>
      </c>
      <c r="AX1569" s="3" t="s">
        <v>8592</v>
      </c>
      <c r="AY1569" s="3" t="s">
        <v>8593</v>
      </c>
      <c r="AZ1569" s="3" t="s">
        <v>10350</v>
      </c>
      <c r="BA1569" s="3" t="s">
        <v>10351</v>
      </c>
      <c r="BB1569" s="3" t="s">
        <v>163</v>
      </c>
      <c r="BC1569" s="135" t="s">
        <v>8595</v>
      </c>
      <c r="BD1569" s="135" t="s">
        <v>163</v>
      </c>
      <c r="BE1569" s="135" t="s">
        <v>8596</v>
      </c>
      <c r="BF1569" s="3" t="s">
        <v>8597</v>
      </c>
      <c r="BG1569" s="3" t="s">
        <v>168</v>
      </c>
      <c r="BH1569" s="3" t="s">
        <v>10352</v>
      </c>
      <c r="BI1569" s="3" t="s">
        <v>10353</v>
      </c>
      <c r="BJ1569" s="3" t="s">
        <v>10354</v>
      </c>
      <c r="BK1569" s="3" t="s">
        <v>10355</v>
      </c>
      <c r="BL1569" s="3" t="s">
        <v>163</v>
      </c>
      <c r="BM1569" s="3" t="s">
        <v>8595</v>
      </c>
      <c r="BN1569" s="3" t="s">
        <v>163</v>
      </c>
      <c r="BO1569" s="3" t="s">
        <v>8596</v>
      </c>
      <c r="BP1569" s="3" t="s">
        <v>10356</v>
      </c>
    </row>
    <row r="1570" spans="1:176" ht="12.75" customHeight="1" x14ac:dyDescent="0.2">
      <c r="A1570" s="3" t="s">
        <v>205</v>
      </c>
      <c r="D1570" s="3" t="s">
        <v>5915</v>
      </c>
      <c r="E1570" s="3" t="s">
        <v>5915</v>
      </c>
      <c r="F1570" s="3"/>
      <c r="G1570" s="3"/>
      <c r="I1570" s="3" t="s">
        <v>5916</v>
      </c>
      <c r="J1570" s="133" t="s">
        <v>203</v>
      </c>
      <c r="K1570" s="4" t="s">
        <v>162</v>
      </c>
      <c r="L1570" s="3" t="s">
        <v>163</v>
      </c>
      <c r="M1570" s="82" t="s">
        <v>13027</v>
      </c>
      <c r="R1570" s="3" t="s">
        <v>13028</v>
      </c>
      <c r="S1570" s="3" t="s">
        <v>163</v>
      </c>
      <c r="T1570" s="3" t="s">
        <v>13029</v>
      </c>
      <c r="U1570" s="3" t="s">
        <v>5917</v>
      </c>
      <c r="V1570" s="141" t="s">
        <v>13030</v>
      </c>
      <c r="AA1570" s="3" t="s">
        <v>5918</v>
      </c>
      <c r="AC1570" s="135" t="s">
        <v>168</v>
      </c>
      <c r="AD1570" s="3" t="s">
        <v>5919</v>
      </c>
      <c r="AE1570" s="3" t="s">
        <v>5920</v>
      </c>
      <c r="AF1570" s="3" t="s">
        <v>368</v>
      </c>
      <c r="AG1570" s="3" t="s">
        <v>5921</v>
      </c>
      <c r="AH1570" s="3" t="s">
        <v>163</v>
      </c>
      <c r="AI1570" s="3" t="s">
        <v>163</v>
      </c>
      <c r="AJ1570" s="3" t="s">
        <v>163</v>
      </c>
      <c r="AK1570" s="3" t="s">
        <v>5922</v>
      </c>
      <c r="AL1570" s="3" t="s">
        <v>163</v>
      </c>
      <c r="AW1570" s="3" t="s">
        <v>194</v>
      </c>
      <c r="AX1570" s="3" t="s">
        <v>11950</v>
      </c>
      <c r="AY1570" s="3" t="s">
        <v>5920</v>
      </c>
      <c r="AZ1570" s="3" t="s">
        <v>13026</v>
      </c>
      <c r="BA1570" s="3" t="s">
        <v>11951</v>
      </c>
      <c r="BC1570" s="3" t="s">
        <v>13031</v>
      </c>
      <c r="BD1570" s="141"/>
      <c r="BE1570" s="141"/>
      <c r="BF1570" s="141" t="s">
        <v>13030</v>
      </c>
    </row>
    <row r="1571" spans="1:176" ht="12.75" customHeight="1" x14ac:dyDescent="0.2">
      <c r="A1571" s="3" t="s">
        <v>205</v>
      </c>
      <c r="B1571" s="17" t="s">
        <v>886</v>
      </c>
      <c r="D1571" s="3" t="s">
        <v>11576</v>
      </c>
      <c r="E1571" s="3" t="s">
        <v>11576</v>
      </c>
      <c r="F1571" s="3"/>
      <c r="G1571" s="3"/>
      <c r="H1571" s="4" t="s">
        <v>11628</v>
      </c>
      <c r="I1571" s="3" t="s">
        <v>722</v>
      </c>
      <c r="J1571" s="3" t="s">
        <v>179</v>
      </c>
      <c r="K1571" s="4" t="s">
        <v>162</v>
      </c>
      <c r="M1571" s="135"/>
      <c r="V1571" s="135"/>
      <c r="AB1571" s="135"/>
      <c r="AC1571" s="133" t="s">
        <v>168</v>
      </c>
      <c r="AD1571" s="3" t="s">
        <v>2307</v>
      </c>
      <c r="AE1571" s="3" t="s">
        <v>11481</v>
      </c>
      <c r="AF1571" s="3" t="s">
        <v>163</v>
      </c>
      <c r="AG1571" s="3" t="s">
        <v>11577</v>
      </c>
      <c r="AI1571" s="135"/>
      <c r="CO1571" s="135"/>
      <c r="CQ1571" s="135"/>
      <c r="FO1571" s="130"/>
      <c r="FP1571" s="130"/>
      <c r="FQ1571" s="130"/>
      <c r="FR1571" s="130"/>
      <c r="FS1571" s="130"/>
      <c r="FT1571" s="130"/>
    </row>
    <row r="1572" spans="1:176" ht="12.75" customHeight="1" x14ac:dyDescent="0.2">
      <c r="A1572" s="3" t="s">
        <v>173</v>
      </c>
      <c r="D1572" s="132" t="s">
        <v>3115</v>
      </c>
      <c r="E1572" s="3" t="s">
        <v>8208</v>
      </c>
      <c r="F1572" s="3"/>
      <c r="G1572" s="3"/>
      <c r="I1572" s="135" t="s">
        <v>244</v>
      </c>
      <c r="J1572" s="3" t="s">
        <v>245</v>
      </c>
      <c r="K1572" s="4" t="s">
        <v>162</v>
      </c>
      <c r="L1572" s="3" t="s">
        <v>11282</v>
      </c>
      <c r="M1572" s="3" t="s">
        <v>3116</v>
      </c>
      <c r="R1572" s="3" t="s">
        <v>5931</v>
      </c>
      <c r="S1572" s="3" t="s">
        <v>163</v>
      </c>
      <c r="T1572" s="3" t="s">
        <v>5932</v>
      </c>
      <c r="U1572" s="3" t="s">
        <v>5933</v>
      </c>
      <c r="V1572" s="9" t="s">
        <v>163</v>
      </c>
      <c r="AA1572" s="3" t="s">
        <v>163</v>
      </c>
      <c r="AB1572" s="3">
        <v>160</v>
      </c>
      <c r="AC1572" s="3" t="s">
        <v>1916</v>
      </c>
      <c r="AD1572" s="3" t="s">
        <v>12874</v>
      </c>
      <c r="AE1572" s="3" t="s">
        <v>12873</v>
      </c>
      <c r="AG1572" s="3" t="s">
        <v>12872</v>
      </c>
      <c r="AI1572" s="139" t="s">
        <v>12875</v>
      </c>
      <c r="AJ1572" s="3" t="s">
        <v>163</v>
      </c>
      <c r="AK1572" s="3" t="s">
        <v>163</v>
      </c>
      <c r="AL1572" s="3" t="s">
        <v>163</v>
      </c>
      <c r="BD1572" s="141"/>
      <c r="BE1572" s="141"/>
    </row>
    <row r="1573" spans="1:176" ht="12.75" customHeight="1" x14ac:dyDescent="0.2">
      <c r="A1573" s="3" t="s">
        <v>544</v>
      </c>
      <c r="D1573" s="3" t="s">
        <v>5952</v>
      </c>
      <c r="E1573" s="3" t="s">
        <v>5952</v>
      </c>
      <c r="F1573" s="3"/>
      <c r="G1573" s="3"/>
      <c r="I1573" s="3" t="s">
        <v>1407</v>
      </c>
      <c r="J1573" s="133" t="s">
        <v>482</v>
      </c>
      <c r="K1573" s="4" t="s">
        <v>162</v>
      </c>
      <c r="L1573" s="133" t="s">
        <v>5953</v>
      </c>
      <c r="M1573" s="3" t="s">
        <v>5954</v>
      </c>
      <c r="R1573" s="3" t="s">
        <v>5955</v>
      </c>
      <c r="S1573" s="3" t="s">
        <v>163</v>
      </c>
      <c r="T1573" s="3" t="s">
        <v>1416</v>
      </c>
      <c r="U1573" s="3" t="s">
        <v>1417</v>
      </c>
      <c r="V1573" s="9" t="s">
        <v>5956</v>
      </c>
      <c r="AA1573" s="3" t="s">
        <v>163</v>
      </c>
      <c r="AJ1573" s="3" t="s">
        <v>5957</v>
      </c>
      <c r="AW1573" s="3" t="s">
        <v>168</v>
      </c>
      <c r="AX1573" s="3" t="s">
        <v>5958</v>
      </c>
      <c r="AY1573" s="3" t="s">
        <v>5959</v>
      </c>
      <c r="AZ1573" s="3" t="s">
        <v>5960</v>
      </c>
      <c r="BA1573" s="3" t="s">
        <v>5961</v>
      </c>
      <c r="BB1573" s="3" t="s">
        <v>163</v>
      </c>
      <c r="BC1573" s="135" t="s">
        <v>5962</v>
      </c>
      <c r="BD1573" s="9"/>
      <c r="BE1573" s="9"/>
      <c r="BG1573" s="3" t="s">
        <v>168</v>
      </c>
      <c r="BH1573" s="3" t="s">
        <v>796</v>
      </c>
      <c r="BI1573" s="3" t="s">
        <v>5963</v>
      </c>
      <c r="BJ1573" s="3" t="s">
        <v>5964</v>
      </c>
      <c r="BK1573" s="3" t="s">
        <v>5965</v>
      </c>
      <c r="BL1573" s="3" t="s">
        <v>163</v>
      </c>
      <c r="BM1573" s="3" t="s">
        <v>5966</v>
      </c>
    </row>
    <row r="1574" spans="1:176" ht="12.75" customHeight="1" x14ac:dyDescent="0.2">
      <c r="A1574" s="3" t="s">
        <v>173</v>
      </c>
      <c r="D1574" s="3" t="s">
        <v>5971</v>
      </c>
      <c r="E1574" s="3" t="s">
        <v>5971</v>
      </c>
      <c r="F1574" s="3"/>
      <c r="G1574" s="3"/>
      <c r="I1574" s="3" t="s">
        <v>497</v>
      </c>
      <c r="J1574" s="133" t="s">
        <v>203</v>
      </c>
      <c r="K1574" s="4" t="s">
        <v>162</v>
      </c>
      <c r="L1574" s="3" t="s">
        <v>5972</v>
      </c>
      <c r="M1574" s="3" t="s">
        <v>5973</v>
      </c>
      <c r="R1574" s="3" t="s">
        <v>5974</v>
      </c>
      <c r="S1574" s="3" t="s">
        <v>163</v>
      </c>
      <c r="T1574" s="3" t="s">
        <v>5975</v>
      </c>
      <c r="U1574" s="3" t="s">
        <v>5976</v>
      </c>
      <c r="V1574" s="9" t="s">
        <v>5977</v>
      </c>
      <c r="AA1574" s="3" t="s">
        <v>5978</v>
      </c>
      <c r="AC1574" s="3" t="s">
        <v>168</v>
      </c>
      <c r="AD1574" s="3" t="s">
        <v>5979</v>
      </c>
      <c r="AE1574" s="3" t="s">
        <v>5980</v>
      </c>
      <c r="AF1574" s="3" t="s">
        <v>163</v>
      </c>
      <c r="AG1574" s="3" t="s">
        <v>5981</v>
      </c>
      <c r="AI1574" s="3" t="s">
        <v>163</v>
      </c>
      <c r="AJ1574" s="3" t="s">
        <v>5977</v>
      </c>
      <c r="AL1574" s="3" t="s">
        <v>5982</v>
      </c>
      <c r="AW1574" s="3" t="s">
        <v>168</v>
      </c>
      <c r="AX1574" s="3" t="s">
        <v>12583</v>
      </c>
      <c r="AY1574" s="3" t="s">
        <v>12584</v>
      </c>
      <c r="AZ1574" s="3" t="s">
        <v>1674</v>
      </c>
      <c r="BA1574" s="3" t="s">
        <v>12585</v>
      </c>
      <c r="BC1574" s="9" t="s">
        <v>13094</v>
      </c>
      <c r="BD1574" s="9"/>
      <c r="BE1574" s="9"/>
    </row>
    <row r="1575" spans="1:176" ht="12.75" customHeight="1" x14ac:dyDescent="0.2">
      <c r="A1575" s="3" t="s">
        <v>205</v>
      </c>
      <c r="D1575" s="3" t="s">
        <v>5983</v>
      </c>
      <c r="E1575" s="3" t="s">
        <v>5983</v>
      </c>
      <c r="F1575" s="3"/>
      <c r="G1575" s="3"/>
      <c r="I1575" s="3" t="s">
        <v>160</v>
      </c>
      <c r="J1575" s="135" t="s">
        <v>161</v>
      </c>
      <c r="K1575" s="4" t="s">
        <v>162</v>
      </c>
      <c r="L1575" s="3" t="s">
        <v>163</v>
      </c>
      <c r="M1575" s="3" t="s">
        <v>5984</v>
      </c>
      <c r="R1575" s="3" t="s">
        <v>5985</v>
      </c>
      <c r="S1575" s="3" t="s">
        <v>5986</v>
      </c>
      <c r="T1575" s="3" t="s">
        <v>5987</v>
      </c>
      <c r="U1575" s="3" t="s">
        <v>346</v>
      </c>
      <c r="V1575" s="9" t="s">
        <v>5988</v>
      </c>
      <c r="AA1575" s="3" t="s">
        <v>163</v>
      </c>
      <c r="AC1575" s="3" t="s">
        <v>168</v>
      </c>
      <c r="AD1575" s="3" t="s">
        <v>5989</v>
      </c>
      <c r="AE1575" s="3" t="s">
        <v>5990</v>
      </c>
      <c r="AF1575" s="3" t="s">
        <v>250</v>
      </c>
      <c r="AG1575" s="3" t="s">
        <v>5991</v>
      </c>
      <c r="AH1575" s="3" t="s">
        <v>163</v>
      </c>
      <c r="AI1575" s="3" t="s">
        <v>5992</v>
      </c>
      <c r="AJ1575" s="3" t="s">
        <v>5993</v>
      </c>
      <c r="AK1575" s="3" t="s">
        <v>163</v>
      </c>
      <c r="AN1575" s="3" t="s">
        <v>5996</v>
      </c>
      <c r="AO1575" s="3" t="s">
        <v>5994</v>
      </c>
      <c r="AQ1575" s="3" t="s">
        <v>5997</v>
      </c>
      <c r="AS1575" s="3" t="s">
        <v>5995</v>
      </c>
      <c r="AW1575" s="3" t="s">
        <v>168</v>
      </c>
      <c r="AX1575" s="3" t="s">
        <v>5998</v>
      </c>
      <c r="AY1575" s="3" t="s">
        <v>5999</v>
      </c>
      <c r="AZ1575" s="3" t="s">
        <v>250</v>
      </c>
      <c r="BA1575" s="3" t="s">
        <v>6000</v>
      </c>
      <c r="BB1575" s="3" t="s">
        <v>6001</v>
      </c>
      <c r="BC1575" s="135" t="s">
        <v>6002</v>
      </c>
      <c r="BD1575" s="135" t="s">
        <v>6003</v>
      </c>
      <c r="BE1575" s="135"/>
      <c r="BG1575" s="3" t="s">
        <v>168</v>
      </c>
      <c r="BH1575" s="3" t="s">
        <v>6004</v>
      </c>
      <c r="BI1575" s="3" t="s">
        <v>6005</v>
      </c>
      <c r="BJ1575" s="3" t="s">
        <v>250</v>
      </c>
      <c r="BK1575" s="3" t="s">
        <v>6006</v>
      </c>
      <c r="BL1575" s="3" t="s">
        <v>163</v>
      </c>
      <c r="BM1575" s="3" t="s">
        <v>6007</v>
      </c>
      <c r="BN1575" s="3" t="s">
        <v>163</v>
      </c>
      <c r="BO1575" s="3" t="s">
        <v>6008</v>
      </c>
      <c r="BP1575" s="3" t="s">
        <v>6009</v>
      </c>
    </row>
    <row r="1576" spans="1:176" ht="12.75" customHeight="1" x14ac:dyDescent="0.2">
      <c r="A1576" s="133" t="s">
        <v>6012</v>
      </c>
      <c r="B1576" s="124"/>
      <c r="C1576" s="133"/>
      <c r="D1576" s="133" t="s">
        <v>14066</v>
      </c>
      <c r="E1576" s="133" t="s">
        <v>14066</v>
      </c>
      <c r="F1576" s="124"/>
      <c r="G1576" s="124"/>
      <c r="H1576" s="124"/>
      <c r="I1576" s="133" t="s">
        <v>858</v>
      </c>
      <c r="J1576" s="133" t="s">
        <v>203</v>
      </c>
      <c r="K1576" s="124" t="s">
        <v>162</v>
      </c>
      <c r="L1576" s="133"/>
      <c r="M1576" s="133"/>
      <c r="N1576" s="124"/>
      <c r="O1576" s="124"/>
      <c r="P1576" s="124"/>
      <c r="Q1576" s="124"/>
      <c r="R1576" s="133" t="s">
        <v>14065</v>
      </c>
      <c r="S1576" s="133"/>
      <c r="T1576" s="133">
        <v>40476</v>
      </c>
      <c r="U1576" s="133" t="s">
        <v>3662</v>
      </c>
      <c r="V1576" s="24"/>
      <c r="W1576" s="133"/>
      <c r="X1576" s="133"/>
      <c r="Y1576" s="133"/>
      <c r="Z1576" s="133"/>
      <c r="AA1576" s="133"/>
      <c r="AB1576" s="133"/>
      <c r="AC1576" s="133" t="s">
        <v>168</v>
      </c>
      <c r="AD1576" s="133" t="s">
        <v>4796</v>
      </c>
      <c r="AE1576" s="133" t="s">
        <v>6013</v>
      </c>
      <c r="AF1576" s="133"/>
      <c r="AG1576" s="133" t="s">
        <v>6014</v>
      </c>
      <c r="AI1576" s="133"/>
      <c r="AJ1576" s="133"/>
      <c r="AK1576" s="133"/>
      <c r="AL1576" s="133"/>
      <c r="AM1576" s="124"/>
      <c r="AN1576" s="124"/>
      <c r="AO1576" s="124"/>
      <c r="AP1576" s="124"/>
      <c r="AQ1576" s="124"/>
      <c r="AR1576" s="124"/>
      <c r="AS1576" s="124"/>
      <c r="AT1576" s="124"/>
      <c r="AU1576" s="124"/>
      <c r="AV1576" s="124"/>
      <c r="AW1576" s="3" t="s">
        <v>168</v>
      </c>
      <c r="AX1576" s="133" t="s">
        <v>6015</v>
      </c>
      <c r="AY1576" s="133" t="s">
        <v>6016</v>
      </c>
      <c r="AZ1576" s="133" t="s">
        <v>368</v>
      </c>
      <c r="BA1576" s="133" t="s">
        <v>6017</v>
      </c>
      <c r="BF1576" s="141" t="s">
        <v>14064</v>
      </c>
    </row>
    <row r="1577" spans="1:176" ht="12.75" customHeight="1" x14ac:dyDescent="0.2">
      <c r="A1577" s="135" t="s">
        <v>205</v>
      </c>
      <c r="C1577" s="128"/>
      <c r="D1577" s="135" t="s">
        <v>6020</v>
      </c>
      <c r="E1577" s="135" t="s">
        <v>6020</v>
      </c>
      <c r="F1577" s="135"/>
      <c r="G1577" s="135"/>
      <c r="H1577" s="127"/>
      <c r="I1577" s="135" t="s">
        <v>160</v>
      </c>
      <c r="J1577" s="135" t="s">
        <v>161</v>
      </c>
      <c r="K1577" s="127" t="s">
        <v>162</v>
      </c>
      <c r="L1577" s="135" t="s">
        <v>163</v>
      </c>
      <c r="M1577" s="135" t="s">
        <v>6021</v>
      </c>
      <c r="N1577" s="135"/>
      <c r="O1577" s="135"/>
      <c r="P1577" s="135"/>
      <c r="Q1577" s="135"/>
      <c r="R1577" s="135" t="s">
        <v>6022</v>
      </c>
      <c r="S1577" s="135" t="s">
        <v>6023</v>
      </c>
      <c r="T1577" s="135" t="s">
        <v>6024</v>
      </c>
      <c r="U1577" s="135" t="s">
        <v>421</v>
      </c>
      <c r="V1577" s="141" t="s">
        <v>6025</v>
      </c>
      <c r="W1577" s="135"/>
      <c r="X1577" s="135"/>
      <c r="Y1577" s="135"/>
      <c r="Z1577" s="135"/>
      <c r="AA1577" s="135" t="s">
        <v>163</v>
      </c>
      <c r="AB1577" s="135"/>
      <c r="AC1577" s="135" t="s">
        <v>168</v>
      </c>
      <c r="AD1577" s="135" t="s">
        <v>609</v>
      </c>
      <c r="AE1577" s="135" t="s">
        <v>6026</v>
      </c>
      <c r="AF1577" s="135" t="s">
        <v>600</v>
      </c>
      <c r="AG1577" s="135" t="s">
        <v>6027</v>
      </c>
      <c r="AH1577" s="135"/>
      <c r="AI1577" s="135" t="s">
        <v>163</v>
      </c>
      <c r="AJ1577" s="135" t="s">
        <v>6025</v>
      </c>
      <c r="AK1577" s="135" t="s">
        <v>6028</v>
      </c>
      <c r="AL1577" s="135" t="s">
        <v>6029</v>
      </c>
      <c r="AM1577" s="135" t="s">
        <v>194</v>
      </c>
      <c r="AN1577" s="135" t="s">
        <v>6030</v>
      </c>
      <c r="AO1577" s="135" t="s">
        <v>6031</v>
      </c>
      <c r="AP1577" s="135"/>
      <c r="AQ1577" s="135" t="s">
        <v>6032</v>
      </c>
      <c r="AR1577" s="135"/>
      <c r="AS1577" s="135"/>
      <c r="AT1577" s="135"/>
      <c r="AU1577" s="135"/>
      <c r="AV1577" s="135"/>
      <c r="AW1577" s="135" t="s">
        <v>168</v>
      </c>
      <c r="AX1577" s="3" t="s">
        <v>6033</v>
      </c>
      <c r="AY1577" s="3" t="s">
        <v>6034</v>
      </c>
      <c r="AZ1577" s="3" t="s">
        <v>600</v>
      </c>
      <c r="BA1577" s="3" t="s">
        <v>6035</v>
      </c>
      <c r="BB1577" s="3" t="s">
        <v>163</v>
      </c>
      <c r="BC1577" s="3" t="s">
        <v>6036</v>
      </c>
      <c r="BD1577" s="3" t="s">
        <v>163</v>
      </c>
      <c r="BE1577" s="3" t="s">
        <v>6037</v>
      </c>
      <c r="BF1577" s="3" t="s">
        <v>6038</v>
      </c>
      <c r="BG1577" s="3" t="s">
        <v>168</v>
      </c>
      <c r="BH1577" s="3" t="s">
        <v>1162</v>
      </c>
      <c r="BI1577" s="3" t="s">
        <v>6039</v>
      </c>
      <c r="BJ1577" s="3" t="s">
        <v>866</v>
      </c>
      <c r="BK1577" s="3" t="s">
        <v>6040</v>
      </c>
      <c r="BL1577" s="3" t="s">
        <v>163</v>
      </c>
      <c r="BM1577" s="3" t="s">
        <v>6041</v>
      </c>
      <c r="BN1577" s="3" t="s">
        <v>163</v>
      </c>
      <c r="BO1577" s="3" t="s">
        <v>6042</v>
      </c>
      <c r="BP1577" s="3" t="s">
        <v>6043</v>
      </c>
      <c r="BQ1577" s="3" t="s">
        <v>194</v>
      </c>
      <c r="BR1577" s="3" t="s">
        <v>6044</v>
      </c>
      <c r="BS1577" s="3" t="s">
        <v>6045</v>
      </c>
      <c r="BT1577" s="3" t="s">
        <v>866</v>
      </c>
      <c r="BU1577" s="3" t="s">
        <v>6046</v>
      </c>
      <c r="BV1577" s="3" t="s">
        <v>163</v>
      </c>
      <c r="BW1577" s="3" t="s">
        <v>6047</v>
      </c>
      <c r="BX1577" s="3" t="s">
        <v>163</v>
      </c>
      <c r="BY1577" s="3" t="s">
        <v>6048</v>
      </c>
      <c r="BZ1577" s="3" t="s">
        <v>6049</v>
      </c>
    </row>
    <row r="1578" spans="1:176" ht="12.75" customHeight="1" x14ac:dyDescent="0.2">
      <c r="A1578" s="3" t="s">
        <v>205</v>
      </c>
      <c r="D1578" s="3" t="s">
        <v>6020</v>
      </c>
      <c r="E1578" s="3" t="s">
        <v>6050</v>
      </c>
      <c r="F1578" s="3"/>
      <c r="G1578" s="3"/>
      <c r="I1578" s="3" t="s">
        <v>722</v>
      </c>
      <c r="J1578" s="3" t="s">
        <v>179</v>
      </c>
      <c r="K1578" s="4" t="s">
        <v>162</v>
      </c>
      <c r="L1578" s="3" t="s">
        <v>163</v>
      </c>
      <c r="M1578" s="3" t="s">
        <v>6021</v>
      </c>
      <c r="R1578" s="3" t="s">
        <v>6051</v>
      </c>
      <c r="S1578" s="3" t="s">
        <v>6052</v>
      </c>
      <c r="T1578" s="3" t="s">
        <v>6053</v>
      </c>
      <c r="U1578" s="3" t="s">
        <v>743</v>
      </c>
      <c r="V1578" s="141" t="s">
        <v>163</v>
      </c>
      <c r="AA1578" s="3" t="s">
        <v>163</v>
      </c>
      <c r="AC1578" s="3" t="s">
        <v>168</v>
      </c>
      <c r="AD1578" s="3" t="s">
        <v>6054</v>
      </c>
      <c r="AE1578" s="3" t="s">
        <v>4921</v>
      </c>
      <c r="AF1578" s="3" t="s">
        <v>6055</v>
      </c>
      <c r="AG1578" s="3" t="s">
        <v>6056</v>
      </c>
      <c r="AH1578" s="3" t="s">
        <v>163</v>
      </c>
      <c r="AI1578" s="3" t="s">
        <v>6057</v>
      </c>
      <c r="AJ1578" s="3" t="s">
        <v>163</v>
      </c>
      <c r="AK1578" s="3" t="s">
        <v>6058</v>
      </c>
      <c r="AL1578" s="3" t="s">
        <v>6059</v>
      </c>
      <c r="BC1578" s="141"/>
      <c r="BD1578" s="141"/>
      <c r="BE1578" s="141"/>
    </row>
    <row r="1579" spans="1:176" ht="12.75" customHeight="1" x14ac:dyDescent="0.2">
      <c r="A1579" s="3" t="s">
        <v>544</v>
      </c>
      <c r="D1579" s="3" t="s">
        <v>6062</v>
      </c>
      <c r="E1579" s="3" t="s">
        <v>6062</v>
      </c>
      <c r="F1579" s="3"/>
      <c r="G1579" s="3"/>
      <c r="I1579" s="3" t="s">
        <v>919</v>
      </c>
      <c r="J1579" s="3" t="s">
        <v>444</v>
      </c>
      <c r="K1579" s="4" t="s">
        <v>162</v>
      </c>
      <c r="L1579" s="3" t="s">
        <v>163</v>
      </c>
      <c r="M1579" s="3" t="s">
        <v>163</v>
      </c>
      <c r="R1579" s="3" t="s">
        <v>163</v>
      </c>
      <c r="S1579" s="3" t="s">
        <v>163</v>
      </c>
      <c r="T1579" s="3" t="s">
        <v>163</v>
      </c>
      <c r="U1579" s="3" t="s">
        <v>163</v>
      </c>
      <c r="V1579" s="141" t="s">
        <v>163</v>
      </c>
      <c r="AA1579" s="3" t="s">
        <v>163</v>
      </c>
      <c r="AC1579" s="3" t="s">
        <v>168</v>
      </c>
      <c r="AD1579" s="3" t="s">
        <v>3919</v>
      </c>
      <c r="AE1579" s="3" t="s">
        <v>6063</v>
      </c>
      <c r="AF1579" s="3" t="s">
        <v>1849</v>
      </c>
      <c r="BC1579" s="141"/>
      <c r="BD1579" s="141"/>
      <c r="BE1579" s="141"/>
    </row>
    <row r="1580" spans="1:176" ht="12.75" customHeight="1" x14ac:dyDescent="0.2">
      <c r="A1580" s="3" t="s">
        <v>173</v>
      </c>
      <c r="D1580" s="3" t="s">
        <v>6064</v>
      </c>
      <c r="E1580" s="3" t="s">
        <v>6064</v>
      </c>
      <c r="F1580" s="3"/>
      <c r="G1580" s="3"/>
      <c r="I1580" s="3" t="s">
        <v>301</v>
      </c>
      <c r="J1580" s="135" t="s">
        <v>179</v>
      </c>
      <c r="K1580" s="4" t="s">
        <v>162</v>
      </c>
      <c r="L1580" s="3" t="s">
        <v>6065</v>
      </c>
      <c r="M1580" s="3" t="s">
        <v>6066</v>
      </c>
      <c r="R1580" s="3" t="s">
        <v>6067</v>
      </c>
      <c r="S1580" s="3" t="s">
        <v>6068</v>
      </c>
      <c r="T1580" s="3" t="s">
        <v>6069</v>
      </c>
      <c r="U1580" s="3" t="s">
        <v>1189</v>
      </c>
      <c r="V1580" s="9" t="s">
        <v>6070</v>
      </c>
      <c r="AA1580" s="3" t="s">
        <v>163</v>
      </c>
      <c r="AC1580" s="3" t="s">
        <v>168</v>
      </c>
      <c r="AD1580" s="3" t="s">
        <v>2363</v>
      </c>
      <c r="AE1580" s="3" t="s">
        <v>6071</v>
      </c>
      <c r="AF1580" s="3" t="s">
        <v>250</v>
      </c>
      <c r="AG1580" s="3" t="s">
        <v>6072</v>
      </c>
      <c r="AH1580" s="82" t="s">
        <v>12159</v>
      </c>
      <c r="AI1580" s="3" t="s">
        <v>6073</v>
      </c>
      <c r="AJ1580" s="3" t="s">
        <v>163</v>
      </c>
      <c r="AK1580" s="3" t="s">
        <v>6074</v>
      </c>
      <c r="AN1580" s="3" t="s">
        <v>9909</v>
      </c>
      <c r="AQ1580" s="82" t="s">
        <v>12868</v>
      </c>
      <c r="BC1580" s="141"/>
      <c r="BD1580" s="141"/>
      <c r="BE1580" s="141"/>
      <c r="BV1580" s="135"/>
      <c r="BW1580" s="135"/>
      <c r="BZ1580" s="135"/>
    </row>
    <row r="1581" spans="1:176" ht="12.75" customHeight="1" x14ac:dyDescent="0.2">
      <c r="A1581" s="135" t="s">
        <v>205</v>
      </c>
      <c r="D1581" s="3" t="s">
        <v>6077</v>
      </c>
      <c r="E1581" s="3" t="s">
        <v>6077</v>
      </c>
      <c r="F1581" s="3"/>
      <c r="G1581" s="3"/>
      <c r="I1581" s="3" t="s">
        <v>184</v>
      </c>
      <c r="J1581" s="3" t="s">
        <v>179</v>
      </c>
      <c r="K1581" s="4" t="s">
        <v>162</v>
      </c>
      <c r="L1581" s="3" t="s">
        <v>163</v>
      </c>
      <c r="M1581" s="135" t="s">
        <v>6078</v>
      </c>
      <c r="R1581" s="3" t="s">
        <v>6079</v>
      </c>
      <c r="S1581" s="3" t="s">
        <v>6080</v>
      </c>
      <c r="T1581" s="3" t="s">
        <v>163</v>
      </c>
      <c r="U1581" s="3" t="s">
        <v>184</v>
      </c>
      <c r="V1581" s="9" t="s">
        <v>6081</v>
      </c>
      <c r="W1581" s="135"/>
      <c r="X1581" s="135"/>
      <c r="Y1581" s="135"/>
      <c r="Z1581" s="135"/>
      <c r="AA1581" s="3" t="s">
        <v>163</v>
      </c>
      <c r="AB1581" s="135"/>
      <c r="AC1581" s="3" t="s">
        <v>168</v>
      </c>
      <c r="AD1581" s="3" t="s">
        <v>1499</v>
      </c>
      <c r="AE1581" s="3" t="s">
        <v>6082</v>
      </c>
      <c r="AF1581" s="3" t="s">
        <v>368</v>
      </c>
      <c r="AG1581" s="3" t="s">
        <v>6083</v>
      </c>
      <c r="AI1581" s="3" t="s">
        <v>163</v>
      </c>
      <c r="AJ1581" s="3" t="s">
        <v>6081</v>
      </c>
      <c r="AK1581" s="3" t="s">
        <v>6084</v>
      </c>
      <c r="AL1581" s="3" t="s">
        <v>6085</v>
      </c>
      <c r="BC1581" s="141"/>
      <c r="BD1581" s="141"/>
      <c r="BE1581" s="141"/>
    </row>
    <row r="1582" spans="1:176" ht="12.75" customHeight="1" x14ac:dyDescent="0.2">
      <c r="A1582" s="3" t="s">
        <v>205</v>
      </c>
      <c r="B1582" s="127" t="s">
        <v>215</v>
      </c>
      <c r="D1582" s="3" t="s">
        <v>11456</v>
      </c>
      <c r="E1582" s="3" t="s">
        <v>11456</v>
      </c>
      <c r="F1582" s="3"/>
      <c r="G1582" s="3"/>
      <c r="H1582" s="4" t="s">
        <v>11628</v>
      </c>
      <c r="I1582" s="3" t="s">
        <v>722</v>
      </c>
      <c r="J1582" s="135" t="s">
        <v>179</v>
      </c>
      <c r="K1582" s="4" t="s">
        <v>162</v>
      </c>
      <c r="AC1582" s="133" t="s">
        <v>168</v>
      </c>
      <c r="AD1582" s="3" t="s">
        <v>11457</v>
      </c>
      <c r="AE1582" s="3" t="s">
        <v>1152</v>
      </c>
      <c r="AF1582" s="3" t="s">
        <v>11371</v>
      </c>
      <c r="AG1582" s="3" t="s">
        <v>11458</v>
      </c>
      <c r="AQ1582" s="135"/>
      <c r="BK1582" s="135"/>
      <c r="BP1582" s="135"/>
    </row>
    <row r="1583" spans="1:176" ht="12.75" customHeight="1" x14ac:dyDescent="0.2">
      <c r="A1583" s="3" t="s">
        <v>173</v>
      </c>
      <c r="D1583" s="3" t="s">
        <v>6107</v>
      </c>
      <c r="E1583" s="3" t="s">
        <v>8208</v>
      </c>
      <c r="F1583" s="3"/>
      <c r="G1583" s="3"/>
      <c r="I1583" s="3" t="s">
        <v>244</v>
      </c>
      <c r="J1583" s="3" t="s">
        <v>245</v>
      </c>
      <c r="K1583" s="4" t="s">
        <v>180</v>
      </c>
      <c r="L1583" s="3" t="s">
        <v>163</v>
      </c>
      <c r="M1583" s="136" t="s">
        <v>11286</v>
      </c>
      <c r="R1583" s="3" t="s">
        <v>6108</v>
      </c>
      <c r="S1583" s="3" t="s">
        <v>163</v>
      </c>
      <c r="T1583" s="3" t="s">
        <v>6109</v>
      </c>
      <c r="U1583" s="3" t="s">
        <v>6110</v>
      </c>
      <c r="V1583" s="9" t="s">
        <v>6111</v>
      </c>
      <c r="AA1583" s="3" t="s">
        <v>163</v>
      </c>
      <c r="AB1583" s="132">
        <v>159</v>
      </c>
      <c r="AC1583" s="3" t="s">
        <v>168</v>
      </c>
      <c r="AD1583" s="3" t="s">
        <v>6115</v>
      </c>
      <c r="AE1583" s="3" t="s">
        <v>6116</v>
      </c>
      <c r="AF1583" s="3" t="s">
        <v>12884</v>
      </c>
      <c r="AG1583" s="3" t="s">
        <v>6117</v>
      </c>
      <c r="AI1583" s="3" t="s">
        <v>6118</v>
      </c>
      <c r="AJ1583" s="3" t="s">
        <v>6118</v>
      </c>
      <c r="AK1583" s="3" t="s">
        <v>6119</v>
      </c>
      <c r="AL1583" s="3" t="s">
        <v>6120</v>
      </c>
      <c r="AM1583" s="3" t="s">
        <v>194</v>
      </c>
      <c r="AN1583" s="3" t="s">
        <v>6112</v>
      </c>
      <c r="AO1583" s="3" t="s">
        <v>6113</v>
      </c>
      <c r="AQ1583" s="3" t="s">
        <v>6114</v>
      </c>
      <c r="AW1583" s="3" t="s">
        <v>194</v>
      </c>
      <c r="AX1583" s="3" t="s">
        <v>6124</v>
      </c>
      <c r="AY1583" s="3" t="s">
        <v>12696</v>
      </c>
      <c r="AZ1583" s="3" t="s">
        <v>1082</v>
      </c>
      <c r="BA1583" s="3" t="s">
        <v>6125</v>
      </c>
      <c r="BB1583" s="3" t="s">
        <v>163</v>
      </c>
      <c r="BC1583" s="135" t="s">
        <v>6126</v>
      </c>
      <c r="BD1583" s="135" t="s">
        <v>163</v>
      </c>
      <c r="BE1583" s="135" t="s">
        <v>6127</v>
      </c>
      <c r="BG1583" s="3" t="s">
        <v>168</v>
      </c>
      <c r="BH1583" s="3" t="s">
        <v>6121</v>
      </c>
      <c r="BI1583" s="3" t="s">
        <v>6116</v>
      </c>
      <c r="BJ1583" s="3" t="s">
        <v>611</v>
      </c>
      <c r="BK1583" s="3" t="s">
        <v>6122</v>
      </c>
      <c r="BL1583" s="3" t="s">
        <v>163</v>
      </c>
      <c r="BM1583" s="3" t="s">
        <v>6123</v>
      </c>
      <c r="BN1583" s="3" t="s">
        <v>163</v>
      </c>
      <c r="BO1583" s="3" t="s">
        <v>6119</v>
      </c>
      <c r="CA1583" s="3" t="s">
        <v>168</v>
      </c>
      <c r="CB1583" s="3" t="s">
        <v>6115</v>
      </c>
      <c r="CC1583" s="3" t="s">
        <v>6116</v>
      </c>
      <c r="CD1583" s="3" t="s">
        <v>4843</v>
      </c>
      <c r="CE1583" s="3" t="s">
        <v>6117</v>
      </c>
      <c r="CF1583" s="3" t="s">
        <v>163</v>
      </c>
      <c r="CG1583" s="3" t="s">
        <v>6118</v>
      </c>
      <c r="CH1583" s="3" t="s">
        <v>11287</v>
      </c>
      <c r="CI1583" s="3" t="s">
        <v>6119</v>
      </c>
      <c r="CJ1583" s="3" t="s">
        <v>6120</v>
      </c>
      <c r="CK1583" s="3" t="s">
        <v>168</v>
      </c>
      <c r="CL1583" s="3" t="s">
        <v>12697</v>
      </c>
      <c r="CM1583" s="3" t="s">
        <v>12698</v>
      </c>
      <c r="CN1583" s="3" t="s">
        <v>12699</v>
      </c>
      <c r="CO1583" s="82" t="s">
        <v>12700</v>
      </c>
      <c r="CP1583" s="3" t="s">
        <v>163</v>
      </c>
      <c r="CQ1583" s="141" t="s">
        <v>11287</v>
      </c>
      <c r="CR1583" s="3" t="s">
        <v>163</v>
      </c>
    </row>
    <row r="1584" spans="1:176" ht="12.75" customHeight="1" x14ac:dyDescent="0.2">
      <c r="A1584" s="3" t="s">
        <v>205</v>
      </c>
      <c r="D1584" s="3" t="s">
        <v>6134</v>
      </c>
      <c r="E1584" s="3" t="s">
        <v>6134</v>
      </c>
      <c r="F1584" s="3"/>
      <c r="G1584" s="3"/>
      <c r="I1584" s="133" t="s">
        <v>443</v>
      </c>
      <c r="J1584" s="135" t="s">
        <v>444</v>
      </c>
      <c r="K1584" s="4" t="s">
        <v>180</v>
      </c>
      <c r="L1584" s="3" t="s">
        <v>163</v>
      </c>
      <c r="M1584" s="3" t="s">
        <v>163</v>
      </c>
      <c r="R1584" s="3" t="s">
        <v>6135</v>
      </c>
      <c r="S1584" s="3" t="s">
        <v>163</v>
      </c>
      <c r="T1584" s="3" t="s">
        <v>6136</v>
      </c>
      <c r="U1584" s="3" t="s">
        <v>6137</v>
      </c>
      <c r="V1584" s="9" t="s">
        <v>6138</v>
      </c>
      <c r="AA1584" s="3" t="s">
        <v>163</v>
      </c>
      <c r="AC1584" s="3" t="s">
        <v>168</v>
      </c>
      <c r="AD1584" s="3" t="s">
        <v>6139</v>
      </c>
      <c r="AE1584" s="3" t="s">
        <v>6140</v>
      </c>
      <c r="AF1584" s="3" t="s">
        <v>600</v>
      </c>
      <c r="AG1584" s="3" t="s">
        <v>6141</v>
      </c>
      <c r="AI1584" s="3" t="s">
        <v>6142</v>
      </c>
      <c r="AJ1584" s="3" t="s">
        <v>6143</v>
      </c>
      <c r="AK1584" s="3" t="s">
        <v>6144</v>
      </c>
      <c r="AL1584" s="3" t="s">
        <v>6145</v>
      </c>
      <c r="AW1584" s="3" t="s">
        <v>168</v>
      </c>
      <c r="AX1584" s="3" t="s">
        <v>5491</v>
      </c>
      <c r="AY1584" s="3" t="s">
        <v>6146</v>
      </c>
      <c r="AZ1584" s="3" t="s">
        <v>319</v>
      </c>
      <c r="BA1584" s="3" t="s">
        <v>6147</v>
      </c>
      <c r="BB1584" s="3" t="s">
        <v>6141</v>
      </c>
      <c r="BC1584" s="135" t="s">
        <v>6138</v>
      </c>
      <c r="BD1584" s="135" t="s">
        <v>163</v>
      </c>
      <c r="BE1584" s="135" t="s">
        <v>6148</v>
      </c>
      <c r="BF1584" s="3" t="s">
        <v>6149</v>
      </c>
      <c r="BG1584" s="3" t="s">
        <v>168</v>
      </c>
      <c r="BH1584" s="3" t="s">
        <v>5141</v>
      </c>
      <c r="BI1584" s="3" t="s">
        <v>11291</v>
      </c>
      <c r="BJ1584" s="3" t="s">
        <v>4843</v>
      </c>
      <c r="BK1584" s="3" t="s">
        <v>6141</v>
      </c>
      <c r="BM1584" s="3" t="s">
        <v>11292</v>
      </c>
    </row>
    <row r="1585" spans="1:167" ht="12.75" customHeight="1" x14ac:dyDescent="0.2">
      <c r="A1585" s="3" t="s">
        <v>205</v>
      </c>
      <c r="D1585" s="3" t="s">
        <v>6150</v>
      </c>
      <c r="E1585" s="3" t="s">
        <v>6150</v>
      </c>
      <c r="F1585" s="3"/>
      <c r="G1585" s="3"/>
      <c r="I1585" s="3" t="s">
        <v>301</v>
      </c>
      <c r="J1585" s="3" t="s">
        <v>179</v>
      </c>
      <c r="K1585" s="127" t="s">
        <v>162</v>
      </c>
      <c r="L1585" s="3" t="s">
        <v>163</v>
      </c>
      <c r="M1585" s="3" t="s">
        <v>163</v>
      </c>
      <c r="R1585" s="3" t="s">
        <v>6151</v>
      </c>
      <c r="S1585" s="3" t="s">
        <v>6152</v>
      </c>
      <c r="T1585" s="3" t="s">
        <v>6153</v>
      </c>
      <c r="U1585" s="3" t="s">
        <v>6154</v>
      </c>
      <c r="V1585" s="141" t="s">
        <v>163</v>
      </c>
      <c r="AA1585" s="3" t="s">
        <v>163</v>
      </c>
      <c r="AC1585" s="3" t="s">
        <v>168</v>
      </c>
      <c r="AD1585" s="3" t="s">
        <v>6155</v>
      </c>
      <c r="AE1585" s="3" t="s">
        <v>6156</v>
      </c>
      <c r="AF1585" s="3" t="s">
        <v>368</v>
      </c>
      <c r="AG1585" s="3" t="s">
        <v>6157</v>
      </c>
      <c r="AI1585" s="3" t="s">
        <v>163</v>
      </c>
      <c r="AJ1585" s="3" t="s">
        <v>6158</v>
      </c>
      <c r="AK1585" s="135" t="s">
        <v>6159</v>
      </c>
      <c r="AL1585" s="3" t="s">
        <v>6160</v>
      </c>
      <c r="BC1585" s="141"/>
      <c r="BD1585" s="141"/>
      <c r="BE1585" s="141"/>
    </row>
    <row r="1586" spans="1:167" ht="12.75" customHeight="1" x14ac:dyDescent="0.2">
      <c r="A1586" s="3" t="s">
        <v>205</v>
      </c>
      <c r="D1586" s="3" t="s">
        <v>6161</v>
      </c>
      <c r="E1586" s="3" t="s">
        <v>6161</v>
      </c>
      <c r="F1586" s="3"/>
      <c r="G1586" s="3"/>
      <c r="I1586" s="3" t="s">
        <v>160</v>
      </c>
      <c r="J1586" s="3" t="s">
        <v>161</v>
      </c>
      <c r="K1586" s="4" t="s">
        <v>162</v>
      </c>
      <c r="L1586" s="3" t="s">
        <v>163</v>
      </c>
      <c r="M1586" s="3" t="s">
        <v>2648</v>
      </c>
      <c r="R1586" s="3" t="s">
        <v>6162</v>
      </c>
      <c r="S1586" s="3" t="s">
        <v>163</v>
      </c>
      <c r="T1586" s="3" t="s">
        <v>6163</v>
      </c>
      <c r="U1586" s="3" t="s">
        <v>6164</v>
      </c>
      <c r="V1586" s="9" t="s">
        <v>163</v>
      </c>
      <c r="AA1586" s="3" t="s">
        <v>163</v>
      </c>
      <c r="BC1586" s="9"/>
      <c r="BD1586" s="9"/>
      <c r="BE1586" s="9"/>
      <c r="BK1586" s="135"/>
      <c r="BM1586" s="135"/>
      <c r="BP1586" s="135"/>
    </row>
    <row r="1587" spans="1:167" ht="12.75" customHeight="1" x14ac:dyDescent="0.2">
      <c r="A1587" s="3" t="s">
        <v>205</v>
      </c>
      <c r="C1587" s="128"/>
      <c r="D1587" s="135" t="s">
        <v>6165</v>
      </c>
      <c r="E1587" s="135" t="s">
        <v>6165</v>
      </c>
      <c r="F1587" s="135"/>
      <c r="G1587" s="135"/>
      <c r="H1587" s="127"/>
      <c r="I1587" s="135" t="s">
        <v>497</v>
      </c>
      <c r="J1587" s="8" t="s">
        <v>203</v>
      </c>
      <c r="K1587" s="127" t="s">
        <v>162</v>
      </c>
      <c r="L1587" s="135" t="s">
        <v>163</v>
      </c>
      <c r="M1587" s="135" t="s">
        <v>163</v>
      </c>
      <c r="N1587" s="135"/>
      <c r="O1587" s="135"/>
      <c r="P1587" s="135"/>
      <c r="Q1587" s="135"/>
      <c r="R1587" s="135" t="s">
        <v>6166</v>
      </c>
      <c r="S1587" s="135" t="s">
        <v>163</v>
      </c>
      <c r="T1587" s="135" t="s">
        <v>6167</v>
      </c>
      <c r="U1587" s="135" t="s">
        <v>6168</v>
      </c>
      <c r="V1587" s="141" t="s">
        <v>6169</v>
      </c>
      <c r="W1587" s="135"/>
      <c r="X1587" s="135"/>
      <c r="Y1587" s="135"/>
      <c r="Z1587" s="135"/>
      <c r="AA1587" s="135" t="s">
        <v>163</v>
      </c>
      <c r="AB1587" s="135"/>
      <c r="AC1587" s="135" t="s">
        <v>194</v>
      </c>
      <c r="AD1587" s="135" t="s">
        <v>6170</v>
      </c>
      <c r="AE1587" s="135" t="s">
        <v>6171</v>
      </c>
      <c r="AF1587" s="135" t="s">
        <v>6172</v>
      </c>
      <c r="AG1587" s="135" t="s">
        <v>6173</v>
      </c>
      <c r="AH1587" s="3" t="s">
        <v>163</v>
      </c>
      <c r="AI1587" s="135" t="s">
        <v>6169</v>
      </c>
      <c r="AJ1587" s="135" t="s">
        <v>163</v>
      </c>
      <c r="AK1587" s="135"/>
      <c r="AL1587" s="135" t="s">
        <v>6174</v>
      </c>
      <c r="AM1587" s="135"/>
      <c r="AN1587" s="135"/>
      <c r="AO1587" s="135"/>
      <c r="AP1587" s="135"/>
      <c r="AQ1587" s="135"/>
      <c r="AR1587" s="135"/>
      <c r="AS1587" s="135"/>
      <c r="AT1587" s="135"/>
      <c r="AU1587" s="135"/>
      <c r="AV1587" s="135"/>
      <c r="AW1587" s="135"/>
      <c r="BC1587" s="141"/>
      <c r="BD1587" s="141"/>
      <c r="BE1587" s="141"/>
    </row>
    <row r="1588" spans="1:167" ht="12.75" customHeight="1" x14ac:dyDescent="0.2">
      <c r="A1588" s="3" t="s">
        <v>173</v>
      </c>
      <c r="D1588" s="3" t="s">
        <v>12292</v>
      </c>
      <c r="E1588" s="3" t="s">
        <v>12292</v>
      </c>
      <c r="F1588" s="3"/>
      <c r="G1588" s="3"/>
      <c r="I1588" s="3" t="s">
        <v>301</v>
      </c>
      <c r="J1588" s="3" t="s">
        <v>179</v>
      </c>
      <c r="K1588" s="4" t="s">
        <v>162</v>
      </c>
      <c r="L1588" s="3" t="s">
        <v>12293</v>
      </c>
      <c r="M1588" s="3" t="s">
        <v>12294</v>
      </c>
      <c r="R1588" s="3" t="s">
        <v>12295</v>
      </c>
      <c r="S1588" s="3" t="s">
        <v>12296</v>
      </c>
      <c r="T1588" s="3">
        <v>400069</v>
      </c>
      <c r="U1588" s="3" t="s">
        <v>12297</v>
      </c>
      <c r="V1588" s="135" t="s">
        <v>12298</v>
      </c>
      <c r="AG1588" s="3" t="s">
        <v>12299</v>
      </c>
      <c r="BC1588" s="135"/>
      <c r="BD1588" s="135"/>
      <c r="BE1588" s="135"/>
    </row>
    <row r="1589" spans="1:167" ht="12.75" customHeight="1" x14ac:dyDescent="0.2">
      <c r="A1589" s="132" t="s">
        <v>544</v>
      </c>
      <c r="B1589" s="124"/>
      <c r="C1589" s="133"/>
      <c r="D1589" s="133" t="s">
        <v>6176</v>
      </c>
      <c r="E1589" s="133" t="s">
        <v>6176</v>
      </c>
      <c r="F1589" s="124"/>
      <c r="G1589" s="124"/>
      <c r="H1589" s="124"/>
      <c r="I1589" s="133" t="s">
        <v>443</v>
      </c>
      <c r="J1589" s="133" t="s">
        <v>444</v>
      </c>
      <c r="K1589" s="124" t="s">
        <v>162</v>
      </c>
      <c r="L1589" s="133"/>
      <c r="M1589" s="133"/>
      <c r="N1589" s="124"/>
      <c r="O1589" s="124"/>
      <c r="P1589" s="124"/>
      <c r="Q1589" s="124"/>
      <c r="R1589" s="133"/>
      <c r="S1589" s="133"/>
      <c r="T1589" s="133"/>
      <c r="U1589" s="133"/>
      <c r="V1589" s="24"/>
      <c r="W1589" s="133"/>
      <c r="X1589" s="133"/>
      <c r="Y1589" s="133"/>
      <c r="Z1589" s="133"/>
      <c r="AA1589" s="133"/>
      <c r="AB1589" s="133"/>
      <c r="AC1589" s="133" t="s">
        <v>168</v>
      </c>
      <c r="AD1589" s="133" t="s">
        <v>1097</v>
      </c>
      <c r="AE1589" s="133" t="s">
        <v>6177</v>
      </c>
      <c r="AF1589" s="133" t="s">
        <v>827</v>
      </c>
      <c r="AG1589" s="133" t="s">
        <v>6178</v>
      </c>
      <c r="AH1589" s="133"/>
      <c r="AI1589" s="133"/>
      <c r="AJ1589" s="133"/>
      <c r="AK1589" s="133"/>
      <c r="AL1589" s="133"/>
      <c r="AM1589" s="124"/>
      <c r="AN1589" s="124"/>
      <c r="AO1589" s="124"/>
      <c r="AP1589" s="124"/>
      <c r="AQ1589" s="124"/>
      <c r="AR1589" s="124"/>
      <c r="AS1589" s="124"/>
      <c r="AT1589" s="124"/>
      <c r="AU1589" s="124"/>
      <c r="AV1589" s="124"/>
      <c r="AW1589" s="124"/>
      <c r="BC1589" s="135"/>
      <c r="BD1589" s="135"/>
      <c r="BE1589" s="135"/>
    </row>
    <row r="1590" spans="1:167" ht="12.75" customHeight="1" x14ac:dyDescent="0.2">
      <c r="A1590" s="3" t="s">
        <v>544</v>
      </c>
      <c r="D1590" s="3" t="s">
        <v>13651</v>
      </c>
      <c r="E1590" s="3" t="s">
        <v>13651</v>
      </c>
      <c r="F1590" s="3"/>
      <c r="G1590" s="3"/>
      <c r="I1590" s="3" t="s">
        <v>301</v>
      </c>
      <c r="J1590" s="3" t="s">
        <v>179</v>
      </c>
      <c r="K1590" s="4" t="s">
        <v>162</v>
      </c>
      <c r="R1590" s="3" t="s">
        <v>13657</v>
      </c>
      <c r="S1590" s="3" t="s">
        <v>13658</v>
      </c>
      <c r="T1590" s="3">
        <v>110016</v>
      </c>
      <c r="U1590" s="3" t="s">
        <v>3292</v>
      </c>
      <c r="V1590" s="135"/>
      <c r="AC1590" s="3" t="s">
        <v>168</v>
      </c>
      <c r="AD1590" s="3" t="s">
        <v>6598</v>
      </c>
      <c r="AE1590" s="3" t="s">
        <v>13659</v>
      </c>
      <c r="AF1590" s="3" t="s">
        <v>13660</v>
      </c>
      <c r="AG1590" s="3" t="s">
        <v>13661</v>
      </c>
      <c r="AK1590" s="3" t="s">
        <v>13662</v>
      </c>
      <c r="AM1590" s="3" t="s">
        <v>168</v>
      </c>
      <c r="AN1590" s="3" t="s">
        <v>13668</v>
      </c>
      <c r="AO1590" s="3" t="s">
        <v>4943</v>
      </c>
      <c r="AP1590" s="3" t="s">
        <v>13669</v>
      </c>
      <c r="AQ1590" s="3" t="s">
        <v>13670</v>
      </c>
      <c r="AS1590" s="3">
        <v>9123061587</v>
      </c>
      <c r="AV1590" s="3">
        <v>9140244399</v>
      </c>
      <c r="BC1590" s="135"/>
      <c r="BD1590" s="135"/>
      <c r="BE1590" s="135"/>
    </row>
    <row r="1591" spans="1:167" ht="12.75" customHeight="1" x14ac:dyDescent="0.2">
      <c r="A1591" s="3" t="s">
        <v>173</v>
      </c>
      <c r="D1591" s="3" t="s">
        <v>12300</v>
      </c>
      <c r="E1591" s="3" t="s">
        <v>12300</v>
      </c>
      <c r="F1591" s="3"/>
      <c r="G1591" s="3"/>
      <c r="I1591" s="135" t="s">
        <v>301</v>
      </c>
      <c r="J1591" s="3" t="s">
        <v>179</v>
      </c>
      <c r="K1591" s="4" t="s">
        <v>162</v>
      </c>
      <c r="L1591" s="3" t="s">
        <v>12301</v>
      </c>
      <c r="M1591" s="3" t="s">
        <v>12302</v>
      </c>
      <c r="R1591" s="3" t="s">
        <v>12303</v>
      </c>
      <c r="T1591" s="3">
        <v>700020</v>
      </c>
      <c r="U1591" s="3" t="s">
        <v>559</v>
      </c>
      <c r="V1591" s="135" t="s">
        <v>12304</v>
      </c>
      <c r="AD1591" s="135"/>
      <c r="AE1591" s="135"/>
      <c r="AF1591" s="135"/>
      <c r="AG1591" s="135" t="s">
        <v>12305</v>
      </c>
      <c r="AH1591" s="135" t="s">
        <v>12306</v>
      </c>
      <c r="BA1591" s="3" t="s">
        <v>12307</v>
      </c>
      <c r="BC1591" s="135"/>
      <c r="BD1591" s="135"/>
      <c r="BE1591" s="135"/>
    </row>
    <row r="1592" spans="1:167" ht="12.75" customHeight="1" x14ac:dyDescent="0.2">
      <c r="A1592" s="3" t="s">
        <v>205</v>
      </c>
      <c r="D1592" s="3" t="s">
        <v>6181</v>
      </c>
      <c r="E1592" s="3" t="s">
        <v>6181</v>
      </c>
      <c r="F1592" s="3"/>
      <c r="G1592" s="3"/>
      <c r="I1592" s="3" t="s">
        <v>6182</v>
      </c>
      <c r="J1592" s="133" t="s">
        <v>203</v>
      </c>
      <c r="K1592" s="4" t="s">
        <v>180</v>
      </c>
      <c r="L1592" s="3" t="s">
        <v>163</v>
      </c>
      <c r="M1592" s="3" t="s">
        <v>163</v>
      </c>
      <c r="R1592" s="3" t="s">
        <v>6183</v>
      </c>
      <c r="S1592" s="3" t="s">
        <v>163</v>
      </c>
      <c r="T1592" s="3" t="s">
        <v>6184</v>
      </c>
      <c r="U1592" s="3" t="s">
        <v>6182</v>
      </c>
      <c r="V1592" s="9" t="s">
        <v>6185</v>
      </c>
      <c r="AA1592" s="3" t="s">
        <v>163</v>
      </c>
      <c r="AB1592" s="3">
        <v>7</v>
      </c>
      <c r="AC1592" s="3" t="s">
        <v>168</v>
      </c>
      <c r="AD1592" s="3" t="s">
        <v>2063</v>
      </c>
      <c r="AE1592" s="3" t="s">
        <v>6186</v>
      </c>
      <c r="AF1592" s="3" t="s">
        <v>402</v>
      </c>
      <c r="AG1592" s="3" t="s">
        <v>6187</v>
      </c>
      <c r="AH1592" s="82" t="s">
        <v>13020</v>
      </c>
      <c r="AI1592" s="3" t="s">
        <v>6185</v>
      </c>
      <c r="AJ1592" s="3" t="s">
        <v>163</v>
      </c>
      <c r="AK1592" s="3" t="s">
        <v>6188</v>
      </c>
      <c r="AL1592" s="3" t="s">
        <v>6189</v>
      </c>
      <c r="AW1592" s="3" t="s">
        <v>194</v>
      </c>
      <c r="AX1592" s="3" t="s">
        <v>6190</v>
      </c>
      <c r="AY1592" s="3" t="s">
        <v>6191</v>
      </c>
      <c r="AZ1592" s="3" t="s">
        <v>368</v>
      </c>
      <c r="BA1592" s="3" t="s">
        <v>6192</v>
      </c>
      <c r="BB1592" s="3" t="s">
        <v>163</v>
      </c>
      <c r="BC1592" s="135" t="s">
        <v>6193</v>
      </c>
      <c r="BD1592" s="135" t="s">
        <v>163</v>
      </c>
      <c r="BE1592" s="135" t="s">
        <v>6194</v>
      </c>
      <c r="BF1592" s="3" t="s">
        <v>6195</v>
      </c>
      <c r="BG1592" s="3" t="s">
        <v>194</v>
      </c>
      <c r="BH1592" s="3" t="s">
        <v>1080</v>
      </c>
      <c r="BI1592" s="3" t="s">
        <v>6196</v>
      </c>
      <c r="BJ1592" s="3" t="s">
        <v>163</v>
      </c>
      <c r="BK1592" s="3" t="s">
        <v>6197</v>
      </c>
      <c r="BQ1592" s="3" t="s">
        <v>168</v>
      </c>
      <c r="BR1592" s="3" t="s">
        <v>6198</v>
      </c>
      <c r="BS1592" s="3" t="s">
        <v>6199</v>
      </c>
      <c r="BT1592" s="3" t="s">
        <v>13018</v>
      </c>
      <c r="BU1592" s="3" t="s">
        <v>6200</v>
      </c>
      <c r="BV1592" s="82" t="s">
        <v>13020</v>
      </c>
      <c r="BW1592" s="141" t="s">
        <v>13019</v>
      </c>
      <c r="BZ1592" s="141"/>
    </row>
    <row r="1593" spans="1:167" ht="12.75" customHeight="1" x14ac:dyDescent="0.2">
      <c r="A1593" s="132" t="s">
        <v>173</v>
      </c>
      <c r="D1593" s="3" t="s">
        <v>6201</v>
      </c>
      <c r="E1593" s="3" t="s">
        <v>6204</v>
      </c>
      <c r="F1593" s="3"/>
      <c r="G1593" s="3"/>
      <c r="I1593" s="3" t="s">
        <v>722</v>
      </c>
      <c r="J1593" s="3" t="s">
        <v>179</v>
      </c>
      <c r="K1593" s="4" t="s">
        <v>180</v>
      </c>
      <c r="L1593" s="3" t="s">
        <v>163</v>
      </c>
      <c r="M1593" s="136" t="s">
        <v>11156</v>
      </c>
      <c r="R1593" s="3" t="s">
        <v>6205</v>
      </c>
      <c r="S1593" s="3" t="s">
        <v>6206</v>
      </c>
      <c r="T1593" s="3" t="s">
        <v>6207</v>
      </c>
      <c r="U1593" s="3" t="s">
        <v>1150</v>
      </c>
      <c r="V1593" s="9" t="s">
        <v>6208</v>
      </c>
      <c r="W1593" s="21" t="s">
        <v>11158</v>
      </c>
      <c r="X1593" s="21" t="s">
        <v>11159</v>
      </c>
      <c r="Y1593" s="21" t="s">
        <v>11160</v>
      </c>
      <c r="Z1593" s="21" t="s">
        <v>11161</v>
      </c>
      <c r="AA1593" s="3" t="s">
        <v>163</v>
      </c>
      <c r="AB1593" s="21">
        <v>650</v>
      </c>
      <c r="AC1593" s="3" t="s">
        <v>168</v>
      </c>
      <c r="AD1593" s="3" t="s">
        <v>6209</v>
      </c>
      <c r="AE1593" s="3" t="s">
        <v>6210</v>
      </c>
      <c r="AF1593" s="3" t="s">
        <v>6211</v>
      </c>
      <c r="AG1593" s="3" t="s">
        <v>6212</v>
      </c>
      <c r="AI1593" s="3" t="s">
        <v>163</v>
      </c>
      <c r="AJ1593" s="3" t="s">
        <v>6213</v>
      </c>
      <c r="AK1593" s="3" t="s">
        <v>6214</v>
      </c>
      <c r="AL1593" s="3" t="s">
        <v>6215</v>
      </c>
      <c r="AM1593" s="3" t="s">
        <v>168</v>
      </c>
      <c r="AN1593" s="3" t="s">
        <v>728</v>
      </c>
      <c r="AO1593" s="3" t="s">
        <v>6216</v>
      </c>
      <c r="AP1593" s="3" t="s">
        <v>6217</v>
      </c>
      <c r="AQ1593" s="3" t="s">
        <v>6218</v>
      </c>
      <c r="AR1593" s="3" t="s">
        <v>163</v>
      </c>
      <c r="AS1593" s="3" t="s">
        <v>6219</v>
      </c>
      <c r="AT1593" s="3" t="s">
        <v>6215</v>
      </c>
      <c r="AU1593" s="3" t="s">
        <v>6220</v>
      </c>
      <c r="AW1593" s="3" t="s">
        <v>168</v>
      </c>
      <c r="AX1593" s="3" t="s">
        <v>6221</v>
      </c>
      <c r="AY1593" s="3" t="s">
        <v>6222</v>
      </c>
      <c r="AZ1593" s="3" t="s">
        <v>600</v>
      </c>
      <c r="BA1593" s="3" t="s">
        <v>6223</v>
      </c>
      <c r="BB1593" s="3" t="s">
        <v>163</v>
      </c>
      <c r="BC1593" s="3" t="s">
        <v>6224</v>
      </c>
      <c r="BD1593" s="3" t="s">
        <v>163</v>
      </c>
      <c r="BE1593" s="3" t="s">
        <v>6225</v>
      </c>
      <c r="BG1593" s="3" t="s">
        <v>168</v>
      </c>
      <c r="BH1593" s="3" t="s">
        <v>6226</v>
      </c>
      <c r="BI1593" s="3" t="s">
        <v>1868</v>
      </c>
      <c r="BJ1593" s="3" t="s">
        <v>6227</v>
      </c>
      <c r="BK1593" s="3" t="s">
        <v>6228</v>
      </c>
      <c r="BL1593" s="3" t="s">
        <v>163</v>
      </c>
      <c r="BM1593" s="3" t="s">
        <v>6229</v>
      </c>
      <c r="BN1593" s="3" t="s">
        <v>163</v>
      </c>
      <c r="BO1593" s="3" t="s">
        <v>6230</v>
      </c>
      <c r="BQ1593" s="3" t="s">
        <v>168</v>
      </c>
      <c r="BR1593" s="3" t="s">
        <v>6231</v>
      </c>
      <c r="BS1593" s="3" t="s">
        <v>1812</v>
      </c>
      <c r="BT1593" s="3" t="s">
        <v>1289</v>
      </c>
      <c r="BU1593" s="3" t="s">
        <v>6232</v>
      </c>
      <c r="BV1593" s="3" t="s">
        <v>163</v>
      </c>
      <c r="BW1593" s="3" t="s">
        <v>6233</v>
      </c>
      <c r="BX1593" s="3" t="s">
        <v>163</v>
      </c>
      <c r="BY1593" s="3" t="s">
        <v>6234</v>
      </c>
      <c r="BZ1593" s="3" t="s">
        <v>6235</v>
      </c>
      <c r="CA1593" s="3" t="s">
        <v>168</v>
      </c>
      <c r="CB1593" s="3" t="s">
        <v>6236</v>
      </c>
      <c r="CC1593" s="3" t="s">
        <v>6237</v>
      </c>
      <c r="CD1593" s="3" t="s">
        <v>2485</v>
      </c>
      <c r="CE1593" s="3" t="s">
        <v>6238</v>
      </c>
      <c r="CF1593" s="3" t="s">
        <v>163</v>
      </c>
      <c r="CG1593" s="3" t="s">
        <v>6239</v>
      </c>
      <c r="CH1593" s="3" t="s">
        <v>163</v>
      </c>
      <c r="CI1593" s="3" t="s">
        <v>6240</v>
      </c>
      <c r="CK1593" s="3" t="s">
        <v>168</v>
      </c>
      <c r="CL1593" s="3" t="s">
        <v>1025</v>
      </c>
      <c r="CM1593" s="3" t="s">
        <v>6241</v>
      </c>
      <c r="CN1593" s="3" t="s">
        <v>6242</v>
      </c>
      <c r="CO1593" s="3" t="s">
        <v>6243</v>
      </c>
      <c r="CP1593" s="3" t="s">
        <v>163</v>
      </c>
      <c r="CQ1593" s="3" t="s">
        <v>6244</v>
      </c>
      <c r="CR1593" s="3" t="s">
        <v>163</v>
      </c>
      <c r="CS1593" s="3" t="s">
        <v>6245</v>
      </c>
      <c r="CT1593" s="3" t="s">
        <v>6246</v>
      </c>
      <c r="CU1593" s="3" t="s">
        <v>168</v>
      </c>
      <c r="CV1593" s="3" t="s">
        <v>1778</v>
      </c>
      <c r="CW1593" s="3" t="s">
        <v>6247</v>
      </c>
      <c r="CX1593" s="3" t="s">
        <v>6248</v>
      </c>
      <c r="CY1593" s="3" t="s">
        <v>6249</v>
      </c>
      <c r="CZ1593" s="3" t="s">
        <v>6250</v>
      </c>
      <c r="DA1593" s="3" t="s">
        <v>6251</v>
      </c>
      <c r="DE1593" s="3" t="s">
        <v>168</v>
      </c>
      <c r="DF1593" s="3" t="s">
        <v>1049</v>
      </c>
      <c r="DG1593" s="3" t="s">
        <v>6252</v>
      </c>
      <c r="DH1593" s="3" t="s">
        <v>6253</v>
      </c>
      <c r="DI1593" s="3" t="s">
        <v>6218</v>
      </c>
      <c r="DO1593" s="3" t="s">
        <v>168</v>
      </c>
      <c r="DP1593" s="3" t="s">
        <v>6254</v>
      </c>
      <c r="DQ1593" s="3" t="s">
        <v>5266</v>
      </c>
      <c r="DR1593" s="3" t="s">
        <v>2485</v>
      </c>
      <c r="DS1593" s="3" t="s">
        <v>6255</v>
      </c>
      <c r="DT1593" s="3" t="s">
        <v>163</v>
      </c>
      <c r="DU1593" s="3" t="s">
        <v>6256</v>
      </c>
      <c r="DV1593" s="3" t="s">
        <v>163</v>
      </c>
      <c r="DW1593" s="3" t="s">
        <v>6257</v>
      </c>
      <c r="DY1593" s="3" t="s">
        <v>168</v>
      </c>
      <c r="DZ1593" s="3" t="s">
        <v>3979</v>
      </c>
      <c r="EA1593" s="3" t="s">
        <v>1778</v>
      </c>
      <c r="EB1593" s="3" t="s">
        <v>6258</v>
      </c>
      <c r="EC1593" s="3" t="s">
        <v>6259</v>
      </c>
      <c r="ED1593" s="3" t="s">
        <v>163</v>
      </c>
      <c r="EE1593" s="3" t="s">
        <v>6208</v>
      </c>
      <c r="EF1593" s="3" t="s">
        <v>163</v>
      </c>
      <c r="EG1593" s="3" t="s">
        <v>6260</v>
      </c>
      <c r="EI1593" s="3" t="s">
        <v>1916</v>
      </c>
      <c r="EJ1593" s="3" t="s">
        <v>911</v>
      </c>
      <c r="EK1593" s="3" t="s">
        <v>6261</v>
      </c>
      <c r="EL1593" s="3" t="s">
        <v>4843</v>
      </c>
      <c r="EM1593" s="3" t="s">
        <v>6262</v>
      </c>
      <c r="EN1593" s="3" t="s">
        <v>163</v>
      </c>
      <c r="EO1593" s="3" t="s">
        <v>6263</v>
      </c>
      <c r="ES1593" s="3" t="s">
        <v>168</v>
      </c>
      <c r="ET1593" s="3" t="s">
        <v>2488</v>
      </c>
      <c r="EU1593" s="3" t="s">
        <v>6264</v>
      </c>
      <c r="EV1593" s="3" t="s">
        <v>6265</v>
      </c>
      <c r="EW1593" s="3" t="s">
        <v>6266</v>
      </c>
      <c r="EX1593" s="3" t="s">
        <v>163</v>
      </c>
      <c r="EY1593" s="3" t="s">
        <v>6267</v>
      </c>
      <c r="FC1593" s="3" t="s">
        <v>168</v>
      </c>
      <c r="FD1593" s="3" t="s">
        <v>6268</v>
      </c>
      <c r="FE1593" s="3" t="s">
        <v>6269</v>
      </c>
      <c r="FF1593" s="3" t="s">
        <v>1071</v>
      </c>
      <c r="FG1593" s="3" t="s">
        <v>6270</v>
      </c>
      <c r="FH1593" s="3" t="s">
        <v>163</v>
      </c>
      <c r="FI1593" s="3" t="s">
        <v>6271</v>
      </c>
      <c r="FJ1593" s="3" t="s">
        <v>163</v>
      </c>
      <c r="FK1593" s="3" t="s">
        <v>6272</v>
      </c>
    </row>
    <row r="1594" spans="1:167" ht="12.75" customHeight="1" x14ac:dyDescent="0.25">
      <c r="A1594" s="3" t="s">
        <v>544</v>
      </c>
      <c r="B1594" s="127" t="s">
        <v>13646</v>
      </c>
      <c r="C1594" s="5" t="s">
        <v>13889</v>
      </c>
      <c r="D1594" s="3" t="s">
        <v>13857</v>
      </c>
      <c r="E1594" s="3" t="s">
        <v>13857</v>
      </c>
      <c r="F1594" s="3"/>
      <c r="G1594" s="3"/>
      <c r="I1594" s="3" t="s">
        <v>12764</v>
      </c>
      <c r="J1594" s="132" t="s">
        <v>203</v>
      </c>
      <c r="K1594" s="4" t="s">
        <v>162</v>
      </c>
      <c r="L1594" s="3" t="s">
        <v>163</v>
      </c>
      <c r="M1594" s="3" t="s">
        <v>13859</v>
      </c>
      <c r="R1594" s="3" t="s">
        <v>15071</v>
      </c>
      <c r="T1594" s="3" t="s">
        <v>15072</v>
      </c>
      <c r="U1594" s="3" t="s">
        <v>829</v>
      </c>
      <c r="V1594" s="135" t="s">
        <v>15073</v>
      </c>
      <c r="AC1594" s="3" t="s">
        <v>194</v>
      </c>
      <c r="AD1594" s="3" t="s">
        <v>14088</v>
      </c>
      <c r="AE1594" s="3" t="s">
        <v>14089</v>
      </c>
      <c r="AF1594" s="3" t="s">
        <v>14091</v>
      </c>
      <c r="AG1594" s="3" t="s">
        <v>14090</v>
      </c>
      <c r="AN1594" s="3" t="s">
        <v>14092</v>
      </c>
      <c r="AO1594" s="3" t="s">
        <v>7122</v>
      </c>
      <c r="AP1594" s="3" t="s">
        <v>14093</v>
      </c>
      <c r="AQ1594" s="180" t="s">
        <v>14094</v>
      </c>
      <c r="AW1594" s="3" t="s">
        <v>194</v>
      </c>
      <c r="AX1594" s="3" t="s">
        <v>14095</v>
      </c>
      <c r="AY1594" s="3" t="s">
        <v>14096</v>
      </c>
      <c r="AZ1594" s="3" t="s">
        <v>14098</v>
      </c>
      <c r="BA1594" s="3" t="s">
        <v>14097</v>
      </c>
      <c r="BG1594" s="3" t="s">
        <v>194</v>
      </c>
      <c r="BH1594" s="3" t="s">
        <v>6993</v>
      </c>
      <c r="BI1594" s="3" t="s">
        <v>15074</v>
      </c>
      <c r="BJ1594" s="3" t="s">
        <v>581</v>
      </c>
      <c r="BK1594" s="180" t="s">
        <v>15075</v>
      </c>
      <c r="BM1594" s="3" t="s">
        <v>15073</v>
      </c>
      <c r="BP1594" s="10">
        <v>447872589140</v>
      </c>
    </row>
    <row r="1595" spans="1:167" ht="12.75" customHeight="1" x14ac:dyDescent="0.2">
      <c r="A1595" s="3" t="s">
        <v>205</v>
      </c>
      <c r="D1595" s="3" t="s">
        <v>6273</v>
      </c>
      <c r="E1595" s="3" t="s">
        <v>6273</v>
      </c>
      <c r="F1595" s="3"/>
      <c r="G1595" s="3"/>
      <c r="I1595" s="3" t="s">
        <v>711</v>
      </c>
      <c r="J1595" s="3" t="s">
        <v>179</v>
      </c>
      <c r="K1595" s="4" t="s">
        <v>162</v>
      </c>
      <c r="M1595" s="3" t="s">
        <v>163</v>
      </c>
      <c r="R1595" s="3" t="s">
        <v>163</v>
      </c>
      <c r="S1595" s="3" t="s">
        <v>163</v>
      </c>
      <c r="T1595" s="3" t="s">
        <v>163</v>
      </c>
      <c r="U1595" s="3" t="s">
        <v>712</v>
      </c>
      <c r="V1595" s="9" t="s">
        <v>163</v>
      </c>
      <c r="AA1595" s="3" t="s">
        <v>163</v>
      </c>
      <c r="AC1595" s="3" t="s">
        <v>168</v>
      </c>
      <c r="AD1595" s="3" t="s">
        <v>6274</v>
      </c>
      <c r="AE1595" s="3" t="s">
        <v>2488</v>
      </c>
      <c r="AF1595" s="3" t="s">
        <v>6275</v>
      </c>
      <c r="AG1595" s="3" t="s">
        <v>6276</v>
      </c>
      <c r="AH1595" s="3" t="s">
        <v>163</v>
      </c>
      <c r="AI1595" s="3" t="s">
        <v>6277</v>
      </c>
      <c r="AJ1595" s="3" t="s">
        <v>163</v>
      </c>
      <c r="AL1595" s="3" t="s">
        <v>6278</v>
      </c>
      <c r="BC1595" s="141"/>
      <c r="BD1595" s="141"/>
      <c r="BE1595" s="141"/>
    </row>
    <row r="1596" spans="1:167" ht="12.75" customHeight="1" x14ac:dyDescent="0.2">
      <c r="A1596" s="135" t="s">
        <v>544</v>
      </c>
      <c r="C1596" s="128"/>
      <c r="D1596" s="135" t="s">
        <v>6279</v>
      </c>
      <c r="E1596" s="135" t="s">
        <v>6279</v>
      </c>
      <c r="F1596" s="135"/>
      <c r="G1596" s="135"/>
      <c r="H1596" s="127"/>
      <c r="I1596" s="135" t="s">
        <v>202</v>
      </c>
      <c r="J1596" s="133" t="s">
        <v>203</v>
      </c>
      <c r="K1596" s="127" t="s">
        <v>162</v>
      </c>
      <c r="L1596" s="135" t="s">
        <v>163</v>
      </c>
      <c r="M1596" s="135" t="s">
        <v>163</v>
      </c>
      <c r="N1596" s="135"/>
      <c r="O1596" s="135"/>
      <c r="P1596" s="135"/>
      <c r="Q1596" s="135"/>
      <c r="R1596" s="135" t="s">
        <v>6280</v>
      </c>
      <c r="S1596" s="135" t="s">
        <v>163</v>
      </c>
      <c r="T1596" s="135" t="s">
        <v>6281</v>
      </c>
      <c r="U1596" s="135" t="s">
        <v>6282</v>
      </c>
      <c r="V1596" s="141" t="s">
        <v>163</v>
      </c>
      <c r="W1596" s="135"/>
      <c r="X1596" s="135"/>
      <c r="Y1596" s="135"/>
      <c r="Z1596" s="135"/>
      <c r="AA1596" s="135" t="s">
        <v>163</v>
      </c>
      <c r="AB1596" s="135"/>
      <c r="AC1596" s="135" t="s">
        <v>168</v>
      </c>
      <c r="AD1596" s="3" t="s">
        <v>3446</v>
      </c>
      <c r="AE1596" s="3" t="s">
        <v>6283</v>
      </c>
      <c r="AF1596" s="135" t="s">
        <v>6284</v>
      </c>
      <c r="AG1596" s="3" t="s">
        <v>6285</v>
      </c>
      <c r="AI1596" s="3" t="s">
        <v>163</v>
      </c>
      <c r="AJ1596" s="135" t="s">
        <v>6286</v>
      </c>
      <c r="AK1596" s="135" t="s">
        <v>6287</v>
      </c>
      <c r="AL1596" s="135" t="s">
        <v>163</v>
      </c>
      <c r="AM1596" s="135"/>
      <c r="AN1596" s="135"/>
      <c r="AO1596" s="135"/>
      <c r="AP1596" s="135"/>
      <c r="AQ1596" s="135"/>
      <c r="AR1596" s="135"/>
      <c r="AS1596" s="135"/>
      <c r="AT1596" s="135"/>
      <c r="AU1596" s="135"/>
      <c r="AV1596" s="135"/>
      <c r="AZ1596" s="135"/>
      <c r="BC1596" s="141"/>
      <c r="BD1596" s="141"/>
      <c r="BE1596" s="141"/>
    </row>
    <row r="1597" spans="1:167" ht="12.75" customHeight="1" x14ac:dyDescent="0.2">
      <c r="A1597" s="3" t="s">
        <v>275</v>
      </c>
      <c r="B1597" s="127" t="s">
        <v>12827</v>
      </c>
      <c r="D1597" s="3" t="s">
        <v>12817</v>
      </c>
      <c r="E1597" s="3" t="s">
        <v>12818</v>
      </c>
      <c r="F1597" s="3"/>
      <c r="G1597" s="3"/>
      <c r="I1597" s="135" t="s">
        <v>244</v>
      </c>
      <c r="J1597" s="3" t="s">
        <v>245</v>
      </c>
      <c r="K1597" s="17" t="s">
        <v>162</v>
      </c>
      <c r="L1597" s="3" t="s">
        <v>12826</v>
      </c>
      <c r="R1597" s="3" t="s">
        <v>13109</v>
      </c>
      <c r="S1597" s="3" t="s">
        <v>13110</v>
      </c>
      <c r="T1597" s="3" t="s">
        <v>13111</v>
      </c>
      <c r="U1597" s="3" t="s">
        <v>8673</v>
      </c>
      <c r="V1597" s="135"/>
      <c r="AC1597" s="3" t="s">
        <v>194</v>
      </c>
      <c r="AD1597" s="3" t="s">
        <v>8276</v>
      </c>
      <c r="AE1597" s="3" t="s">
        <v>13112</v>
      </c>
      <c r="AF1597" s="3" t="s">
        <v>5172</v>
      </c>
      <c r="AG1597" s="3" t="s">
        <v>12819</v>
      </c>
      <c r="AK1597" s="141" t="s">
        <v>13113</v>
      </c>
      <c r="BC1597" s="135"/>
      <c r="BD1597" s="135"/>
      <c r="BE1597" s="135"/>
    </row>
    <row r="1598" spans="1:167" ht="12.75" customHeight="1" x14ac:dyDescent="0.2">
      <c r="A1598" s="3" t="s">
        <v>173</v>
      </c>
      <c r="D1598" s="3" t="s">
        <v>6288</v>
      </c>
      <c r="E1598" s="3" t="s">
        <v>6288</v>
      </c>
      <c r="F1598" s="3"/>
      <c r="G1598" s="3"/>
      <c r="I1598" s="3" t="s">
        <v>301</v>
      </c>
      <c r="J1598" s="135" t="s">
        <v>179</v>
      </c>
      <c r="K1598" s="4" t="s">
        <v>162</v>
      </c>
      <c r="L1598" s="3" t="s">
        <v>163</v>
      </c>
      <c r="M1598" s="3" t="s">
        <v>6289</v>
      </c>
      <c r="R1598" s="3" t="s">
        <v>13088</v>
      </c>
      <c r="S1598" s="3" t="s">
        <v>13089</v>
      </c>
      <c r="T1598" s="3" t="s">
        <v>1202</v>
      </c>
      <c r="U1598" s="3" t="s">
        <v>1010</v>
      </c>
      <c r="V1598" s="9" t="s">
        <v>163</v>
      </c>
      <c r="AA1598" s="3" t="s">
        <v>163</v>
      </c>
      <c r="AC1598" s="3" t="s">
        <v>168</v>
      </c>
      <c r="AD1598" s="3" t="s">
        <v>6290</v>
      </c>
      <c r="AE1598" s="3" t="s">
        <v>6291</v>
      </c>
      <c r="AF1598" s="3" t="s">
        <v>6292</v>
      </c>
      <c r="AG1598" s="3" t="s">
        <v>6293</v>
      </c>
      <c r="AI1598" s="3" t="s">
        <v>163</v>
      </c>
      <c r="AJ1598" s="3" t="s">
        <v>6294</v>
      </c>
      <c r="AK1598" s="3" t="s">
        <v>6295</v>
      </c>
      <c r="AL1598" s="3" t="s">
        <v>6296</v>
      </c>
      <c r="AW1598" s="3" t="s">
        <v>168</v>
      </c>
      <c r="AX1598" s="3" t="s">
        <v>6297</v>
      </c>
      <c r="AY1598" s="3" t="s">
        <v>6298</v>
      </c>
      <c r="AZ1598" s="3" t="s">
        <v>6299</v>
      </c>
      <c r="BA1598" s="3" t="s">
        <v>6300</v>
      </c>
      <c r="BC1598" s="9"/>
      <c r="BD1598" s="9"/>
      <c r="BE1598" s="9"/>
      <c r="BG1598" s="3" t="s">
        <v>168</v>
      </c>
      <c r="BH1598" s="3" t="s">
        <v>6301</v>
      </c>
      <c r="BI1598" s="3" t="s">
        <v>6302</v>
      </c>
      <c r="BJ1598" s="3" t="s">
        <v>13090</v>
      </c>
      <c r="BK1598" s="82" t="s">
        <v>13091</v>
      </c>
      <c r="BM1598" s="141" t="s">
        <v>13092</v>
      </c>
      <c r="BP1598" s="141" t="s">
        <v>13093</v>
      </c>
    </row>
    <row r="1599" spans="1:167" ht="12.75" customHeight="1" x14ac:dyDescent="0.2">
      <c r="A1599" s="3" t="s">
        <v>544</v>
      </c>
      <c r="B1599" s="124"/>
      <c r="C1599" s="133"/>
      <c r="D1599" s="133" t="s">
        <v>6303</v>
      </c>
      <c r="E1599" s="133" t="s">
        <v>6303</v>
      </c>
      <c r="F1599" s="124"/>
      <c r="G1599" s="124"/>
      <c r="H1599" s="124"/>
      <c r="I1599" s="133" t="s">
        <v>301</v>
      </c>
      <c r="J1599" s="133" t="s">
        <v>179</v>
      </c>
      <c r="K1599" s="124" t="s">
        <v>162</v>
      </c>
      <c r="L1599" s="133" t="s">
        <v>6304</v>
      </c>
      <c r="M1599" s="133"/>
      <c r="N1599" s="124"/>
      <c r="O1599" s="124"/>
      <c r="P1599" s="124"/>
      <c r="Q1599" s="124"/>
      <c r="R1599" s="133"/>
      <c r="S1599" s="133"/>
      <c r="T1599" s="133"/>
      <c r="U1599" s="133"/>
      <c r="V1599" s="24"/>
      <c r="W1599" s="133"/>
      <c r="X1599" s="133"/>
      <c r="Y1599" s="133"/>
      <c r="Z1599" s="133"/>
      <c r="AA1599" s="133"/>
      <c r="AB1599" s="133"/>
      <c r="AC1599" s="133" t="s">
        <v>168</v>
      </c>
      <c r="AD1599" s="133" t="s">
        <v>6290</v>
      </c>
      <c r="AE1599" s="133" t="s">
        <v>6305</v>
      </c>
      <c r="AF1599" s="133"/>
      <c r="AG1599" s="133" t="s">
        <v>6293</v>
      </c>
      <c r="AI1599" s="133"/>
      <c r="AJ1599" s="133"/>
      <c r="AK1599" s="133"/>
      <c r="AL1599" s="133"/>
      <c r="AM1599" s="124"/>
      <c r="AN1599" s="124"/>
      <c r="AO1599" s="124"/>
      <c r="AP1599" s="124"/>
      <c r="AQ1599" s="124"/>
      <c r="AR1599" s="124"/>
      <c r="AS1599" s="124"/>
      <c r="AT1599" s="124"/>
      <c r="AU1599" s="124"/>
      <c r="AV1599" s="124"/>
      <c r="AW1599" s="124"/>
    </row>
    <row r="1600" spans="1:167" ht="12.75" customHeight="1" x14ac:dyDescent="0.2">
      <c r="A1600" s="3" t="s">
        <v>544</v>
      </c>
      <c r="D1600" s="3" t="s">
        <v>6306</v>
      </c>
      <c r="E1600" s="3" t="s">
        <v>6307</v>
      </c>
      <c r="F1600" s="3"/>
      <c r="G1600" s="3"/>
      <c r="I1600" s="3" t="s">
        <v>2032</v>
      </c>
      <c r="J1600" s="3" t="s">
        <v>179</v>
      </c>
      <c r="K1600" s="4" t="s">
        <v>162</v>
      </c>
      <c r="R1600" s="3" t="s">
        <v>6308</v>
      </c>
      <c r="S1600" s="3" t="s">
        <v>6309</v>
      </c>
      <c r="T1600" s="3" t="s">
        <v>6310</v>
      </c>
      <c r="U1600" s="3" t="s">
        <v>2036</v>
      </c>
      <c r="V1600" s="9" t="s">
        <v>6311</v>
      </c>
      <c r="AA1600" s="3" t="s">
        <v>163</v>
      </c>
      <c r="AC1600" s="3" t="s">
        <v>168</v>
      </c>
      <c r="AD1600" s="3" t="s">
        <v>6312</v>
      </c>
      <c r="AE1600" s="3" t="s">
        <v>6313</v>
      </c>
      <c r="AF1600" s="3" t="s">
        <v>6314</v>
      </c>
      <c r="AG1600" s="3" t="s">
        <v>6315</v>
      </c>
      <c r="AH1600" s="3" t="s">
        <v>163</v>
      </c>
      <c r="AI1600" s="3" t="s">
        <v>6311</v>
      </c>
      <c r="AJ1600" s="3" t="s">
        <v>163</v>
      </c>
      <c r="AL1600" s="3" t="s">
        <v>6316</v>
      </c>
      <c r="BC1600" s="141"/>
      <c r="BD1600" s="141"/>
      <c r="BE1600" s="141"/>
    </row>
    <row r="1601" spans="1:128" ht="12.75" customHeight="1" x14ac:dyDescent="0.2">
      <c r="A1601" s="135" t="s">
        <v>544</v>
      </c>
      <c r="C1601" s="128"/>
      <c r="D1601" s="135" t="s">
        <v>6317</v>
      </c>
      <c r="E1601" s="135" t="s">
        <v>6317</v>
      </c>
      <c r="F1601" s="135"/>
      <c r="G1601" s="135"/>
      <c r="H1601" s="127"/>
      <c r="I1601" s="135" t="s">
        <v>809</v>
      </c>
      <c r="J1601" s="135" t="s">
        <v>810</v>
      </c>
      <c r="K1601" s="127" t="s">
        <v>162</v>
      </c>
      <c r="L1601" s="135" t="s">
        <v>163</v>
      </c>
      <c r="M1601" s="135" t="s">
        <v>163</v>
      </c>
      <c r="N1601" s="135"/>
      <c r="O1601" s="135"/>
      <c r="P1601" s="135"/>
      <c r="Q1601" s="135"/>
      <c r="R1601" s="135" t="s">
        <v>163</v>
      </c>
      <c r="S1601" s="135" t="s">
        <v>163</v>
      </c>
      <c r="T1601" s="135" t="s">
        <v>163</v>
      </c>
      <c r="U1601" s="135" t="s">
        <v>163</v>
      </c>
      <c r="V1601" s="141" t="s">
        <v>163</v>
      </c>
      <c r="W1601" s="135"/>
      <c r="X1601" s="135"/>
      <c r="Y1601" s="135"/>
      <c r="Z1601" s="135"/>
      <c r="AA1601" s="135" t="s">
        <v>163</v>
      </c>
      <c r="AB1601" s="135"/>
      <c r="AC1601" s="135" t="s">
        <v>168</v>
      </c>
      <c r="AD1601" s="135" t="s">
        <v>4131</v>
      </c>
      <c r="AE1601" s="135" t="s">
        <v>4132</v>
      </c>
      <c r="AF1601" s="135" t="s">
        <v>6318</v>
      </c>
      <c r="AG1601" s="135" t="s">
        <v>6319</v>
      </c>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C1601" s="141"/>
      <c r="BD1601" s="141"/>
      <c r="BE1601" s="141"/>
    </row>
    <row r="1602" spans="1:128" ht="12.75" customHeight="1" x14ac:dyDescent="0.2">
      <c r="A1602" s="3" t="s">
        <v>205</v>
      </c>
      <c r="D1602" s="3" t="s">
        <v>6320</v>
      </c>
      <c r="E1602" s="3" t="s">
        <v>6321</v>
      </c>
      <c r="F1602" s="3"/>
      <c r="G1602" s="3"/>
      <c r="I1602" s="3" t="s">
        <v>301</v>
      </c>
      <c r="J1602" s="3" t="s">
        <v>179</v>
      </c>
      <c r="K1602" s="4" t="s">
        <v>180</v>
      </c>
      <c r="L1602" s="3" t="s">
        <v>163</v>
      </c>
      <c r="M1602" s="3" t="s">
        <v>11293</v>
      </c>
      <c r="R1602" s="3" t="s">
        <v>6322</v>
      </c>
      <c r="S1602" s="3" t="s">
        <v>6323</v>
      </c>
      <c r="T1602" s="3" t="s">
        <v>6324</v>
      </c>
      <c r="U1602" s="3" t="s">
        <v>3292</v>
      </c>
      <c r="V1602" s="9" t="s">
        <v>163</v>
      </c>
      <c r="AA1602" s="3" t="s">
        <v>163</v>
      </c>
      <c r="AB1602" s="135"/>
      <c r="AC1602" s="3" t="s">
        <v>168</v>
      </c>
      <c r="AD1602" s="3" t="s">
        <v>6325</v>
      </c>
      <c r="AE1602" s="3" t="s">
        <v>6326</v>
      </c>
      <c r="AF1602" s="3" t="s">
        <v>6327</v>
      </c>
      <c r="AG1602" s="3" t="s">
        <v>6328</v>
      </c>
      <c r="AH1602" s="3" t="s">
        <v>163</v>
      </c>
      <c r="AI1602" s="3" t="s">
        <v>6329</v>
      </c>
      <c r="AJ1602" s="3" t="s">
        <v>163</v>
      </c>
      <c r="AK1602" s="3" t="s">
        <v>6330</v>
      </c>
      <c r="AL1602" s="3" t="s">
        <v>6331</v>
      </c>
      <c r="AQ1602" s="135"/>
      <c r="AS1602" s="135"/>
      <c r="BC1602" s="141"/>
      <c r="BD1602" s="141"/>
      <c r="BE1602" s="141"/>
      <c r="CE1602" s="135"/>
      <c r="CG1602" s="135"/>
      <c r="CJ1602" s="135"/>
      <c r="CO1602" s="135"/>
      <c r="CQ1602" s="135"/>
      <c r="CY1602" s="135"/>
      <c r="DA1602" s="135"/>
      <c r="DB1602" s="135"/>
      <c r="DD1602" s="135"/>
    </row>
    <row r="1603" spans="1:128" ht="12.75" customHeight="1" x14ac:dyDescent="0.25">
      <c r="A1603" s="3" t="s">
        <v>205</v>
      </c>
      <c r="D1603" s="3" t="s">
        <v>6320</v>
      </c>
      <c r="E1603" s="3" t="s">
        <v>6345</v>
      </c>
      <c r="F1603" s="3"/>
      <c r="G1603" s="3"/>
      <c r="I1603" s="133" t="s">
        <v>443</v>
      </c>
      <c r="J1603" s="3" t="s">
        <v>444</v>
      </c>
      <c r="K1603" s="4" t="s">
        <v>180</v>
      </c>
      <c r="L1603" s="3" t="s">
        <v>163</v>
      </c>
      <c r="M1603" s="3" t="s">
        <v>11293</v>
      </c>
      <c r="R1603" s="3" t="s">
        <v>6346</v>
      </c>
      <c r="S1603" s="3" t="s">
        <v>163</v>
      </c>
      <c r="T1603" s="3" t="s">
        <v>6347</v>
      </c>
      <c r="U1603" s="3" t="s">
        <v>1448</v>
      </c>
      <c r="V1603" s="141" t="s">
        <v>6348</v>
      </c>
      <c r="AA1603" s="3" t="s">
        <v>163</v>
      </c>
      <c r="AC1603" s="3" t="s">
        <v>168</v>
      </c>
      <c r="AD1603" s="47" t="s">
        <v>14628</v>
      </c>
      <c r="AE1603" s="47" t="s">
        <v>14629</v>
      </c>
      <c r="AF1603" s="47" t="s">
        <v>12869</v>
      </c>
      <c r="AG1603" s="180" t="s">
        <v>14630</v>
      </c>
      <c r="AH1603" s="180" t="s">
        <v>14631</v>
      </c>
      <c r="AI1603" s="3" t="s">
        <v>6353</v>
      </c>
      <c r="AJ1603" s="3" t="s">
        <v>163</v>
      </c>
      <c r="AK1603" s="3" t="s">
        <v>6354</v>
      </c>
      <c r="AL1603" s="3" t="s">
        <v>6355</v>
      </c>
      <c r="BC1603" s="141"/>
      <c r="BD1603" s="141"/>
      <c r="BE1603" s="141"/>
    </row>
    <row r="1604" spans="1:128" ht="12.75" customHeight="1" x14ac:dyDescent="0.2">
      <c r="A1604" s="135" t="s">
        <v>205</v>
      </c>
      <c r="C1604" s="128"/>
      <c r="D1604" s="135" t="s">
        <v>6320</v>
      </c>
      <c r="E1604" s="135" t="s">
        <v>6356</v>
      </c>
      <c r="F1604" s="135"/>
      <c r="G1604" s="135"/>
      <c r="H1604" s="127"/>
      <c r="I1604" s="135" t="s">
        <v>160</v>
      </c>
      <c r="J1604" s="135" t="s">
        <v>161</v>
      </c>
      <c r="K1604" s="4" t="s">
        <v>180</v>
      </c>
      <c r="L1604" s="135" t="s">
        <v>163</v>
      </c>
      <c r="M1604" s="135" t="s">
        <v>11293</v>
      </c>
      <c r="N1604" s="135"/>
      <c r="O1604" s="135"/>
      <c r="P1604" s="135"/>
      <c r="Q1604" s="135"/>
      <c r="R1604" s="135" t="s">
        <v>6357</v>
      </c>
      <c r="S1604" s="135" t="s">
        <v>6358</v>
      </c>
      <c r="T1604" s="135" t="s">
        <v>3625</v>
      </c>
      <c r="U1604" s="135" t="s">
        <v>3107</v>
      </c>
      <c r="V1604" s="141" t="s">
        <v>6359</v>
      </c>
      <c r="W1604" s="135"/>
      <c r="X1604" s="135"/>
      <c r="Y1604" s="135"/>
      <c r="Z1604" s="135"/>
      <c r="AA1604" s="135" t="s">
        <v>163</v>
      </c>
      <c r="AB1604" s="135"/>
      <c r="AC1604" s="3" t="s">
        <v>168</v>
      </c>
      <c r="AD1604" s="3" t="s">
        <v>6360</v>
      </c>
      <c r="AE1604" s="3" t="s">
        <v>6361</v>
      </c>
      <c r="AF1604" s="3" t="s">
        <v>6362</v>
      </c>
      <c r="AG1604" s="3" t="s">
        <v>6363</v>
      </c>
      <c r="AH1604" s="3" t="s">
        <v>163</v>
      </c>
      <c r="AI1604" s="135" t="s">
        <v>6364</v>
      </c>
      <c r="AJ1604" s="135" t="s">
        <v>163</v>
      </c>
      <c r="AK1604" s="135" t="s">
        <v>6365</v>
      </c>
      <c r="AL1604" s="135" t="s">
        <v>6366</v>
      </c>
      <c r="AR1604" s="135"/>
      <c r="AS1604" s="135"/>
      <c r="AT1604" s="135"/>
      <c r="AU1604" s="135"/>
      <c r="AV1604" s="135"/>
      <c r="BC1604" s="141"/>
      <c r="BD1604" s="141"/>
      <c r="BE1604" s="141"/>
      <c r="BF1604" s="135"/>
      <c r="BK1604" s="135"/>
    </row>
    <row r="1605" spans="1:128" ht="12.75" customHeight="1" x14ac:dyDescent="0.2">
      <c r="A1605" s="3" t="s">
        <v>205</v>
      </c>
      <c r="D1605" s="3" t="s">
        <v>6320</v>
      </c>
      <c r="E1605" s="3" t="s">
        <v>6320</v>
      </c>
      <c r="F1605" s="3"/>
      <c r="G1605" s="3"/>
      <c r="I1605" s="3" t="s">
        <v>12764</v>
      </c>
      <c r="J1605" s="3" t="s">
        <v>203</v>
      </c>
      <c r="K1605" s="4" t="s">
        <v>180</v>
      </c>
      <c r="L1605" s="3" t="s">
        <v>163</v>
      </c>
      <c r="M1605" s="3" t="s">
        <v>11293</v>
      </c>
      <c r="R1605" s="3" t="s">
        <v>6367</v>
      </c>
      <c r="S1605" s="3" t="s">
        <v>163</v>
      </c>
      <c r="T1605" s="3" t="s">
        <v>6368</v>
      </c>
      <c r="U1605" s="3" t="s">
        <v>829</v>
      </c>
      <c r="V1605" s="9" t="s">
        <v>163</v>
      </c>
      <c r="AA1605" s="3" t="s">
        <v>163</v>
      </c>
      <c r="AC1605" s="3" t="s">
        <v>168</v>
      </c>
      <c r="AD1605" s="3" t="s">
        <v>6369</v>
      </c>
      <c r="AE1605" s="3" t="s">
        <v>2455</v>
      </c>
      <c r="AF1605" s="3" t="s">
        <v>6370</v>
      </c>
      <c r="AG1605" s="3" t="s">
        <v>6371</v>
      </c>
      <c r="AH1605" s="3" t="s">
        <v>6372</v>
      </c>
      <c r="AI1605" s="3" t="s">
        <v>6373</v>
      </c>
      <c r="AJ1605" s="3" t="s">
        <v>163</v>
      </c>
      <c r="AK1605" s="3" t="s">
        <v>6374</v>
      </c>
      <c r="AL1605" s="3" t="s">
        <v>6375</v>
      </c>
      <c r="AW1605" s="3" t="s">
        <v>168</v>
      </c>
      <c r="AX1605" s="3" t="s">
        <v>6376</v>
      </c>
      <c r="AY1605" s="3" t="s">
        <v>6377</v>
      </c>
      <c r="AZ1605" s="3" t="s">
        <v>163</v>
      </c>
      <c r="BA1605" s="3" t="s">
        <v>6378</v>
      </c>
      <c r="BB1605" s="3" t="s">
        <v>163</v>
      </c>
      <c r="BC1605" s="135" t="s">
        <v>6379</v>
      </c>
      <c r="BD1605" s="135" t="s">
        <v>163</v>
      </c>
      <c r="BE1605" s="135" t="s">
        <v>163</v>
      </c>
      <c r="BF1605" s="3" t="s">
        <v>6380</v>
      </c>
    </row>
    <row r="1606" spans="1:128" ht="12.75" customHeight="1" x14ac:dyDescent="0.2">
      <c r="A1606" s="3" t="s">
        <v>205</v>
      </c>
      <c r="D1606" s="3" t="s">
        <v>6320</v>
      </c>
      <c r="E1606" s="3" t="s">
        <v>6320</v>
      </c>
      <c r="F1606" s="3"/>
      <c r="G1606" s="3"/>
      <c r="I1606" s="3" t="s">
        <v>2032</v>
      </c>
      <c r="J1606" s="3" t="s">
        <v>179</v>
      </c>
      <c r="K1606" s="4" t="s">
        <v>180</v>
      </c>
      <c r="L1606" s="3" t="s">
        <v>163</v>
      </c>
      <c r="M1606" s="3" t="s">
        <v>11293</v>
      </c>
      <c r="R1606" s="3" t="s">
        <v>6381</v>
      </c>
      <c r="S1606" s="3" t="s">
        <v>6309</v>
      </c>
      <c r="T1606" s="3" t="s">
        <v>6382</v>
      </c>
      <c r="U1606" s="3" t="s">
        <v>2036</v>
      </c>
      <c r="V1606" s="9" t="s">
        <v>6383</v>
      </c>
      <c r="AA1606" s="3" t="s">
        <v>163</v>
      </c>
      <c r="AC1606" s="3" t="s">
        <v>168</v>
      </c>
      <c r="AD1606" s="3" t="s">
        <v>6349</v>
      </c>
      <c r="AE1606" s="3" t="s">
        <v>6350</v>
      </c>
      <c r="AF1606" s="3" t="s">
        <v>6351</v>
      </c>
      <c r="AG1606" s="3" t="s">
        <v>6352</v>
      </c>
      <c r="AH1606" s="3" t="s">
        <v>163</v>
      </c>
      <c r="AI1606" s="3" t="s">
        <v>6353</v>
      </c>
      <c r="AJ1606" s="3" t="s">
        <v>163</v>
      </c>
      <c r="AK1606" s="3" t="s">
        <v>6354</v>
      </c>
      <c r="AL1606" s="3" t="s">
        <v>6355</v>
      </c>
      <c r="AM1606" s="3" t="s">
        <v>194</v>
      </c>
      <c r="AN1606" s="3" t="s">
        <v>2996</v>
      </c>
      <c r="AO1606" s="3" t="s">
        <v>2136</v>
      </c>
      <c r="AQ1606" s="3" t="s">
        <v>6384</v>
      </c>
      <c r="AS1606" s="3" t="s">
        <v>6359</v>
      </c>
      <c r="AU1606" s="3" t="s">
        <v>6366</v>
      </c>
      <c r="AW1606" s="3" t="s">
        <v>168</v>
      </c>
      <c r="AX1606" s="3" t="s">
        <v>6385</v>
      </c>
      <c r="AY1606" s="3" t="s">
        <v>6386</v>
      </c>
      <c r="AZ1606" s="3" t="s">
        <v>6387</v>
      </c>
      <c r="BA1606" s="3" t="s">
        <v>6388</v>
      </c>
      <c r="BB1606" s="3" t="s">
        <v>163</v>
      </c>
      <c r="BC1606" s="135" t="s">
        <v>6389</v>
      </c>
      <c r="BD1606" s="135" t="s">
        <v>163</v>
      </c>
      <c r="BE1606" s="135" t="s">
        <v>6390</v>
      </c>
      <c r="BG1606" s="3" t="s">
        <v>168</v>
      </c>
      <c r="BH1606" s="3" t="s">
        <v>6391</v>
      </c>
      <c r="BI1606" s="3" t="s">
        <v>6392</v>
      </c>
      <c r="BJ1606" s="3" t="s">
        <v>6393</v>
      </c>
      <c r="BK1606" s="3" t="s">
        <v>6394</v>
      </c>
      <c r="BL1606" s="3" t="s">
        <v>163</v>
      </c>
      <c r="BM1606" s="3" t="s">
        <v>6348</v>
      </c>
      <c r="BN1606" s="3" t="s">
        <v>163</v>
      </c>
      <c r="BO1606" s="3" t="s">
        <v>6395</v>
      </c>
      <c r="BP1606" s="3" t="s">
        <v>6396</v>
      </c>
      <c r="BQ1606" s="3" t="s">
        <v>168</v>
      </c>
      <c r="BR1606" s="3" t="s">
        <v>6397</v>
      </c>
      <c r="BS1606" s="3" t="s">
        <v>6398</v>
      </c>
      <c r="BT1606" s="3" t="s">
        <v>6399</v>
      </c>
      <c r="BU1606" s="3" t="s">
        <v>6400</v>
      </c>
      <c r="BV1606" s="3" t="s">
        <v>163</v>
      </c>
      <c r="BW1606" s="3" t="s">
        <v>6401</v>
      </c>
      <c r="BX1606" s="3" t="s">
        <v>163</v>
      </c>
      <c r="BY1606" s="3" t="s">
        <v>6402</v>
      </c>
      <c r="CA1606" s="3" t="s">
        <v>168</v>
      </c>
      <c r="CB1606" s="3" t="s">
        <v>6403</v>
      </c>
      <c r="CC1606" s="3" t="s">
        <v>2455</v>
      </c>
      <c r="CD1606" s="3" t="s">
        <v>581</v>
      </c>
      <c r="CE1606" s="3" t="s">
        <v>6404</v>
      </c>
      <c r="CF1606" s="3" t="s">
        <v>163</v>
      </c>
      <c r="CG1606" s="3" t="s">
        <v>6405</v>
      </c>
      <c r="CH1606" s="3" t="s">
        <v>163</v>
      </c>
      <c r="CI1606" s="3" t="s">
        <v>6406</v>
      </c>
      <c r="CK1606" s="3" t="s">
        <v>168</v>
      </c>
      <c r="CL1606" s="3" t="s">
        <v>6407</v>
      </c>
      <c r="CM1606" s="3" t="s">
        <v>6408</v>
      </c>
      <c r="CN1606" s="3" t="s">
        <v>6409</v>
      </c>
      <c r="CO1606" s="3" t="s">
        <v>6410</v>
      </c>
      <c r="CP1606" s="3" t="s">
        <v>163</v>
      </c>
      <c r="CQ1606" s="3" t="s">
        <v>6383</v>
      </c>
      <c r="CR1606" s="3" t="s">
        <v>163</v>
      </c>
      <c r="CS1606" s="3" t="s">
        <v>6411</v>
      </c>
      <c r="CT1606" s="3" t="s">
        <v>6412</v>
      </c>
      <c r="CU1606" s="3" t="s">
        <v>168</v>
      </c>
      <c r="CV1606" s="3" t="s">
        <v>6413</v>
      </c>
      <c r="CW1606" s="3" t="s">
        <v>6414</v>
      </c>
      <c r="CX1606" s="3" t="s">
        <v>6415</v>
      </c>
      <c r="CY1606" s="3" t="s">
        <v>6416</v>
      </c>
      <c r="CZ1606" s="3" t="s">
        <v>163</v>
      </c>
      <c r="DA1606" s="3" t="s">
        <v>6417</v>
      </c>
      <c r="DB1606" s="3" t="s">
        <v>163</v>
      </c>
      <c r="DC1606" s="3" t="s">
        <v>6355</v>
      </c>
      <c r="DE1606" s="3" t="s">
        <v>168</v>
      </c>
      <c r="DF1606" s="3" t="s">
        <v>6418</v>
      </c>
      <c r="DG1606" s="3" t="s">
        <v>6419</v>
      </c>
      <c r="DH1606" s="3" t="s">
        <v>1071</v>
      </c>
      <c r="DI1606" s="3" t="s">
        <v>6420</v>
      </c>
      <c r="DJ1606" s="3" t="s">
        <v>163</v>
      </c>
      <c r="DK1606" s="3" t="s">
        <v>6353</v>
      </c>
      <c r="DL1606" s="3" t="s">
        <v>163</v>
      </c>
      <c r="DM1606" s="3" t="s">
        <v>6355</v>
      </c>
      <c r="DO1606" s="3" t="s">
        <v>168</v>
      </c>
      <c r="DP1606" s="3" t="s">
        <v>1782</v>
      </c>
      <c r="DQ1606" s="3" t="s">
        <v>6421</v>
      </c>
      <c r="DR1606" s="3" t="s">
        <v>6422</v>
      </c>
      <c r="DS1606" s="3" t="s">
        <v>6423</v>
      </c>
      <c r="DT1606" s="3" t="s">
        <v>163</v>
      </c>
      <c r="DU1606" s="3" t="s">
        <v>6424</v>
      </c>
      <c r="DV1606" s="3" t="s">
        <v>163</v>
      </c>
      <c r="DW1606" s="3" t="s">
        <v>6425</v>
      </c>
      <c r="DX1606" s="3" t="s">
        <v>6426</v>
      </c>
    </row>
    <row r="1607" spans="1:128" ht="12.75" customHeight="1" x14ac:dyDescent="0.2">
      <c r="A1607" s="3" t="s">
        <v>205</v>
      </c>
      <c r="D1607" s="3" t="s">
        <v>6320</v>
      </c>
      <c r="E1607" s="3" t="s">
        <v>6332</v>
      </c>
      <c r="F1607" s="3"/>
      <c r="G1607" s="3"/>
      <c r="I1607" s="3" t="s">
        <v>722</v>
      </c>
      <c r="J1607" s="3" t="s">
        <v>179</v>
      </c>
      <c r="K1607" s="4" t="s">
        <v>180</v>
      </c>
      <c r="L1607" s="3" t="s">
        <v>163</v>
      </c>
      <c r="M1607" s="3" t="s">
        <v>11293</v>
      </c>
      <c r="R1607" s="3" t="s">
        <v>6333</v>
      </c>
      <c r="S1607" s="3" t="s">
        <v>4491</v>
      </c>
      <c r="T1607" s="3" t="s">
        <v>4493</v>
      </c>
      <c r="U1607" s="3" t="s">
        <v>1150</v>
      </c>
      <c r="V1607" s="141" t="s">
        <v>6334</v>
      </c>
      <c r="AA1607" s="3" t="s">
        <v>163</v>
      </c>
      <c r="AC1607" s="3" t="s">
        <v>168</v>
      </c>
      <c r="AD1607" s="3" t="s">
        <v>6231</v>
      </c>
      <c r="AE1607" s="3" t="s">
        <v>6335</v>
      </c>
      <c r="AF1607" s="3" t="s">
        <v>6336</v>
      </c>
      <c r="AG1607" s="135" t="s">
        <v>6337</v>
      </c>
      <c r="AH1607" s="3" t="s">
        <v>163</v>
      </c>
      <c r="AI1607" s="3" t="s">
        <v>6334</v>
      </c>
      <c r="AJ1607" s="3" t="s">
        <v>163</v>
      </c>
      <c r="AK1607" s="3" t="s">
        <v>6338</v>
      </c>
      <c r="AL1607" s="3" t="s">
        <v>6339</v>
      </c>
      <c r="AW1607" s="3" t="s">
        <v>168</v>
      </c>
      <c r="AX1607" s="3" t="s">
        <v>1924</v>
      </c>
      <c r="AY1607" s="3" t="s">
        <v>6340</v>
      </c>
      <c r="AZ1607" s="3" t="s">
        <v>6341</v>
      </c>
      <c r="BA1607" s="3" t="s">
        <v>6342</v>
      </c>
      <c r="BB1607" s="3" t="s">
        <v>163</v>
      </c>
      <c r="BC1607" s="3" t="s">
        <v>6343</v>
      </c>
      <c r="BD1607" s="3" t="s">
        <v>163</v>
      </c>
      <c r="BE1607" s="3" t="s">
        <v>6339</v>
      </c>
      <c r="BF1607" s="3" t="s">
        <v>6344</v>
      </c>
    </row>
    <row r="1608" spans="1:128" ht="12.75" customHeight="1" x14ac:dyDescent="0.2">
      <c r="A1608" s="16" t="s">
        <v>173</v>
      </c>
      <c r="B1608" s="17" t="s">
        <v>12429</v>
      </c>
      <c r="C1608" s="132" t="s">
        <v>13783</v>
      </c>
      <c r="D1608" s="132" t="s">
        <v>3348</v>
      </c>
      <c r="E1608" s="132" t="s">
        <v>3348</v>
      </c>
      <c r="F1608" s="134"/>
      <c r="G1608" s="134"/>
      <c r="H1608" s="134" t="s">
        <v>177</v>
      </c>
      <c r="I1608" s="132" t="s">
        <v>244</v>
      </c>
      <c r="J1608" s="132" t="s">
        <v>245</v>
      </c>
      <c r="K1608" s="17" t="s">
        <v>162</v>
      </c>
      <c r="L1608" s="132" t="s">
        <v>3349</v>
      </c>
      <c r="M1608" s="133" t="s">
        <v>3350</v>
      </c>
      <c r="N1608" s="17"/>
      <c r="O1608" s="17"/>
      <c r="P1608" s="134"/>
      <c r="Q1608" s="134"/>
      <c r="R1608" s="136" t="s">
        <v>3351</v>
      </c>
      <c r="S1608" s="136"/>
      <c r="T1608" s="136"/>
      <c r="U1608" s="136"/>
      <c r="V1608" s="138"/>
      <c r="W1608" s="136"/>
      <c r="X1608" s="136"/>
      <c r="Y1608" s="136"/>
      <c r="Z1608" s="136"/>
      <c r="AA1608" s="136"/>
      <c r="AB1608" s="136"/>
      <c r="AC1608" s="133" t="s">
        <v>168</v>
      </c>
      <c r="AD1608" s="135" t="s">
        <v>3352</v>
      </c>
      <c r="AE1608" s="135" t="s">
        <v>3353</v>
      </c>
      <c r="AF1608" s="133" t="s">
        <v>581</v>
      </c>
      <c r="AG1608" s="3" t="s">
        <v>3354</v>
      </c>
      <c r="AH1608" s="3" t="s">
        <v>3355</v>
      </c>
      <c r="AI1608" s="135"/>
      <c r="AJ1608" s="135"/>
      <c r="AK1608" s="135"/>
      <c r="AL1608" s="135"/>
      <c r="AM1608" s="134"/>
      <c r="AN1608" s="134"/>
      <c r="AO1608" s="134"/>
      <c r="AP1608" s="134"/>
      <c r="AQ1608" s="134"/>
      <c r="AR1608" s="134"/>
      <c r="AS1608" s="134"/>
      <c r="AT1608" s="134"/>
      <c r="AU1608" s="134"/>
      <c r="AV1608" s="134"/>
      <c r="AW1608" s="135"/>
      <c r="AZ1608" s="133"/>
    </row>
    <row r="1609" spans="1:128" ht="12.75" customHeight="1" x14ac:dyDescent="0.2">
      <c r="A1609" s="3" t="s">
        <v>205</v>
      </c>
      <c r="D1609" s="3" t="s">
        <v>6475</v>
      </c>
      <c r="E1609" s="3" t="s">
        <v>6475</v>
      </c>
      <c r="F1609" s="3"/>
      <c r="G1609" s="3"/>
      <c r="I1609" s="133" t="s">
        <v>443</v>
      </c>
      <c r="J1609" s="3" t="s">
        <v>444</v>
      </c>
      <c r="K1609" s="4" t="s">
        <v>162</v>
      </c>
      <c r="L1609" s="3" t="s">
        <v>163</v>
      </c>
      <c r="M1609" s="3" t="s">
        <v>6476</v>
      </c>
      <c r="R1609" s="3" t="s">
        <v>6477</v>
      </c>
      <c r="S1609" s="3" t="s">
        <v>163</v>
      </c>
      <c r="T1609" s="3" t="s">
        <v>6478</v>
      </c>
      <c r="U1609" s="3" t="s">
        <v>1092</v>
      </c>
      <c r="V1609" s="141" t="s">
        <v>6479</v>
      </c>
      <c r="AA1609" s="3" t="s">
        <v>163</v>
      </c>
      <c r="AC1609" s="135" t="s">
        <v>168</v>
      </c>
      <c r="AD1609" s="3" t="s">
        <v>6480</v>
      </c>
      <c r="AE1609" s="3" t="s">
        <v>911</v>
      </c>
      <c r="AF1609" s="3" t="s">
        <v>611</v>
      </c>
      <c r="AG1609" s="3" t="s">
        <v>6474</v>
      </c>
      <c r="AH1609" s="3" t="s">
        <v>163</v>
      </c>
      <c r="AI1609" s="3" t="s">
        <v>6479</v>
      </c>
      <c r="AJ1609" s="3" t="s">
        <v>163</v>
      </c>
      <c r="AK1609" s="3" t="s">
        <v>163</v>
      </c>
      <c r="AL1609" s="3" t="s">
        <v>6481</v>
      </c>
      <c r="AM1609" s="3" t="s">
        <v>194</v>
      </c>
      <c r="AN1609" s="3" t="s">
        <v>6482</v>
      </c>
      <c r="AO1609" s="3" t="s">
        <v>6483</v>
      </c>
      <c r="AQ1609" s="3" t="s">
        <v>6484</v>
      </c>
      <c r="AS1609" s="3" t="s">
        <v>6485</v>
      </c>
      <c r="AU1609" s="3" t="s">
        <v>6486</v>
      </c>
      <c r="BC1609" s="141"/>
      <c r="BD1609" s="141"/>
      <c r="BE1609" s="141"/>
    </row>
    <row r="1610" spans="1:128" ht="12.75" customHeight="1" x14ac:dyDescent="0.2">
      <c r="A1610" s="3" t="s">
        <v>544</v>
      </c>
      <c r="D1610" s="3" t="s">
        <v>6487</v>
      </c>
      <c r="E1610" s="3" t="s">
        <v>6487</v>
      </c>
      <c r="F1610" s="3"/>
      <c r="G1610" s="3"/>
      <c r="I1610" s="3" t="s">
        <v>1734</v>
      </c>
      <c r="J1610" s="133" t="s">
        <v>482</v>
      </c>
      <c r="K1610" s="4" t="s">
        <v>162</v>
      </c>
      <c r="L1610" s="3" t="s">
        <v>163</v>
      </c>
      <c r="M1610" s="3" t="s">
        <v>163</v>
      </c>
      <c r="R1610" s="3" t="s">
        <v>163</v>
      </c>
      <c r="S1610" s="3" t="s">
        <v>163</v>
      </c>
      <c r="T1610" s="3" t="s">
        <v>1737</v>
      </c>
      <c r="U1610" s="3" t="s">
        <v>1738</v>
      </c>
      <c r="V1610" s="141" t="s">
        <v>163</v>
      </c>
      <c r="AA1610" s="3" t="s">
        <v>163</v>
      </c>
      <c r="AC1610" s="135" t="s">
        <v>168</v>
      </c>
      <c r="AD1610" s="3" t="s">
        <v>6488</v>
      </c>
      <c r="AE1610" s="3" t="s">
        <v>6489</v>
      </c>
      <c r="AF1610" s="3" t="s">
        <v>3602</v>
      </c>
      <c r="AG1610" s="3" t="s">
        <v>6490</v>
      </c>
      <c r="BC1610" s="141"/>
      <c r="BD1610" s="141"/>
      <c r="BE1610" s="141"/>
    </row>
    <row r="1611" spans="1:128" ht="12.75" customHeight="1" x14ac:dyDescent="0.2">
      <c r="A1611" s="3" t="s">
        <v>544</v>
      </c>
      <c r="D1611" s="3" t="s">
        <v>6502</v>
      </c>
      <c r="E1611" s="3" t="s">
        <v>6502</v>
      </c>
      <c r="F1611" s="3"/>
      <c r="G1611" s="3"/>
      <c r="I1611" s="135" t="s">
        <v>301</v>
      </c>
      <c r="J1611" s="3" t="s">
        <v>179</v>
      </c>
      <c r="K1611" s="4" t="s">
        <v>162</v>
      </c>
      <c r="L1611" s="3" t="s">
        <v>163</v>
      </c>
      <c r="M1611" s="3" t="s">
        <v>6495</v>
      </c>
      <c r="R1611" s="3" t="s">
        <v>6503</v>
      </c>
      <c r="S1611" s="3" t="s">
        <v>6504</v>
      </c>
      <c r="T1611" s="3" t="s">
        <v>2354</v>
      </c>
      <c r="U1611" s="3" t="s">
        <v>559</v>
      </c>
      <c r="V1611" s="9" t="s">
        <v>6505</v>
      </c>
      <c r="AA1611" s="3" t="s">
        <v>163</v>
      </c>
      <c r="AC1611" s="3" t="s">
        <v>168</v>
      </c>
      <c r="AD1611" s="3" t="s">
        <v>6499</v>
      </c>
      <c r="AE1611" s="3" t="s">
        <v>6497</v>
      </c>
      <c r="AF1611" s="3" t="s">
        <v>1289</v>
      </c>
      <c r="AG1611" s="3" t="s">
        <v>6500</v>
      </c>
      <c r="AI1611" s="3" t="s">
        <v>6506</v>
      </c>
      <c r="AJ1611" s="3" t="s">
        <v>6505</v>
      </c>
      <c r="AK1611" s="3" t="s">
        <v>6507</v>
      </c>
      <c r="AL1611" s="3" t="s">
        <v>6508</v>
      </c>
      <c r="AQ1611" s="82" t="s">
        <v>6498</v>
      </c>
      <c r="AW1611" s="3" t="s">
        <v>168</v>
      </c>
      <c r="AX1611" s="3" t="s">
        <v>6496</v>
      </c>
      <c r="AY1611" s="3" t="s">
        <v>6497</v>
      </c>
      <c r="AZ1611" s="3" t="s">
        <v>250</v>
      </c>
      <c r="BA1611" s="3" t="s">
        <v>6498</v>
      </c>
      <c r="BB1611" s="3" t="s">
        <v>6506</v>
      </c>
      <c r="BC1611" s="135" t="s">
        <v>6505</v>
      </c>
      <c r="BD1611" s="135" t="s">
        <v>163</v>
      </c>
      <c r="BE1611" s="135" t="s">
        <v>6509</v>
      </c>
    </row>
    <row r="1612" spans="1:128" ht="12.75" customHeight="1" x14ac:dyDescent="0.2">
      <c r="A1612" s="3" t="s">
        <v>173</v>
      </c>
      <c r="D1612" s="3" t="s">
        <v>6516</v>
      </c>
      <c r="E1612" s="3" t="s">
        <v>6516</v>
      </c>
      <c r="F1612" s="3"/>
      <c r="G1612" s="3"/>
      <c r="I1612" s="3" t="s">
        <v>160</v>
      </c>
      <c r="J1612" s="3" t="s">
        <v>161</v>
      </c>
      <c r="K1612" s="127" t="s">
        <v>162</v>
      </c>
      <c r="L1612" s="3" t="s">
        <v>163</v>
      </c>
      <c r="M1612" s="3" t="s">
        <v>163</v>
      </c>
      <c r="R1612" s="3" t="s">
        <v>6517</v>
      </c>
      <c r="S1612" s="3" t="s">
        <v>6518</v>
      </c>
      <c r="T1612" s="3" t="s">
        <v>6519</v>
      </c>
      <c r="U1612" s="3" t="s">
        <v>3107</v>
      </c>
      <c r="V1612" s="141" t="s">
        <v>6520</v>
      </c>
      <c r="AA1612" s="3" t="s">
        <v>163</v>
      </c>
      <c r="AC1612" s="3" t="s">
        <v>168</v>
      </c>
      <c r="AD1612" s="3" t="s">
        <v>6521</v>
      </c>
      <c r="AE1612" s="3" t="s">
        <v>392</v>
      </c>
      <c r="AF1612" s="3" t="s">
        <v>3480</v>
      </c>
      <c r="AG1612" s="3" t="s">
        <v>6522</v>
      </c>
      <c r="AM1612" s="3" t="s">
        <v>168</v>
      </c>
      <c r="AN1612" s="3" t="s">
        <v>6523</v>
      </c>
      <c r="AO1612" s="3" t="s">
        <v>6524</v>
      </c>
      <c r="AP1612" s="3" t="s">
        <v>6525</v>
      </c>
      <c r="AQ1612" s="3" t="s">
        <v>6526</v>
      </c>
      <c r="AW1612" s="3" t="s">
        <v>194</v>
      </c>
      <c r="AX1612" s="3" t="s">
        <v>6527</v>
      </c>
      <c r="AY1612" s="3" t="s">
        <v>6528</v>
      </c>
      <c r="AZ1612" s="3" t="s">
        <v>581</v>
      </c>
      <c r="BA1612" s="3" t="s">
        <v>6529</v>
      </c>
      <c r="BB1612" s="3" t="s">
        <v>163</v>
      </c>
      <c r="BC1612" s="3" t="s">
        <v>6520</v>
      </c>
      <c r="BD1612" s="3" t="s">
        <v>163</v>
      </c>
      <c r="BE1612" s="3" t="s">
        <v>6530</v>
      </c>
    </row>
    <row r="1613" spans="1:128" ht="12.75" customHeight="1" x14ac:dyDescent="0.2">
      <c r="A1613" s="3" t="s">
        <v>205</v>
      </c>
      <c r="B1613" s="17" t="s">
        <v>886</v>
      </c>
      <c r="D1613" s="3" t="s">
        <v>11502</v>
      </c>
      <c r="E1613" s="3" t="s">
        <v>11502</v>
      </c>
      <c r="F1613" s="3"/>
      <c r="G1613" s="3"/>
      <c r="H1613" s="4" t="s">
        <v>11628</v>
      </c>
      <c r="I1613" s="3" t="s">
        <v>722</v>
      </c>
      <c r="J1613" s="3" t="s">
        <v>179</v>
      </c>
      <c r="K1613" s="4" t="s">
        <v>162</v>
      </c>
      <c r="M1613" s="135"/>
      <c r="V1613" s="135"/>
      <c r="AC1613" s="133" t="s">
        <v>168</v>
      </c>
      <c r="AD1613" s="3" t="s">
        <v>11503</v>
      </c>
      <c r="AE1613" s="3" t="s">
        <v>9471</v>
      </c>
      <c r="AF1613" s="135" t="s">
        <v>11319</v>
      </c>
      <c r="AG1613" s="135" t="s">
        <v>11504</v>
      </c>
      <c r="AW1613" s="3" t="s">
        <v>168</v>
      </c>
      <c r="AX1613" s="3" t="s">
        <v>11505</v>
      </c>
      <c r="AY1613" s="3" t="s">
        <v>911</v>
      </c>
      <c r="AZ1613" s="3" t="s">
        <v>11333</v>
      </c>
      <c r="BA1613" s="3" t="s">
        <v>11506</v>
      </c>
    </row>
    <row r="1614" spans="1:128" ht="12.75" customHeight="1" x14ac:dyDescent="0.25">
      <c r="A1614" s="3" t="s">
        <v>173</v>
      </c>
      <c r="D1614" s="3" t="s">
        <v>6535</v>
      </c>
      <c r="E1614" s="3" t="s">
        <v>8208</v>
      </c>
      <c r="F1614" s="3"/>
      <c r="G1614" s="3"/>
      <c r="I1614" s="3" t="s">
        <v>301</v>
      </c>
      <c r="J1614" s="3" t="s">
        <v>179</v>
      </c>
      <c r="K1614" s="127" t="s">
        <v>180</v>
      </c>
      <c r="L1614" s="3" t="s">
        <v>163</v>
      </c>
      <c r="M1614" s="3" t="s">
        <v>163</v>
      </c>
      <c r="R1614" s="3" t="s">
        <v>6536</v>
      </c>
      <c r="S1614" s="3" t="s">
        <v>6537</v>
      </c>
      <c r="T1614" s="3" t="s">
        <v>6538</v>
      </c>
      <c r="U1614" s="3" t="s">
        <v>1189</v>
      </c>
      <c r="V1614" s="141" t="s">
        <v>163</v>
      </c>
      <c r="AA1614" s="3" t="s">
        <v>163</v>
      </c>
      <c r="AB1614" s="133">
        <v>7500</v>
      </c>
      <c r="AC1614" s="3" t="s">
        <v>168</v>
      </c>
      <c r="AD1614" s="3" t="s">
        <v>6539</v>
      </c>
      <c r="AE1614" s="3" t="s">
        <v>6540</v>
      </c>
      <c r="AF1614" s="3" t="s">
        <v>13556</v>
      </c>
      <c r="AG1614" s="3" t="s">
        <v>6542</v>
      </c>
      <c r="AH1614" s="3" t="s">
        <v>6543</v>
      </c>
      <c r="AI1614" s="3" t="s">
        <v>6544</v>
      </c>
      <c r="AJ1614" s="3" t="s">
        <v>163</v>
      </c>
      <c r="AL1614" s="3" t="s">
        <v>6545</v>
      </c>
      <c r="AM1614" s="3" t="s">
        <v>168</v>
      </c>
      <c r="AN1614" s="3" t="s">
        <v>5045</v>
      </c>
      <c r="AO1614" s="3" t="s">
        <v>13542</v>
      </c>
      <c r="AP1614" s="3" t="s">
        <v>6541</v>
      </c>
      <c r="AQ1614" s="180" t="s">
        <v>13543</v>
      </c>
      <c r="AS1614" s="10">
        <v>917122592072</v>
      </c>
      <c r="BG1614" s="3" t="s">
        <v>168</v>
      </c>
      <c r="BH1614" s="3" t="s">
        <v>6548</v>
      </c>
      <c r="BI1614" s="3" t="s">
        <v>6549</v>
      </c>
      <c r="BJ1614" s="3" t="s">
        <v>6550</v>
      </c>
      <c r="BK1614" s="3" t="s">
        <v>6551</v>
      </c>
      <c r="BQ1614" s="3" t="s">
        <v>168</v>
      </c>
      <c r="BR1614" s="3" t="s">
        <v>6552</v>
      </c>
      <c r="BS1614" s="3" t="s">
        <v>6553</v>
      </c>
      <c r="BT1614" s="3" t="s">
        <v>6554</v>
      </c>
      <c r="BU1614" s="3" t="s">
        <v>6555</v>
      </c>
      <c r="BV1614" s="3" t="s">
        <v>163</v>
      </c>
      <c r="BW1614" s="3" t="s">
        <v>6556</v>
      </c>
      <c r="BX1614" s="3" t="s">
        <v>163</v>
      </c>
      <c r="BY1614" s="3" t="s">
        <v>6557</v>
      </c>
      <c r="CA1614" s="3" t="s">
        <v>168</v>
      </c>
      <c r="CB1614" s="3" t="s">
        <v>13544</v>
      </c>
      <c r="CC1614" s="3" t="s">
        <v>13545</v>
      </c>
      <c r="CD1614" s="3" t="s">
        <v>13546</v>
      </c>
      <c r="CE1614" s="82" t="s">
        <v>13547</v>
      </c>
      <c r="CG1614" s="10">
        <v>917122806254</v>
      </c>
      <c r="CJ1614" s="10">
        <v>918600400487</v>
      </c>
      <c r="CK1614" s="3" t="s">
        <v>168</v>
      </c>
      <c r="CL1614" s="3" t="s">
        <v>13548</v>
      </c>
      <c r="CM1614" s="3" t="s">
        <v>13549</v>
      </c>
      <c r="CN1614" s="3" t="s">
        <v>13550</v>
      </c>
      <c r="CO1614" s="82" t="s">
        <v>13551</v>
      </c>
      <c r="CQ1614" s="10">
        <v>917122590775</v>
      </c>
      <c r="CU1614" s="3" t="s">
        <v>168</v>
      </c>
      <c r="CV1614" s="3" t="s">
        <v>13552</v>
      </c>
      <c r="CW1614" s="3" t="s">
        <v>13553</v>
      </c>
      <c r="CX1614" s="3" t="s">
        <v>13554</v>
      </c>
      <c r="CY1614" s="82" t="s">
        <v>13555</v>
      </c>
      <c r="DA1614" s="10">
        <v>917122806221</v>
      </c>
      <c r="DB1614" s="10">
        <v>917122806100</v>
      </c>
      <c r="DD1614" s="10">
        <v>919503135508</v>
      </c>
    </row>
    <row r="1615" spans="1:128" ht="12.75" customHeight="1" x14ac:dyDescent="0.2">
      <c r="A1615" s="3" t="s">
        <v>173</v>
      </c>
      <c r="D1615" s="3" t="s">
        <v>12308</v>
      </c>
      <c r="E1615" s="3" t="s">
        <v>12308</v>
      </c>
      <c r="F1615" s="3"/>
      <c r="G1615" s="3"/>
      <c r="I1615" s="135" t="s">
        <v>301</v>
      </c>
      <c r="J1615" s="3" t="s">
        <v>179</v>
      </c>
      <c r="K1615" s="4" t="s">
        <v>162</v>
      </c>
      <c r="L1615" s="3" t="s">
        <v>12309</v>
      </c>
      <c r="M1615" s="3" t="s">
        <v>12310</v>
      </c>
      <c r="R1615" s="3" t="s">
        <v>12311</v>
      </c>
      <c r="S1615" s="3" t="s">
        <v>12312</v>
      </c>
      <c r="T1615" s="3">
        <v>380006</v>
      </c>
      <c r="U1615" s="3" t="s">
        <v>8902</v>
      </c>
      <c r="V1615" s="135" t="s">
        <v>12313</v>
      </c>
      <c r="AG1615" s="3" t="s">
        <v>12314</v>
      </c>
      <c r="AH1615" s="3" t="s">
        <v>12315</v>
      </c>
      <c r="BA1615" s="3" t="s">
        <v>12316</v>
      </c>
    </row>
    <row r="1616" spans="1:128" ht="12.75" customHeight="1" x14ac:dyDescent="0.2">
      <c r="A1616" s="132" t="s">
        <v>240</v>
      </c>
      <c r="B1616" s="17" t="s">
        <v>886</v>
      </c>
      <c r="C1616" s="133"/>
      <c r="D1616" s="133" t="s">
        <v>4099</v>
      </c>
      <c r="E1616" s="133" t="s">
        <v>4099</v>
      </c>
      <c r="F1616" s="12"/>
      <c r="G1616" s="12"/>
      <c r="H1616" s="124" t="s">
        <v>243</v>
      </c>
      <c r="I1616" s="133" t="s">
        <v>468</v>
      </c>
      <c r="J1616" s="133" t="s">
        <v>431</v>
      </c>
      <c r="K1616" s="4" t="s">
        <v>162</v>
      </c>
      <c r="L1616" s="133" t="s">
        <v>4116</v>
      </c>
      <c r="M1616" s="133" t="s">
        <v>4100</v>
      </c>
      <c r="N1616" s="124" t="s">
        <v>247</v>
      </c>
      <c r="O1616" s="124"/>
      <c r="P1616" s="124"/>
      <c r="Q1616" s="124"/>
      <c r="R1616" s="133"/>
      <c r="S1616" s="133"/>
      <c r="T1616" s="133"/>
      <c r="U1616" s="133"/>
      <c r="V1616" s="24"/>
      <c r="W1616" s="133"/>
      <c r="X1616" s="133"/>
      <c r="Y1616" s="133"/>
      <c r="Z1616" s="133"/>
      <c r="AA1616" s="133"/>
      <c r="AB1616" s="133"/>
      <c r="AC1616" s="3" t="s">
        <v>168</v>
      </c>
      <c r="AD1616" s="3" t="s">
        <v>4101</v>
      </c>
      <c r="AE1616" s="3" t="s">
        <v>4102</v>
      </c>
      <c r="AF1616" s="3" t="s">
        <v>4114</v>
      </c>
      <c r="AG1616" s="3" t="s">
        <v>4115</v>
      </c>
      <c r="AI1616" s="133"/>
      <c r="AJ1616" s="133" t="s">
        <v>4103</v>
      </c>
      <c r="AK1616" s="38">
        <v>61427007734</v>
      </c>
      <c r="AL1616" s="38"/>
      <c r="AM1616" s="3" t="s">
        <v>168</v>
      </c>
      <c r="AN1616" s="3" t="s">
        <v>4104</v>
      </c>
      <c r="AO1616" s="3" t="s">
        <v>4105</v>
      </c>
      <c r="AP1616" s="3" t="s">
        <v>4106</v>
      </c>
      <c r="AQ1616" s="3" t="s">
        <v>4107</v>
      </c>
      <c r="AR1616" s="124"/>
      <c r="AS1616" s="124"/>
      <c r="AT1616" s="124"/>
      <c r="AU1616" s="124"/>
      <c r="AV1616" s="124"/>
      <c r="AW1616" s="3" t="s">
        <v>168</v>
      </c>
      <c r="AX1616" s="3" t="s">
        <v>2109</v>
      </c>
      <c r="AY1616" s="3" t="s">
        <v>4108</v>
      </c>
      <c r="AZ1616" s="3" t="s">
        <v>13299</v>
      </c>
      <c r="BA1616" s="3" t="s">
        <v>13300</v>
      </c>
      <c r="BC1616" s="9" t="s">
        <v>13303</v>
      </c>
      <c r="BD1616" s="135"/>
      <c r="BE1616" s="135"/>
      <c r="BF1616" s="141" t="s">
        <v>13302</v>
      </c>
      <c r="BK1616" s="82"/>
    </row>
    <row r="1617" spans="1:176" ht="12.75" customHeight="1" x14ac:dyDescent="0.2">
      <c r="A1617" s="3" t="s">
        <v>544</v>
      </c>
      <c r="D1617" s="3" t="s">
        <v>6567</v>
      </c>
      <c r="E1617" s="3" t="s">
        <v>6567</v>
      </c>
      <c r="F1617" s="3"/>
      <c r="G1617" s="3"/>
      <c r="I1617" s="3" t="s">
        <v>809</v>
      </c>
      <c r="J1617" s="3" t="s">
        <v>810</v>
      </c>
      <c r="K1617" s="4" t="s">
        <v>162</v>
      </c>
      <c r="L1617" s="3" t="s">
        <v>163</v>
      </c>
      <c r="M1617" s="3" t="s">
        <v>6568</v>
      </c>
      <c r="R1617" s="3" t="s">
        <v>6569</v>
      </c>
      <c r="S1617" s="3" t="s">
        <v>6570</v>
      </c>
      <c r="T1617" s="3" t="s">
        <v>5105</v>
      </c>
      <c r="U1617" s="3" t="s">
        <v>1359</v>
      </c>
      <c r="V1617" s="141" t="s">
        <v>6571</v>
      </c>
      <c r="AA1617" s="3" t="s">
        <v>163</v>
      </c>
      <c r="AC1617" s="3" t="s">
        <v>168</v>
      </c>
      <c r="AD1617" s="3" t="s">
        <v>6572</v>
      </c>
      <c r="AE1617" s="3" t="s">
        <v>6573</v>
      </c>
      <c r="AF1617" s="3" t="s">
        <v>1415</v>
      </c>
      <c r="AG1617" s="3" t="s">
        <v>6574</v>
      </c>
      <c r="AH1617" s="3" t="s">
        <v>163</v>
      </c>
      <c r="AI1617" s="3" t="s">
        <v>6571</v>
      </c>
      <c r="BC1617" s="141"/>
      <c r="BD1617" s="141"/>
      <c r="BE1617" s="141"/>
    </row>
    <row r="1618" spans="1:176" ht="12.75" customHeight="1" x14ac:dyDescent="0.2">
      <c r="A1618" s="3" t="s">
        <v>544</v>
      </c>
      <c r="D1618" s="3" t="s">
        <v>6589</v>
      </c>
      <c r="E1618" s="3" t="s">
        <v>6589</v>
      </c>
      <c r="F1618" s="3"/>
      <c r="G1618" s="3"/>
      <c r="I1618" s="3" t="s">
        <v>301</v>
      </c>
      <c r="J1618" s="135" t="s">
        <v>179</v>
      </c>
      <c r="K1618" s="4" t="s">
        <v>162</v>
      </c>
      <c r="L1618" s="3" t="s">
        <v>163</v>
      </c>
      <c r="M1618" s="135" t="s">
        <v>163</v>
      </c>
      <c r="R1618" s="3" t="s">
        <v>6590</v>
      </c>
      <c r="S1618" s="3" t="s">
        <v>6591</v>
      </c>
      <c r="T1618" s="3" t="s">
        <v>6592</v>
      </c>
      <c r="U1618" s="3" t="s">
        <v>1010</v>
      </c>
      <c r="V1618" s="9" t="s">
        <v>163</v>
      </c>
      <c r="AA1618" s="3" t="s">
        <v>163</v>
      </c>
      <c r="AC1618" s="3" t="s">
        <v>168</v>
      </c>
      <c r="AD1618" s="3" t="s">
        <v>1191</v>
      </c>
      <c r="AE1618" s="3" t="s">
        <v>562</v>
      </c>
      <c r="AF1618" s="3" t="s">
        <v>600</v>
      </c>
      <c r="AG1618" s="3" t="s">
        <v>6593</v>
      </c>
      <c r="BB1618" s="135"/>
      <c r="BC1618" s="9"/>
      <c r="BD1618" s="9"/>
      <c r="BE1618" s="9"/>
      <c r="BK1618" s="135"/>
    </row>
    <row r="1619" spans="1:176" ht="12.75" customHeight="1" x14ac:dyDescent="0.25">
      <c r="A1619" s="3" t="s">
        <v>173</v>
      </c>
      <c r="D1619" s="3" t="s">
        <v>12317</v>
      </c>
      <c r="E1619" s="3" t="s">
        <v>12317</v>
      </c>
      <c r="F1619" s="3"/>
      <c r="G1619" s="3"/>
      <c r="I1619" s="3" t="s">
        <v>301</v>
      </c>
      <c r="J1619" s="3" t="s">
        <v>179</v>
      </c>
      <c r="K1619" s="4" t="s">
        <v>162</v>
      </c>
      <c r="L1619" s="3" t="s">
        <v>12318</v>
      </c>
      <c r="M1619" s="3" t="s">
        <v>12319</v>
      </c>
      <c r="R1619" s="3" t="s">
        <v>14171</v>
      </c>
      <c r="S1619" s="3" t="s">
        <v>14172</v>
      </c>
      <c r="T1619" s="3">
        <v>440012</v>
      </c>
      <c r="U1619" s="3" t="s">
        <v>1189</v>
      </c>
      <c r="V1619" s="135" t="s">
        <v>12320</v>
      </c>
      <c r="AC1619" s="3" t="s">
        <v>168</v>
      </c>
      <c r="AD1619" s="3" t="s">
        <v>9135</v>
      </c>
      <c r="AE1619" s="3" t="s">
        <v>14173</v>
      </c>
      <c r="AF1619" s="3" t="s">
        <v>250</v>
      </c>
      <c r="AG1619" s="180" t="s">
        <v>14174</v>
      </c>
      <c r="AH1619" s="3" t="s">
        <v>12321</v>
      </c>
      <c r="BC1619" s="135"/>
      <c r="BD1619" s="135"/>
      <c r="BE1619" s="135"/>
    </row>
    <row r="1620" spans="1:176" ht="12.75" customHeight="1" x14ac:dyDescent="0.2">
      <c r="A1620" s="132" t="s">
        <v>240</v>
      </c>
      <c r="B1620" s="17" t="s">
        <v>886</v>
      </c>
      <c r="C1620" s="133" t="s">
        <v>12673</v>
      </c>
      <c r="D1620" s="132" t="s">
        <v>1095</v>
      </c>
      <c r="E1620" s="132" t="s">
        <v>1096</v>
      </c>
      <c r="F1620" s="134"/>
      <c r="G1620" s="134"/>
      <c r="H1620" s="124">
        <v>2021</v>
      </c>
      <c r="I1620" s="132" t="s">
        <v>604</v>
      </c>
      <c r="J1620" s="132" t="s">
        <v>444</v>
      </c>
      <c r="K1620" s="124" t="s">
        <v>162</v>
      </c>
      <c r="L1620" s="132" t="s">
        <v>12674</v>
      </c>
      <c r="M1620" s="136" t="s">
        <v>12430</v>
      </c>
      <c r="N1620" s="124" t="s">
        <v>676</v>
      </c>
      <c r="O1620" s="124" t="s">
        <v>812</v>
      </c>
      <c r="P1620" s="124"/>
      <c r="Q1620" s="124"/>
      <c r="R1620" s="133"/>
      <c r="S1620" s="133"/>
      <c r="T1620" s="133"/>
      <c r="U1620" s="133"/>
      <c r="V1620" s="24"/>
      <c r="W1620" s="133"/>
      <c r="X1620" s="133"/>
      <c r="Y1620" s="133"/>
      <c r="Z1620" s="133"/>
      <c r="AA1620" s="133"/>
      <c r="AB1620" s="133"/>
      <c r="AC1620" s="3" t="s">
        <v>168</v>
      </c>
      <c r="AD1620" s="136" t="s">
        <v>1097</v>
      </c>
      <c r="AE1620" s="136" t="s">
        <v>1098</v>
      </c>
      <c r="AF1620" s="133" t="s">
        <v>600</v>
      </c>
      <c r="AG1620" s="3" t="s">
        <v>1099</v>
      </c>
      <c r="AI1620" s="136"/>
      <c r="AJ1620" s="136"/>
      <c r="AK1620" s="136"/>
      <c r="AL1620" s="136"/>
      <c r="AM1620" s="124"/>
      <c r="AN1620" s="124"/>
      <c r="AO1620" s="124"/>
      <c r="AP1620" s="124"/>
      <c r="AQ1620" s="124"/>
      <c r="AR1620" s="124"/>
      <c r="AS1620" s="124"/>
      <c r="AT1620" s="124"/>
      <c r="AU1620" s="124"/>
      <c r="AV1620" s="124"/>
      <c r="AW1620" s="124"/>
      <c r="BA1620" s="3" t="s">
        <v>1100</v>
      </c>
      <c r="BK1620" s="135"/>
      <c r="BP1620" s="135"/>
    </row>
    <row r="1621" spans="1:176" ht="12.75" customHeight="1" x14ac:dyDescent="0.2">
      <c r="A1621" s="3" t="s">
        <v>205</v>
      </c>
      <c r="B1621" s="127" t="s">
        <v>215</v>
      </c>
      <c r="D1621" s="3" t="s">
        <v>11613</v>
      </c>
      <c r="E1621" s="3" t="s">
        <v>11613</v>
      </c>
      <c r="F1621" s="3"/>
      <c r="G1621" s="3"/>
      <c r="H1621" s="4" t="s">
        <v>11628</v>
      </c>
      <c r="I1621" s="3" t="s">
        <v>722</v>
      </c>
      <c r="J1621" s="3" t="s">
        <v>179</v>
      </c>
      <c r="K1621" s="4" t="s">
        <v>162</v>
      </c>
      <c r="V1621" s="135"/>
      <c r="AC1621" s="133" t="s">
        <v>168</v>
      </c>
      <c r="AD1621" s="3" t="s">
        <v>11614</v>
      </c>
      <c r="AE1621" s="3" t="s">
        <v>1050</v>
      </c>
      <c r="AF1621" s="3" t="s">
        <v>1071</v>
      </c>
      <c r="AG1621" s="3" t="s">
        <v>11615</v>
      </c>
      <c r="AJ1621" s="135"/>
      <c r="AK1621" s="135"/>
      <c r="AL1621" s="135"/>
      <c r="AT1621" s="135"/>
      <c r="AU1621" s="135"/>
      <c r="AV1621" s="135"/>
    </row>
    <row r="1622" spans="1:176" ht="12.75" customHeight="1" x14ac:dyDescent="0.2">
      <c r="A1622" s="3" t="s">
        <v>205</v>
      </c>
      <c r="B1622" s="127" t="s">
        <v>215</v>
      </c>
      <c r="D1622" s="3" t="s">
        <v>11486</v>
      </c>
      <c r="E1622" s="3" t="s">
        <v>11486</v>
      </c>
      <c r="F1622" s="3"/>
      <c r="G1622" s="3"/>
      <c r="H1622" s="4" t="s">
        <v>11628</v>
      </c>
      <c r="I1622" s="3" t="s">
        <v>722</v>
      </c>
      <c r="J1622" s="135" t="s">
        <v>179</v>
      </c>
      <c r="K1622" s="4" t="s">
        <v>162</v>
      </c>
      <c r="L1622" s="135"/>
      <c r="M1622" s="135"/>
      <c r="V1622" s="135"/>
      <c r="AB1622" s="135"/>
      <c r="AC1622" s="133" t="s">
        <v>168</v>
      </c>
      <c r="AD1622" s="3" t="s">
        <v>11487</v>
      </c>
      <c r="AE1622" s="3" t="s">
        <v>1025</v>
      </c>
      <c r="AF1622" s="3" t="s">
        <v>11319</v>
      </c>
      <c r="AG1622" s="3" t="s">
        <v>11488</v>
      </c>
      <c r="BC1622" s="135"/>
      <c r="BD1622" s="135"/>
      <c r="BE1622" s="135"/>
    </row>
    <row r="1623" spans="1:176" ht="12.75" customHeight="1" x14ac:dyDescent="0.2">
      <c r="A1623" s="3" t="s">
        <v>544</v>
      </c>
      <c r="D1623" s="3" t="s">
        <v>6625</v>
      </c>
      <c r="E1623" s="3" t="s">
        <v>6625</v>
      </c>
      <c r="F1623" s="3"/>
      <c r="G1623" s="3"/>
      <c r="I1623" s="133" t="s">
        <v>443</v>
      </c>
      <c r="J1623" s="3" t="s">
        <v>444</v>
      </c>
      <c r="K1623" s="4" t="s">
        <v>162</v>
      </c>
      <c r="L1623" s="135" t="s">
        <v>163</v>
      </c>
      <c r="M1623" s="135" t="s">
        <v>163</v>
      </c>
      <c r="R1623" s="3" t="s">
        <v>6626</v>
      </c>
      <c r="S1623" s="3" t="s">
        <v>6627</v>
      </c>
      <c r="T1623" s="3" t="s">
        <v>6628</v>
      </c>
      <c r="U1623" s="3" t="s">
        <v>644</v>
      </c>
      <c r="V1623" s="9" t="s">
        <v>6629</v>
      </c>
      <c r="AA1623" s="3" t="s">
        <v>163</v>
      </c>
      <c r="AB1623" s="135"/>
      <c r="AC1623" s="3" t="s">
        <v>168</v>
      </c>
      <c r="AD1623" s="3" t="s">
        <v>6630</v>
      </c>
      <c r="AE1623" s="3" t="s">
        <v>367</v>
      </c>
      <c r="AF1623" s="3" t="s">
        <v>2451</v>
      </c>
      <c r="AG1623" s="3" t="s">
        <v>6631</v>
      </c>
      <c r="AH1623" s="3" t="s">
        <v>6632</v>
      </c>
      <c r="AI1623" s="3" t="s">
        <v>6629</v>
      </c>
      <c r="AJ1623" s="3" t="s">
        <v>163</v>
      </c>
      <c r="AL1623" s="3" t="s">
        <v>6633</v>
      </c>
      <c r="BC1623" s="141"/>
      <c r="BD1623" s="141"/>
      <c r="BE1623" s="141"/>
    </row>
    <row r="1624" spans="1:176" ht="12.75" customHeight="1" x14ac:dyDescent="0.2">
      <c r="A1624" s="3" t="s">
        <v>544</v>
      </c>
      <c r="D1624" s="3" t="s">
        <v>13240</v>
      </c>
      <c r="E1624" s="3" t="s">
        <v>13240</v>
      </c>
      <c r="F1624" s="3"/>
      <c r="G1624" s="3"/>
      <c r="I1624" s="3" t="s">
        <v>2032</v>
      </c>
      <c r="J1624" s="3" t="s">
        <v>179</v>
      </c>
      <c r="K1624" s="134" t="s">
        <v>162</v>
      </c>
      <c r="L1624" s="135"/>
      <c r="M1624" s="135" t="s">
        <v>13241</v>
      </c>
      <c r="R1624" s="3" t="s">
        <v>13242</v>
      </c>
      <c r="T1624" s="3" t="s">
        <v>13243</v>
      </c>
      <c r="U1624" s="3" t="s">
        <v>13244</v>
      </c>
      <c r="V1624" s="135" t="s">
        <v>13245</v>
      </c>
      <c r="AB1624" s="135"/>
      <c r="AC1624" s="3" t="s">
        <v>168</v>
      </c>
      <c r="AD1624" s="3" t="s">
        <v>13246</v>
      </c>
      <c r="AE1624" s="3" t="s">
        <v>13247</v>
      </c>
      <c r="AF1624" s="3" t="s">
        <v>13248</v>
      </c>
      <c r="AG1624" s="3" t="s">
        <v>13249</v>
      </c>
      <c r="BC1624" s="135"/>
      <c r="BD1624" s="135"/>
      <c r="BE1624" s="135"/>
    </row>
    <row r="1625" spans="1:176" ht="12.75" customHeight="1" x14ac:dyDescent="0.2">
      <c r="A1625" s="3" t="s">
        <v>544</v>
      </c>
      <c r="D1625" s="3" t="s">
        <v>13240</v>
      </c>
      <c r="E1625" s="3" t="s">
        <v>13240</v>
      </c>
      <c r="F1625" s="3"/>
      <c r="G1625" s="3"/>
      <c r="I1625" s="135" t="s">
        <v>2032</v>
      </c>
      <c r="J1625" s="3" t="s">
        <v>179</v>
      </c>
      <c r="K1625" s="4" t="s">
        <v>162</v>
      </c>
      <c r="M1625" s="82" t="s">
        <v>13241</v>
      </c>
      <c r="R1625" s="3" t="s">
        <v>13242</v>
      </c>
      <c r="T1625" s="3" t="s">
        <v>13243</v>
      </c>
      <c r="U1625" s="3" t="s">
        <v>13244</v>
      </c>
      <c r="V1625" s="9" t="s">
        <v>13245</v>
      </c>
      <c r="AC1625" s="3" t="s">
        <v>168</v>
      </c>
      <c r="AD1625" s="3" t="s">
        <v>13246</v>
      </c>
      <c r="AE1625" s="3" t="s">
        <v>13247</v>
      </c>
      <c r="AF1625" s="128" t="s">
        <v>13248</v>
      </c>
      <c r="AG1625" s="82" t="s">
        <v>13249</v>
      </c>
    </row>
    <row r="1626" spans="1:176" s="130" customFormat="1" ht="12.75" customHeight="1" x14ac:dyDescent="0.2">
      <c r="A1626" s="135" t="s">
        <v>544</v>
      </c>
      <c r="B1626" s="127" t="s">
        <v>13646</v>
      </c>
      <c r="C1626" s="128" t="s">
        <v>15355</v>
      </c>
      <c r="D1626" s="135" t="s">
        <v>14033</v>
      </c>
      <c r="E1626" s="135" t="s">
        <v>14033</v>
      </c>
      <c r="F1626" s="135"/>
      <c r="G1626" s="135"/>
      <c r="H1626" s="127"/>
      <c r="I1626" s="135" t="s">
        <v>443</v>
      </c>
      <c r="J1626" s="135" t="s">
        <v>444</v>
      </c>
      <c r="K1626" s="17" t="s">
        <v>162</v>
      </c>
      <c r="L1626" s="135"/>
      <c r="M1626" s="135"/>
      <c r="N1626" s="135"/>
      <c r="O1626" s="135"/>
      <c r="P1626" s="135"/>
      <c r="Q1626" s="135"/>
      <c r="R1626" s="135" t="s">
        <v>14034</v>
      </c>
      <c r="S1626" s="135"/>
      <c r="T1626" s="135">
        <v>19320</v>
      </c>
      <c r="U1626" s="135" t="s">
        <v>14035</v>
      </c>
      <c r="V1626" s="135" t="s">
        <v>14036</v>
      </c>
      <c r="W1626" s="135"/>
      <c r="X1626" s="135"/>
      <c r="Y1626" s="135"/>
      <c r="Z1626" s="135"/>
      <c r="AA1626" s="135"/>
      <c r="AB1626" s="135"/>
      <c r="AC1626" s="135" t="s">
        <v>168</v>
      </c>
      <c r="AD1626" s="135" t="s">
        <v>2213</v>
      </c>
      <c r="AE1626" s="135" t="s">
        <v>14037</v>
      </c>
      <c r="AF1626" s="135" t="s">
        <v>611</v>
      </c>
      <c r="AG1626" s="135" t="s">
        <v>14038</v>
      </c>
      <c r="AH1626" s="135"/>
      <c r="AI1626" s="135" t="s">
        <v>14036</v>
      </c>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35"/>
      <c r="BH1626" s="135"/>
      <c r="BI1626" s="135"/>
      <c r="BJ1626" s="135"/>
      <c r="BK1626" s="135"/>
      <c r="BL1626" s="135"/>
      <c r="BM1626" s="135"/>
      <c r="BN1626" s="135"/>
      <c r="BO1626" s="135"/>
      <c r="BP1626" s="135"/>
      <c r="BQ1626" s="135"/>
      <c r="BR1626" s="135"/>
      <c r="BS1626" s="135"/>
      <c r="BT1626" s="135"/>
      <c r="BU1626" s="135"/>
      <c r="BV1626" s="135"/>
      <c r="BW1626" s="135"/>
      <c r="BX1626" s="135"/>
      <c r="BY1626" s="135"/>
      <c r="BZ1626" s="135"/>
      <c r="CA1626" s="135"/>
      <c r="CB1626" s="135"/>
      <c r="CC1626" s="135"/>
      <c r="CD1626" s="135"/>
      <c r="CE1626" s="135"/>
      <c r="CF1626" s="135"/>
      <c r="CG1626" s="135"/>
      <c r="CH1626" s="135"/>
      <c r="CI1626" s="135"/>
      <c r="CJ1626" s="135"/>
      <c r="CK1626" s="135"/>
      <c r="CL1626" s="135"/>
      <c r="CM1626" s="135"/>
      <c r="CN1626" s="135"/>
      <c r="CO1626" s="135"/>
      <c r="CP1626" s="135"/>
      <c r="CQ1626" s="135"/>
      <c r="CR1626" s="135"/>
      <c r="CS1626" s="135"/>
      <c r="CT1626" s="135"/>
      <c r="CU1626" s="135"/>
      <c r="CV1626" s="135"/>
      <c r="CW1626" s="135"/>
      <c r="CX1626" s="135"/>
      <c r="CY1626" s="135"/>
      <c r="CZ1626" s="135"/>
      <c r="DA1626" s="135"/>
      <c r="DB1626" s="135"/>
      <c r="DC1626" s="135"/>
      <c r="DD1626" s="135"/>
      <c r="DE1626" s="135"/>
      <c r="DF1626" s="135"/>
      <c r="DG1626" s="135"/>
      <c r="DH1626" s="135"/>
      <c r="DI1626" s="135"/>
      <c r="DJ1626" s="135"/>
      <c r="DK1626" s="135"/>
      <c r="DL1626" s="135"/>
      <c r="DM1626" s="135"/>
      <c r="DN1626" s="135"/>
      <c r="DO1626" s="135"/>
      <c r="DP1626" s="135"/>
      <c r="DQ1626" s="135"/>
      <c r="DR1626" s="135"/>
      <c r="DS1626" s="135"/>
      <c r="DT1626" s="135"/>
      <c r="DU1626" s="135"/>
      <c r="DV1626" s="135"/>
      <c r="DW1626" s="135"/>
      <c r="DX1626" s="135"/>
      <c r="DY1626" s="135"/>
      <c r="DZ1626" s="135"/>
      <c r="EA1626" s="135"/>
      <c r="EB1626" s="135"/>
      <c r="EC1626" s="135"/>
      <c r="ED1626" s="135"/>
      <c r="EE1626" s="135"/>
      <c r="EF1626" s="135"/>
      <c r="EG1626" s="135"/>
      <c r="EH1626" s="135"/>
      <c r="EI1626" s="135"/>
      <c r="EJ1626" s="135"/>
      <c r="EK1626" s="135"/>
      <c r="EL1626" s="135"/>
      <c r="EM1626" s="135"/>
      <c r="EN1626" s="135"/>
      <c r="EO1626" s="135"/>
      <c r="EP1626" s="135"/>
      <c r="EQ1626" s="135"/>
      <c r="ER1626" s="135"/>
      <c r="ES1626" s="135"/>
      <c r="ET1626" s="135"/>
      <c r="EU1626" s="135"/>
      <c r="EV1626" s="135"/>
      <c r="EW1626" s="135"/>
      <c r="EX1626" s="135"/>
      <c r="EY1626" s="135"/>
      <c r="EZ1626" s="135"/>
      <c r="FA1626" s="135"/>
      <c r="FB1626" s="135"/>
      <c r="FC1626" s="135"/>
      <c r="FD1626" s="135"/>
      <c r="FE1626" s="135"/>
      <c r="FF1626" s="135"/>
      <c r="FG1626" s="135"/>
      <c r="FH1626" s="135"/>
      <c r="FI1626" s="135"/>
      <c r="FJ1626" s="135"/>
      <c r="FK1626" s="135"/>
      <c r="FL1626" s="135"/>
      <c r="FM1626" s="135"/>
      <c r="FN1626" s="135"/>
      <c r="FO1626" s="135"/>
      <c r="FP1626" s="135"/>
      <c r="FQ1626" s="135"/>
      <c r="FR1626" s="135"/>
      <c r="FS1626" s="135"/>
      <c r="FT1626" s="135"/>
    </row>
    <row r="1627" spans="1:176" ht="12.75" customHeight="1" x14ac:dyDescent="0.2">
      <c r="A1627" s="3" t="s">
        <v>544</v>
      </c>
      <c r="D1627" s="3" t="s">
        <v>6655</v>
      </c>
      <c r="E1627" s="3" t="s">
        <v>6655</v>
      </c>
      <c r="F1627" s="3"/>
      <c r="G1627" s="3"/>
      <c r="I1627" s="133" t="s">
        <v>1410</v>
      </c>
      <c r="J1627" s="3" t="s">
        <v>493</v>
      </c>
      <c r="K1627" s="4" t="s">
        <v>162</v>
      </c>
      <c r="L1627" s="3" t="s">
        <v>163</v>
      </c>
      <c r="M1627" s="3" t="s">
        <v>163</v>
      </c>
      <c r="R1627" s="3" t="s">
        <v>6656</v>
      </c>
      <c r="S1627" s="3" t="s">
        <v>6657</v>
      </c>
      <c r="T1627" s="3" t="s">
        <v>6658</v>
      </c>
      <c r="U1627" s="3" t="s">
        <v>961</v>
      </c>
      <c r="V1627" s="9" t="s">
        <v>6659</v>
      </c>
      <c r="AA1627" s="3" t="s">
        <v>163</v>
      </c>
      <c r="AC1627" s="3" t="s">
        <v>1916</v>
      </c>
      <c r="AD1627" s="3" t="s">
        <v>6660</v>
      </c>
      <c r="AE1627" s="3" t="s">
        <v>2241</v>
      </c>
      <c r="AF1627" s="3" t="s">
        <v>6661</v>
      </c>
      <c r="AG1627" s="3" t="s">
        <v>6662</v>
      </c>
      <c r="AH1627" s="3" t="s">
        <v>163</v>
      </c>
      <c r="AI1627" s="3" t="s">
        <v>6663</v>
      </c>
      <c r="AJ1627" s="3" t="s">
        <v>163</v>
      </c>
      <c r="AK1627" s="3" t="s">
        <v>6664</v>
      </c>
      <c r="AL1627" s="3" t="s">
        <v>163</v>
      </c>
      <c r="AW1627" s="3" t="s">
        <v>168</v>
      </c>
      <c r="AX1627" s="3" t="s">
        <v>1298</v>
      </c>
      <c r="AY1627" s="3" t="s">
        <v>1299</v>
      </c>
      <c r="AZ1627" s="3" t="s">
        <v>368</v>
      </c>
      <c r="BA1627" s="3" t="s">
        <v>1300</v>
      </c>
      <c r="BB1627" s="3" t="s">
        <v>163</v>
      </c>
      <c r="BC1627" s="135" t="s">
        <v>163</v>
      </c>
      <c r="BD1627" s="135" t="s">
        <v>163</v>
      </c>
      <c r="BE1627" s="135" t="s">
        <v>163</v>
      </c>
      <c r="BF1627" s="3" t="s">
        <v>6665</v>
      </c>
    </row>
    <row r="1628" spans="1:176" ht="12.75" customHeight="1" x14ac:dyDescent="0.2">
      <c r="A1628" s="3" t="s">
        <v>544</v>
      </c>
      <c r="D1628" s="3" t="s">
        <v>6668</v>
      </c>
      <c r="E1628" s="3" t="s">
        <v>6668</v>
      </c>
      <c r="F1628" s="3"/>
      <c r="G1628" s="3"/>
      <c r="I1628" s="135" t="s">
        <v>604</v>
      </c>
      <c r="J1628" s="3" t="s">
        <v>444</v>
      </c>
      <c r="K1628" s="4" t="s">
        <v>162</v>
      </c>
      <c r="L1628" s="3" t="s">
        <v>163</v>
      </c>
      <c r="M1628" s="3" t="s">
        <v>163</v>
      </c>
      <c r="R1628" s="3" t="s">
        <v>6669</v>
      </c>
      <c r="S1628" s="3" t="s">
        <v>163</v>
      </c>
      <c r="T1628" s="3" t="s">
        <v>6670</v>
      </c>
      <c r="U1628" s="3" t="s">
        <v>5713</v>
      </c>
      <c r="V1628" s="9" t="s">
        <v>6671</v>
      </c>
      <c r="AA1628" s="3" t="s">
        <v>163</v>
      </c>
      <c r="AC1628" s="3" t="s">
        <v>168</v>
      </c>
      <c r="AD1628" s="3" t="s">
        <v>646</v>
      </c>
      <c r="AE1628" s="3" t="s">
        <v>6672</v>
      </c>
      <c r="AF1628" s="3" t="s">
        <v>843</v>
      </c>
      <c r="AG1628" s="3" t="s">
        <v>6673</v>
      </c>
      <c r="AH1628" s="3" t="s">
        <v>163</v>
      </c>
      <c r="AI1628" s="3" t="s">
        <v>6671</v>
      </c>
      <c r="AJ1628" s="3" t="s">
        <v>163</v>
      </c>
      <c r="AK1628" s="3" t="s">
        <v>6674</v>
      </c>
      <c r="AL1628" s="3" t="s">
        <v>6675</v>
      </c>
      <c r="BC1628" s="9"/>
      <c r="BD1628" s="9"/>
      <c r="BE1628" s="9"/>
    </row>
    <row r="1629" spans="1:176" ht="12.75" customHeight="1" x14ac:dyDescent="0.2">
      <c r="A1629" s="3" t="s">
        <v>173</v>
      </c>
      <c r="D1629" s="3" t="s">
        <v>12406</v>
      </c>
      <c r="E1629" s="3" t="s">
        <v>12406</v>
      </c>
      <c r="F1629" s="3"/>
      <c r="G1629" s="3"/>
      <c r="I1629" s="3" t="s">
        <v>301</v>
      </c>
      <c r="J1629" s="135" t="s">
        <v>179</v>
      </c>
      <c r="K1629" s="4" t="s">
        <v>162</v>
      </c>
      <c r="L1629" s="3" t="s">
        <v>12407</v>
      </c>
      <c r="M1629" s="3" t="s">
        <v>12408</v>
      </c>
      <c r="R1629" s="3" t="s">
        <v>12409</v>
      </c>
      <c r="T1629" s="3">
        <v>700014</v>
      </c>
      <c r="U1629" s="3" t="s">
        <v>559</v>
      </c>
      <c r="V1629" s="135" t="s">
        <v>12410</v>
      </c>
      <c r="AG1629" s="3" t="s">
        <v>12411</v>
      </c>
      <c r="AH1629" s="3" t="s">
        <v>12412</v>
      </c>
      <c r="BU1629" s="135"/>
    </row>
    <row r="1630" spans="1:176" ht="12.75" customHeight="1" x14ac:dyDescent="0.25">
      <c r="A1630" s="135" t="s">
        <v>544</v>
      </c>
      <c r="B1630" s="127" t="s">
        <v>13646</v>
      </c>
      <c r="C1630" s="128" t="s">
        <v>13884</v>
      </c>
      <c r="D1630" s="135" t="s">
        <v>6686</v>
      </c>
      <c r="E1630" s="135" t="s">
        <v>6686</v>
      </c>
      <c r="F1630" s="135"/>
      <c r="G1630" s="135"/>
      <c r="H1630" s="127"/>
      <c r="I1630" s="135" t="s">
        <v>765</v>
      </c>
      <c r="J1630" s="133" t="s">
        <v>203</v>
      </c>
      <c r="K1630" s="127" t="s">
        <v>162</v>
      </c>
      <c r="L1630" s="135" t="s">
        <v>163</v>
      </c>
      <c r="M1630" s="180" t="s">
        <v>15060</v>
      </c>
      <c r="N1630" s="135"/>
      <c r="O1630" s="135"/>
      <c r="P1630" s="135"/>
      <c r="Q1630" s="135"/>
      <c r="R1630" s="135" t="s">
        <v>6702</v>
      </c>
      <c r="S1630" s="135" t="s">
        <v>163</v>
      </c>
      <c r="T1630" s="135" t="s">
        <v>6703</v>
      </c>
      <c r="U1630" s="135" t="s">
        <v>3133</v>
      </c>
      <c r="V1630" s="141" t="s">
        <v>15023</v>
      </c>
      <c r="W1630" s="135"/>
      <c r="X1630" s="135"/>
      <c r="Y1630" s="135"/>
      <c r="Z1630" s="135"/>
      <c r="AA1630" s="135" t="s">
        <v>163</v>
      </c>
      <c r="AB1630" s="135"/>
      <c r="AC1630" s="135" t="s">
        <v>168</v>
      </c>
      <c r="AD1630" s="3" t="s">
        <v>549</v>
      </c>
      <c r="AE1630" s="3" t="s">
        <v>6704</v>
      </c>
      <c r="AF1630" s="135" t="s">
        <v>611</v>
      </c>
      <c r="AG1630" s="3" t="s">
        <v>6705</v>
      </c>
      <c r="AH1630" s="3" t="s">
        <v>163</v>
      </c>
      <c r="AI1630" s="3" t="s">
        <v>6706</v>
      </c>
      <c r="AJ1630" s="135" t="s">
        <v>163</v>
      </c>
      <c r="AK1630" s="135" t="s">
        <v>6707</v>
      </c>
      <c r="AL1630" s="135" t="s">
        <v>6708</v>
      </c>
      <c r="AM1630" s="135" t="s">
        <v>194</v>
      </c>
      <c r="AN1630" s="135" t="s">
        <v>13693</v>
      </c>
      <c r="AO1630" s="135" t="s">
        <v>13847</v>
      </c>
      <c r="AP1630" s="135" t="s">
        <v>13846</v>
      </c>
      <c r="AQ1630" s="135" t="s">
        <v>13845</v>
      </c>
      <c r="AR1630" s="135"/>
      <c r="AS1630" s="135"/>
      <c r="AT1630" s="135"/>
      <c r="AU1630" s="135"/>
      <c r="AV1630" s="135"/>
      <c r="AW1630" s="135" t="s">
        <v>15024</v>
      </c>
      <c r="AX1630" s="3" t="s">
        <v>15025</v>
      </c>
      <c r="AY1630" s="3" t="s">
        <v>15026</v>
      </c>
      <c r="AZ1630" s="3" t="s">
        <v>15027</v>
      </c>
      <c r="BB1630" s="180" t="s">
        <v>15028</v>
      </c>
      <c r="BC1630" s="141" t="s">
        <v>15029</v>
      </c>
      <c r="BD1630" s="141"/>
      <c r="BE1630" s="141"/>
      <c r="BF1630" s="3" t="s">
        <v>15030</v>
      </c>
      <c r="BG1630" s="3" t="s">
        <v>3478</v>
      </c>
      <c r="BH1630" s="3" t="s">
        <v>15054</v>
      </c>
      <c r="BI1630" s="3" t="s">
        <v>15055</v>
      </c>
      <c r="BJ1630" s="3" t="s">
        <v>15056</v>
      </c>
      <c r="BK1630" s="180" t="s">
        <v>15057</v>
      </c>
      <c r="BM1630" s="3" t="s">
        <v>15058</v>
      </c>
      <c r="BP1630" s="3" t="s">
        <v>15059</v>
      </c>
    </row>
    <row r="1631" spans="1:176" ht="12.75" customHeight="1" x14ac:dyDescent="0.2">
      <c r="A1631" s="3" t="s">
        <v>544</v>
      </c>
      <c r="B1631" s="127" t="s">
        <v>13646</v>
      </c>
      <c r="C1631" s="5" t="s">
        <v>13884</v>
      </c>
      <c r="D1631" s="3" t="s">
        <v>6686</v>
      </c>
      <c r="E1631" s="3" t="s">
        <v>6686</v>
      </c>
      <c r="F1631" s="3"/>
      <c r="G1631" s="3"/>
      <c r="I1631" s="3" t="s">
        <v>12764</v>
      </c>
      <c r="J1631" s="135" t="s">
        <v>203</v>
      </c>
      <c r="K1631" s="4" t="s">
        <v>162</v>
      </c>
      <c r="L1631" s="3" t="s">
        <v>163</v>
      </c>
      <c r="M1631" s="3" t="s">
        <v>15060</v>
      </c>
      <c r="R1631" s="3" t="s">
        <v>6709</v>
      </c>
      <c r="S1631" s="3" t="s">
        <v>163</v>
      </c>
      <c r="T1631" s="3" t="s">
        <v>6710</v>
      </c>
      <c r="U1631" s="3" t="s">
        <v>6711</v>
      </c>
      <c r="V1631" s="9" t="s">
        <v>6712</v>
      </c>
      <c r="AA1631" s="3" t="s">
        <v>163</v>
      </c>
      <c r="AC1631" s="3" t="s">
        <v>168</v>
      </c>
      <c r="AD1631" s="3" t="s">
        <v>2109</v>
      </c>
      <c r="AE1631" s="3" t="s">
        <v>3765</v>
      </c>
      <c r="AF1631" s="3" t="s">
        <v>6713</v>
      </c>
      <c r="AG1631" s="3" t="s">
        <v>6714</v>
      </c>
      <c r="AH1631" s="3" t="s">
        <v>163</v>
      </c>
      <c r="AI1631" s="3" t="s">
        <v>6715</v>
      </c>
      <c r="AM1631" s="3" t="s">
        <v>194</v>
      </c>
      <c r="AN1631" s="3" t="s">
        <v>13693</v>
      </c>
      <c r="AO1631" s="3" t="s">
        <v>13847</v>
      </c>
      <c r="AP1631" s="3" t="s">
        <v>13846</v>
      </c>
      <c r="AQ1631" s="3" t="s">
        <v>13845</v>
      </c>
      <c r="BC1631" s="9"/>
      <c r="BD1631" s="9"/>
      <c r="BE1631" s="9"/>
    </row>
    <row r="1632" spans="1:176" ht="12.75" customHeight="1" x14ac:dyDescent="0.25">
      <c r="A1632" s="3" t="s">
        <v>544</v>
      </c>
      <c r="B1632" s="127" t="s">
        <v>13646</v>
      </c>
      <c r="C1632" s="5" t="s">
        <v>13884</v>
      </c>
      <c r="D1632" s="3" t="s">
        <v>6686</v>
      </c>
      <c r="E1632" s="3" t="s">
        <v>6686</v>
      </c>
      <c r="F1632" s="3"/>
      <c r="G1632" s="3"/>
      <c r="I1632" s="3" t="s">
        <v>722</v>
      </c>
      <c r="J1632" s="3" t="s">
        <v>179</v>
      </c>
      <c r="K1632" s="4" t="s">
        <v>162</v>
      </c>
      <c r="M1632" s="3" t="s">
        <v>6687</v>
      </c>
      <c r="R1632" s="3" t="s">
        <v>6688</v>
      </c>
      <c r="S1632" s="3" t="s">
        <v>6689</v>
      </c>
      <c r="T1632" s="3" t="s">
        <v>6690</v>
      </c>
      <c r="U1632" s="3" t="s">
        <v>1150</v>
      </c>
      <c r="V1632" s="9" t="s">
        <v>6691</v>
      </c>
      <c r="AA1632" s="3" t="s">
        <v>163</v>
      </c>
      <c r="AC1632" s="3" t="s">
        <v>168</v>
      </c>
      <c r="AD1632" s="3" t="s">
        <v>6692</v>
      </c>
      <c r="AE1632" s="3" t="s">
        <v>1025</v>
      </c>
      <c r="AF1632" s="3" t="s">
        <v>6693</v>
      </c>
      <c r="AG1632" s="3" t="s">
        <v>6694</v>
      </c>
      <c r="AH1632" s="3" t="s">
        <v>163</v>
      </c>
      <c r="AI1632" s="3" t="s">
        <v>6695</v>
      </c>
      <c r="AJ1632" s="3" t="s">
        <v>163</v>
      </c>
      <c r="AL1632" s="3" t="s">
        <v>6696</v>
      </c>
      <c r="AM1632" s="3" t="s">
        <v>194</v>
      </c>
      <c r="AN1632" s="3" t="s">
        <v>13693</v>
      </c>
      <c r="AO1632" s="3" t="s">
        <v>13847</v>
      </c>
      <c r="AP1632" s="3" t="s">
        <v>13846</v>
      </c>
      <c r="AQ1632" s="3" t="s">
        <v>13845</v>
      </c>
      <c r="AW1632" s="3" t="s">
        <v>194</v>
      </c>
      <c r="AX1632" s="3" t="s">
        <v>6697</v>
      </c>
      <c r="AY1632" s="3" t="s">
        <v>2392</v>
      </c>
      <c r="AZ1632" s="3" t="s">
        <v>6698</v>
      </c>
      <c r="BA1632" s="3" t="s">
        <v>6699</v>
      </c>
      <c r="BB1632" s="3" t="s">
        <v>163</v>
      </c>
      <c r="BC1632" s="3" t="s">
        <v>6700</v>
      </c>
      <c r="BD1632" s="3" t="s">
        <v>163</v>
      </c>
      <c r="BE1632" s="3" t="s">
        <v>6696</v>
      </c>
      <c r="BF1632" s="3" t="s">
        <v>6701</v>
      </c>
      <c r="BG1632" s="3" t="s">
        <v>168</v>
      </c>
      <c r="BH1632" s="3" t="s">
        <v>609</v>
      </c>
      <c r="BI1632" s="3" t="s">
        <v>1152</v>
      </c>
      <c r="BJ1632" s="3" t="s">
        <v>15020</v>
      </c>
      <c r="BK1632" s="180" t="s">
        <v>15021</v>
      </c>
      <c r="BM1632" s="3" t="s">
        <v>15022</v>
      </c>
      <c r="BP1632" s="10">
        <v>8613910467105</v>
      </c>
    </row>
    <row r="1633" spans="1:176" ht="12.75" customHeight="1" x14ac:dyDescent="0.2">
      <c r="A1633" s="135" t="s">
        <v>173</v>
      </c>
      <c r="C1633" s="128"/>
      <c r="D1633" s="135" t="s">
        <v>6722</v>
      </c>
      <c r="E1633" s="135" t="s">
        <v>8208</v>
      </c>
      <c r="F1633" s="135"/>
      <c r="G1633" s="135"/>
      <c r="H1633" s="127"/>
      <c r="I1633" s="135" t="s">
        <v>1710</v>
      </c>
      <c r="J1633" s="135" t="s">
        <v>179</v>
      </c>
      <c r="K1633" s="127" t="s">
        <v>180</v>
      </c>
      <c r="L1633" s="135" t="s">
        <v>163</v>
      </c>
      <c r="M1633" s="135" t="s">
        <v>6724</v>
      </c>
      <c r="N1633" s="135"/>
      <c r="O1633" s="135"/>
      <c r="P1633" s="135"/>
      <c r="Q1633" s="135"/>
      <c r="R1633" s="135" t="s">
        <v>6725</v>
      </c>
      <c r="S1633" s="135" t="s">
        <v>6726</v>
      </c>
      <c r="T1633" s="135" t="s">
        <v>6727</v>
      </c>
      <c r="U1633" s="135" t="s">
        <v>6728</v>
      </c>
      <c r="V1633" s="141" t="s">
        <v>163</v>
      </c>
      <c r="W1633" s="135"/>
      <c r="X1633" s="135"/>
      <c r="Y1633" s="135"/>
      <c r="Z1633" s="135"/>
      <c r="AA1633" s="135" t="s">
        <v>163</v>
      </c>
      <c r="AB1633" s="135"/>
      <c r="AC1633" s="135" t="s">
        <v>194</v>
      </c>
      <c r="AD1633" s="135" t="s">
        <v>6740</v>
      </c>
      <c r="AE1633" s="135" t="s">
        <v>1025</v>
      </c>
      <c r="AF1633" s="135" t="s">
        <v>6741</v>
      </c>
      <c r="AG1633" s="135" t="s">
        <v>6731</v>
      </c>
      <c r="AH1633" s="3" t="s">
        <v>163</v>
      </c>
      <c r="AI1633" s="135" t="s">
        <v>6742</v>
      </c>
      <c r="AJ1633" s="136"/>
      <c r="AK1633" s="136"/>
      <c r="AL1633" s="136"/>
      <c r="AM1633" s="135" t="s">
        <v>168</v>
      </c>
      <c r="AN1633" s="135" t="s">
        <v>4342</v>
      </c>
      <c r="AO1633" s="135" t="s">
        <v>6743</v>
      </c>
      <c r="AP1633" s="135" t="s">
        <v>1045</v>
      </c>
      <c r="AQ1633" s="135" t="s">
        <v>6744</v>
      </c>
      <c r="AR1633" s="135"/>
      <c r="AS1633" s="135" t="s">
        <v>6745</v>
      </c>
      <c r="AT1633" s="134"/>
      <c r="AU1633" s="134"/>
      <c r="AV1633" s="134"/>
      <c r="AW1633" s="3" t="s">
        <v>168</v>
      </c>
      <c r="AX1633" s="135" t="s">
        <v>6729</v>
      </c>
      <c r="AY1633" s="135" t="s">
        <v>6730</v>
      </c>
      <c r="AZ1633" s="135" t="s">
        <v>581</v>
      </c>
      <c r="BA1633" s="135" t="s">
        <v>6731</v>
      </c>
      <c r="BB1633" s="3" t="s">
        <v>163</v>
      </c>
      <c r="BC1633" s="3" t="s">
        <v>6732</v>
      </c>
      <c r="BG1633" s="3" t="s">
        <v>168</v>
      </c>
      <c r="BH1633" s="135" t="s">
        <v>1690</v>
      </c>
      <c r="BI1633" s="135" t="s">
        <v>4076</v>
      </c>
      <c r="BJ1633" s="3" t="s">
        <v>319</v>
      </c>
      <c r="BK1633" s="3" t="s">
        <v>6731</v>
      </c>
      <c r="BL1633" s="3" t="s">
        <v>6733</v>
      </c>
      <c r="BM1633" s="3" t="s">
        <v>6734</v>
      </c>
      <c r="BN1633" s="3" t="s">
        <v>163</v>
      </c>
      <c r="BO1633" s="3" t="s">
        <v>163</v>
      </c>
      <c r="BP1633" s="3" t="s">
        <v>6735</v>
      </c>
    </row>
    <row r="1634" spans="1:176" ht="12.75" customHeight="1" x14ac:dyDescent="0.2">
      <c r="A1634" s="135" t="s">
        <v>173</v>
      </c>
      <c r="C1634" s="128"/>
      <c r="D1634" s="135" t="s">
        <v>2253</v>
      </c>
      <c r="E1634" s="135" t="s">
        <v>2274</v>
      </c>
      <c r="F1634" s="135"/>
      <c r="G1634" s="135"/>
      <c r="H1634" s="127"/>
      <c r="I1634" s="135" t="s">
        <v>12764</v>
      </c>
      <c r="J1634" s="133" t="s">
        <v>203</v>
      </c>
      <c r="K1634" s="127" t="s">
        <v>180</v>
      </c>
      <c r="L1634" s="132" t="s">
        <v>11173</v>
      </c>
      <c r="M1634" s="133" t="s">
        <v>11172</v>
      </c>
      <c r="N1634" s="135"/>
      <c r="O1634" s="135"/>
      <c r="P1634" s="135"/>
      <c r="Q1634" s="135"/>
      <c r="R1634" s="135" t="s">
        <v>2286</v>
      </c>
      <c r="S1634" s="135" t="s">
        <v>2287</v>
      </c>
      <c r="T1634" s="135" t="s">
        <v>2288</v>
      </c>
      <c r="U1634" s="135" t="s">
        <v>2289</v>
      </c>
      <c r="V1634" s="141" t="s">
        <v>2259</v>
      </c>
      <c r="W1634" s="135"/>
      <c r="X1634" s="135"/>
      <c r="Y1634" s="135"/>
      <c r="Z1634" s="135"/>
      <c r="AA1634" s="135" t="s">
        <v>163</v>
      </c>
      <c r="AB1634" s="21">
        <v>1030</v>
      </c>
      <c r="AC1634" s="135" t="s">
        <v>168</v>
      </c>
      <c r="AD1634" s="135" t="s">
        <v>1162</v>
      </c>
      <c r="AE1634" s="135" t="s">
        <v>2290</v>
      </c>
      <c r="AF1634" s="135" t="s">
        <v>2291</v>
      </c>
      <c r="AG1634" s="3" t="s">
        <v>2292</v>
      </c>
      <c r="AH1634" s="3" t="s">
        <v>163</v>
      </c>
      <c r="AI1634" s="135" t="s">
        <v>2293</v>
      </c>
      <c r="AJ1634" s="135" t="s">
        <v>163</v>
      </c>
      <c r="AK1634" s="135" t="s">
        <v>2294</v>
      </c>
      <c r="AL1634" s="135" t="s">
        <v>2295</v>
      </c>
      <c r="AM1634" s="135" t="s">
        <v>194</v>
      </c>
      <c r="AN1634" s="135" t="s">
        <v>2296</v>
      </c>
      <c r="AO1634" s="135" t="s">
        <v>2297</v>
      </c>
      <c r="AP1634" s="135" t="s">
        <v>1240</v>
      </c>
      <c r="AQ1634" s="135" t="s">
        <v>2298</v>
      </c>
      <c r="AR1634" s="135"/>
      <c r="AS1634" s="135">
        <v>441534513303</v>
      </c>
      <c r="AT1634" s="135">
        <v>447797728110</v>
      </c>
      <c r="AU1634" s="135">
        <v>441534513333</v>
      </c>
      <c r="AV1634" s="135"/>
      <c r="AW1634" s="135" t="s">
        <v>168</v>
      </c>
      <c r="AX1634" s="3" t="s">
        <v>2299</v>
      </c>
      <c r="AY1634" s="3" t="s">
        <v>189</v>
      </c>
      <c r="AZ1634" s="3" t="s">
        <v>2300</v>
      </c>
      <c r="BA1634" s="3" t="s">
        <v>2301</v>
      </c>
      <c r="BB1634" s="3" t="s">
        <v>163</v>
      </c>
      <c r="BC1634" s="141" t="s">
        <v>2302</v>
      </c>
      <c r="BD1634" s="141" t="s">
        <v>163</v>
      </c>
      <c r="BE1634" s="141" t="s">
        <v>2272</v>
      </c>
      <c r="BF1634" s="3" t="s">
        <v>2303</v>
      </c>
      <c r="BG1634" s="3" t="s">
        <v>168</v>
      </c>
      <c r="BH1634" s="3" t="s">
        <v>2307</v>
      </c>
      <c r="BI1634" s="3" t="s">
        <v>2308</v>
      </c>
      <c r="BJ1634" s="3" t="s">
        <v>163</v>
      </c>
      <c r="BK1634" s="3" t="s">
        <v>2309</v>
      </c>
      <c r="BL1634" s="3" t="s">
        <v>163</v>
      </c>
      <c r="BM1634" s="3" t="s">
        <v>2310</v>
      </c>
    </row>
    <row r="1635" spans="1:176" ht="12.75" customHeight="1" x14ac:dyDescent="0.2">
      <c r="A1635" s="135" t="s">
        <v>173</v>
      </c>
      <c r="C1635" s="128"/>
      <c r="D1635" s="135" t="s">
        <v>2253</v>
      </c>
      <c r="E1635" s="135" t="s">
        <v>2274</v>
      </c>
      <c r="F1635" s="135"/>
      <c r="G1635" s="135"/>
      <c r="H1635" s="127"/>
      <c r="I1635" s="135" t="s">
        <v>227</v>
      </c>
      <c r="J1635" s="135" t="s">
        <v>179</v>
      </c>
      <c r="K1635" s="127" t="s">
        <v>180</v>
      </c>
      <c r="L1635" s="132" t="s">
        <v>11173</v>
      </c>
      <c r="M1635" s="133" t="s">
        <v>11172</v>
      </c>
      <c r="N1635" s="135"/>
      <c r="O1635" s="135"/>
      <c r="P1635" s="135"/>
      <c r="Q1635" s="135"/>
      <c r="R1635" s="135" t="s">
        <v>2275</v>
      </c>
      <c r="S1635" s="135" t="s">
        <v>2276</v>
      </c>
      <c r="T1635" s="135" t="s">
        <v>2277</v>
      </c>
      <c r="U1635" s="135" t="s">
        <v>163</v>
      </c>
      <c r="V1635" s="141" t="s">
        <v>2278</v>
      </c>
      <c r="W1635" s="135"/>
      <c r="X1635" s="135"/>
      <c r="Y1635" s="135"/>
      <c r="Z1635" s="135"/>
      <c r="AA1635" s="135" t="s">
        <v>163</v>
      </c>
      <c r="AB1635" s="21">
        <v>1030</v>
      </c>
      <c r="AC1635" s="135" t="s">
        <v>168</v>
      </c>
      <c r="AD1635" s="135" t="s">
        <v>1162</v>
      </c>
      <c r="AE1635" s="135" t="s">
        <v>2290</v>
      </c>
      <c r="AF1635" s="135" t="s">
        <v>2291</v>
      </c>
      <c r="AG1635" s="135" t="s">
        <v>2292</v>
      </c>
      <c r="AH1635" s="3" t="s">
        <v>163</v>
      </c>
      <c r="AI1635" s="135" t="s">
        <v>2293</v>
      </c>
      <c r="AJ1635" s="135" t="s">
        <v>163</v>
      </c>
      <c r="AK1635" s="135" t="s">
        <v>2294</v>
      </c>
      <c r="AL1635" s="135" t="s">
        <v>2295</v>
      </c>
      <c r="AM1635" s="135"/>
      <c r="AN1635" s="135"/>
      <c r="AO1635" s="135"/>
      <c r="AP1635" s="135"/>
      <c r="AQ1635" s="135"/>
      <c r="AR1635" s="135"/>
      <c r="AS1635" s="135"/>
      <c r="AT1635" s="135"/>
      <c r="AU1635" s="135"/>
      <c r="AV1635" s="135"/>
      <c r="AW1635" s="135" t="s">
        <v>168</v>
      </c>
      <c r="AX1635" s="3" t="s">
        <v>2279</v>
      </c>
      <c r="AY1635" s="3" t="s">
        <v>2280</v>
      </c>
      <c r="AZ1635" s="3" t="s">
        <v>2281</v>
      </c>
      <c r="BA1635" s="3" t="s">
        <v>2282</v>
      </c>
      <c r="BB1635" s="3" t="s">
        <v>163</v>
      </c>
      <c r="BC1635" s="3" t="s">
        <v>2283</v>
      </c>
      <c r="BD1635" s="3" t="s">
        <v>163</v>
      </c>
      <c r="BE1635" s="3" t="s">
        <v>2284</v>
      </c>
      <c r="BF1635" s="3" t="s">
        <v>2285</v>
      </c>
    </row>
    <row r="1636" spans="1:176" ht="12.75" customHeight="1" x14ac:dyDescent="0.2">
      <c r="A1636" s="135" t="s">
        <v>173</v>
      </c>
      <c r="C1636" s="128"/>
      <c r="D1636" s="3" t="s">
        <v>2253</v>
      </c>
      <c r="E1636" s="3" t="s">
        <v>2274</v>
      </c>
      <c r="F1636" s="135"/>
      <c r="G1636" s="135"/>
      <c r="H1636" s="127"/>
      <c r="I1636" s="135" t="s">
        <v>722</v>
      </c>
      <c r="J1636" s="135" t="s">
        <v>179</v>
      </c>
      <c r="K1636" s="127" t="s">
        <v>180</v>
      </c>
      <c r="L1636" s="132" t="s">
        <v>11173</v>
      </c>
      <c r="M1636" s="133" t="s">
        <v>11172</v>
      </c>
      <c r="N1636" s="135"/>
      <c r="O1636" s="135"/>
      <c r="P1636" s="135"/>
      <c r="Q1636" s="135"/>
      <c r="R1636" s="135" t="s">
        <v>2311</v>
      </c>
      <c r="S1636" s="135" t="s">
        <v>2312</v>
      </c>
      <c r="T1636" s="135" t="s">
        <v>2313</v>
      </c>
      <c r="U1636" s="135" t="s">
        <v>743</v>
      </c>
      <c r="V1636" s="141" t="s">
        <v>163</v>
      </c>
      <c r="W1636" s="135"/>
      <c r="X1636" s="135"/>
      <c r="Y1636" s="135"/>
      <c r="Z1636" s="135"/>
      <c r="AA1636" s="135" t="s">
        <v>163</v>
      </c>
      <c r="AB1636" s="21">
        <v>1030</v>
      </c>
      <c r="AC1636" s="3" t="s">
        <v>194</v>
      </c>
      <c r="AD1636" s="3" t="s">
        <v>2314</v>
      </c>
      <c r="AE1636" s="3" t="s">
        <v>2315</v>
      </c>
      <c r="AF1636" s="3" t="s">
        <v>2316</v>
      </c>
      <c r="AG1636" s="135" t="s">
        <v>2317</v>
      </c>
      <c r="AH1636" s="3" t="s">
        <v>163</v>
      </c>
      <c r="AI1636" s="3" t="s">
        <v>2318</v>
      </c>
      <c r="AJ1636" s="3" t="s">
        <v>163</v>
      </c>
      <c r="AK1636" s="3" t="s">
        <v>2319</v>
      </c>
      <c r="AL1636" s="3" t="s">
        <v>2320</v>
      </c>
      <c r="AQ1636" s="135"/>
      <c r="AU1636" s="135"/>
      <c r="AV1636" s="135"/>
      <c r="AW1636" s="135" t="s">
        <v>194</v>
      </c>
      <c r="AX1636" s="3" t="s">
        <v>2321</v>
      </c>
      <c r="AY1636" s="3" t="s">
        <v>2322</v>
      </c>
      <c r="AZ1636" s="3" t="s">
        <v>2323</v>
      </c>
      <c r="BA1636" s="3" t="s">
        <v>2324</v>
      </c>
      <c r="BB1636" s="3" t="s">
        <v>163</v>
      </c>
      <c r="BC1636" s="141" t="s">
        <v>2318</v>
      </c>
      <c r="BD1636" s="141" t="s">
        <v>163</v>
      </c>
      <c r="BE1636" s="141" t="s">
        <v>2319</v>
      </c>
      <c r="BF1636" s="3" t="s">
        <v>2325</v>
      </c>
    </row>
    <row r="1637" spans="1:176" ht="12.75" customHeight="1" x14ac:dyDescent="0.2">
      <c r="A1637" s="135" t="s">
        <v>173</v>
      </c>
      <c r="C1637" s="128"/>
      <c r="D1637" s="135" t="s">
        <v>2253</v>
      </c>
      <c r="E1637" s="135" t="s">
        <v>8208</v>
      </c>
      <c r="F1637" s="135"/>
      <c r="G1637" s="135"/>
      <c r="H1637" s="127"/>
      <c r="I1637" s="133" t="s">
        <v>1710</v>
      </c>
      <c r="J1637" s="135" t="s">
        <v>179</v>
      </c>
      <c r="K1637" s="127" t="s">
        <v>162</v>
      </c>
      <c r="L1637" s="135" t="s">
        <v>163</v>
      </c>
      <c r="M1637" s="135" t="s">
        <v>6746</v>
      </c>
      <c r="N1637" s="135"/>
      <c r="O1637" s="135"/>
      <c r="P1637" s="135"/>
      <c r="Q1637" s="135"/>
      <c r="R1637" s="135" t="s">
        <v>8424</v>
      </c>
      <c r="S1637" s="135" t="s">
        <v>8425</v>
      </c>
      <c r="T1637" s="135" t="s">
        <v>163</v>
      </c>
      <c r="U1637" s="135" t="s">
        <v>1150</v>
      </c>
      <c r="V1637" s="141" t="s">
        <v>163</v>
      </c>
      <c r="W1637" s="135"/>
      <c r="X1637" s="135"/>
      <c r="Y1637" s="135"/>
      <c r="Z1637" s="135"/>
      <c r="AA1637" s="135" t="s">
        <v>163</v>
      </c>
      <c r="AB1637" s="135"/>
      <c r="AC1637" s="135" t="s">
        <v>194</v>
      </c>
      <c r="AD1637" s="135" t="s">
        <v>6752</v>
      </c>
      <c r="AE1637" s="135" t="s">
        <v>1025</v>
      </c>
      <c r="AF1637" s="135" t="s">
        <v>6753</v>
      </c>
      <c r="AG1637" s="135" t="s">
        <v>6754</v>
      </c>
      <c r="AI1637" s="135" t="s">
        <v>6755</v>
      </c>
      <c r="AJ1637" s="135" t="s">
        <v>6756</v>
      </c>
      <c r="AK1637" s="135" t="s">
        <v>6757</v>
      </c>
      <c r="AL1637" s="135" t="s">
        <v>6758</v>
      </c>
      <c r="AM1637" s="135"/>
      <c r="AN1637" s="135"/>
      <c r="AO1637" s="135"/>
      <c r="AP1637" s="135"/>
      <c r="AQ1637" s="135"/>
      <c r="AR1637" s="135"/>
      <c r="AS1637" s="135"/>
      <c r="AT1637" s="135"/>
      <c r="AU1637" s="135"/>
      <c r="AV1637" s="135"/>
      <c r="AW1637" s="135" t="s">
        <v>168</v>
      </c>
      <c r="AX1637" s="3" t="s">
        <v>6759</v>
      </c>
      <c r="AY1637" s="3" t="s">
        <v>728</v>
      </c>
      <c r="AZ1637" s="3" t="s">
        <v>1894</v>
      </c>
      <c r="BA1637" s="135" t="s">
        <v>6760</v>
      </c>
      <c r="BB1637" s="3" t="s">
        <v>163</v>
      </c>
      <c r="BC1637" s="135" t="s">
        <v>6761</v>
      </c>
      <c r="BD1637" s="135" t="s">
        <v>163</v>
      </c>
      <c r="BE1637" s="135" t="s">
        <v>6762</v>
      </c>
      <c r="BF1637" s="3" t="s">
        <v>6763</v>
      </c>
      <c r="BG1637" s="3" t="s">
        <v>168</v>
      </c>
      <c r="BH1637" s="3" t="s">
        <v>4239</v>
      </c>
      <c r="BI1637" s="3" t="s">
        <v>6764</v>
      </c>
      <c r="BJ1637" s="3" t="s">
        <v>1894</v>
      </c>
      <c r="BK1637" s="135" t="s">
        <v>6765</v>
      </c>
      <c r="BL1637" s="3" t="s">
        <v>163</v>
      </c>
      <c r="BM1637" s="3" t="s">
        <v>6766</v>
      </c>
      <c r="BN1637" s="3" t="s">
        <v>163</v>
      </c>
      <c r="BO1637" s="3" t="s">
        <v>6767</v>
      </c>
      <c r="BP1637" s="3" t="s">
        <v>6768</v>
      </c>
      <c r="BQ1637" s="3" t="s">
        <v>168</v>
      </c>
      <c r="BR1637" s="3" t="s">
        <v>1951</v>
      </c>
      <c r="BS1637" s="3" t="s">
        <v>6769</v>
      </c>
      <c r="BT1637" s="3" t="s">
        <v>1894</v>
      </c>
      <c r="BU1637" s="3" t="s">
        <v>6770</v>
      </c>
      <c r="BV1637" s="3" t="s">
        <v>163</v>
      </c>
      <c r="BW1637" s="3" t="s">
        <v>6771</v>
      </c>
      <c r="BX1637" s="3" t="s">
        <v>163</v>
      </c>
      <c r="BY1637" s="3" t="s">
        <v>6771</v>
      </c>
      <c r="BZ1637" s="3" t="s">
        <v>6772</v>
      </c>
      <c r="CA1637" s="3" t="s">
        <v>168</v>
      </c>
      <c r="CB1637" s="3" t="s">
        <v>6773</v>
      </c>
      <c r="CC1637" s="3" t="s">
        <v>6774</v>
      </c>
      <c r="CD1637" s="3" t="s">
        <v>581</v>
      </c>
      <c r="CE1637" s="3" t="s">
        <v>6775</v>
      </c>
      <c r="CF1637" s="3" t="s">
        <v>163</v>
      </c>
      <c r="CG1637" s="3" t="s">
        <v>6776</v>
      </c>
      <c r="CH1637" s="3" t="s">
        <v>163</v>
      </c>
      <c r="CI1637" s="3" t="s">
        <v>163</v>
      </c>
      <c r="CJ1637" s="3" t="s">
        <v>6777</v>
      </c>
      <c r="CK1637" s="3" t="s">
        <v>168</v>
      </c>
      <c r="CL1637" s="3" t="s">
        <v>4000</v>
      </c>
      <c r="CM1637" s="3" t="s">
        <v>6778</v>
      </c>
      <c r="CN1637" s="3" t="s">
        <v>581</v>
      </c>
      <c r="CO1637" s="3" t="s">
        <v>6779</v>
      </c>
      <c r="CU1637" s="3" t="s">
        <v>168</v>
      </c>
      <c r="CV1637" s="3" t="s">
        <v>856</v>
      </c>
      <c r="CW1637" s="3" t="s">
        <v>5033</v>
      </c>
      <c r="CX1637" s="3" t="s">
        <v>2485</v>
      </c>
      <c r="CY1637" s="3" t="s">
        <v>6780</v>
      </c>
      <c r="CZ1637" s="3" t="s">
        <v>163</v>
      </c>
      <c r="DA1637" s="3" t="s">
        <v>6781</v>
      </c>
      <c r="DB1637" s="3" t="s">
        <v>163</v>
      </c>
      <c r="DC1637" s="3" t="s">
        <v>6782</v>
      </c>
      <c r="DD1637" s="3" t="s">
        <v>6783</v>
      </c>
    </row>
    <row r="1638" spans="1:176" ht="12.75" customHeight="1" x14ac:dyDescent="0.2">
      <c r="A1638" s="130" t="s">
        <v>173</v>
      </c>
      <c r="B1638" s="79"/>
      <c r="C1638" s="78"/>
      <c r="D1638" s="130" t="s">
        <v>6786</v>
      </c>
      <c r="E1638" s="130" t="s">
        <v>8208</v>
      </c>
      <c r="F1638" s="130"/>
      <c r="G1638" s="130"/>
      <c r="H1638" s="79"/>
      <c r="I1638" s="130" t="s">
        <v>2032</v>
      </c>
      <c r="J1638" s="130" t="s">
        <v>179</v>
      </c>
      <c r="K1638" s="86" t="s">
        <v>180</v>
      </c>
      <c r="L1638" s="130" t="s">
        <v>163</v>
      </c>
      <c r="M1638" s="130" t="s">
        <v>163</v>
      </c>
      <c r="N1638" s="130"/>
      <c r="O1638" s="130"/>
      <c r="P1638" s="130"/>
      <c r="Q1638" s="130"/>
      <c r="R1638" s="130" t="s">
        <v>13052</v>
      </c>
      <c r="S1638" s="130" t="s">
        <v>6787</v>
      </c>
      <c r="T1638" s="130" t="s">
        <v>6788</v>
      </c>
      <c r="U1638" s="130" t="s">
        <v>2036</v>
      </c>
      <c r="V1638" s="131" t="s">
        <v>13053</v>
      </c>
      <c r="W1638" s="130"/>
      <c r="X1638" s="130"/>
      <c r="Y1638" s="130"/>
      <c r="Z1638" s="130"/>
      <c r="AA1638" s="130" t="s">
        <v>163</v>
      </c>
      <c r="AB1638" s="130"/>
      <c r="AC1638" s="130" t="s">
        <v>168</v>
      </c>
      <c r="AD1638" s="130" t="s">
        <v>15509</v>
      </c>
      <c r="AE1638" s="130" t="s">
        <v>15510</v>
      </c>
      <c r="AF1638" s="130" t="s">
        <v>611</v>
      </c>
      <c r="AG1638" s="176" t="s">
        <v>15511</v>
      </c>
      <c r="AH1638" s="130" t="s">
        <v>163</v>
      </c>
      <c r="AI1638" s="130" t="s">
        <v>6790</v>
      </c>
      <c r="AJ1638" s="130" t="s">
        <v>163</v>
      </c>
      <c r="AK1638" s="130" t="s">
        <v>6791</v>
      </c>
      <c r="AL1638" s="130" t="s">
        <v>6792</v>
      </c>
      <c r="AM1638" s="130"/>
      <c r="AN1638" s="130" t="s">
        <v>6796</v>
      </c>
      <c r="AO1638" s="130" t="s">
        <v>6797</v>
      </c>
      <c r="AP1638" s="130" t="s">
        <v>6798</v>
      </c>
      <c r="AQ1638" s="130" t="s">
        <v>6799</v>
      </c>
      <c r="AR1638" s="130"/>
      <c r="AS1638" s="130" t="s">
        <v>6800</v>
      </c>
      <c r="AT1638" s="130" t="s">
        <v>163</v>
      </c>
      <c r="AU1638" s="130" t="s">
        <v>6801</v>
      </c>
      <c r="AV1638" s="130" t="s">
        <v>6802</v>
      </c>
      <c r="AW1638" s="130" t="s">
        <v>168</v>
      </c>
      <c r="AX1638" s="130" t="s">
        <v>13054</v>
      </c>
      <c r="AY1638" s="130" t="s">
        <v>13055</v>
      </c>
      <c r="AZ1638" s="130" t="s">
        <v>13056</v>
      </c>
      <c r="BA1638" s="130" t="s">
        <v>13057</v>
      </c>
      <c r="BB1638" s="130" t="s">
        <v>163</v>
      </c>
      <c r="BC1638" s="131" t="s">
        <v>13058</v>
      </c>
      <c r="BD1638" s="130" t="s">
        <v>163</v>
      </c>
      <c r="BE1638" s="130"/>
      <c r="BF1638" s="131" t="s">
        <v>13059</v>
      </c>
      <c r="BG1638" s="130" t="s">
        <v>168</v>
      </c>
      <c r="BH1638" s="130" t="s">
        <v>6807</v>
      </c>
      <c r="BI1638" s="130" t="s">
        <v>6808</v>
      </c>
      <c r="BJ1638" s="130" t="s">
        <v>6809</v>
      </c>
      <c r="BK1638" s="130" t="s">
        <v>6810</v>
      </c>
      <c r="BL1638" s="130"/>
      <c r="BM1638" s="130"/>
      <c r="BN1638" s="130"/>
      <c r="BO1638" s="130"/>
      <c r="BP1638" s="130"/>
      <c r="BQ1638" s="130" t="s">
        <v>168</v>
      </c>
      <c r="BR1638" s="130" t="s">
        <v>6803</v>
      </c>
      <c r="BS1638" s="130" t="s">
        <v>6804</v>
      </c>
      <c r="BT1638" s="130" t="s">
        <v>6805</v>
      </c>
      <c r="BU1638" s="130" t="s">
        <v>6806</v>
      </c>
      <c r="BV1638" s="130" t="s">
        <v>163</v>
      </c>
      <c r="BW1638" s="130" t="s">
        <v>6800</v>
      </c>
      <c r="BX1638" s="130" t="s">
        <v>163</v>
      </c>
      <c r="BY1638" s="130" t="s">
        <v>6801</v>
      </c>
      <c r="BZ1638" s="130"/>
      <c r="CA1638" s="130" t="s">
        <v>168</v>
      </c>
      <c r="CB1638" s="130" t="s">
        <v>6807</v>
      </c>
      <c r="CC1638" s="130" t="s">
        <v>6808</v>
      </c>
      <c r="CD1638" s="130" t="s">
        <v>6809</v>
      </c>
      <c r="CE1638" s="130" t="s">
        <v>6810</v>
      </c>
      <c r="CF1638" s="130"/>
      <c r="CG1638" s="130"/>
      <c r="CH1638" s="130"/>
      <c r="CI1638" s="130"/>
      <c r="CJ1638" s="130"/>
      <c r="CK1638" s="130" t="s">
        <v>168</v>
      </c>
      <c r="CL1638" s="130" t="s">
        <v>6811</v>
      </c>
      <c r="CM1638" s="130" t="s">
        <v>6812</v>
      </c>
      <c r="CN1638" s="130" t="s">
        <v>6813</v>
      </c>
      <c r="CO1638" s="130" t="s">
        <v>6814</v>
      </c>
      <c r="CP1638" s="130" t="s">
        <v>163</v>
      </c>
      <c r="CQ1638" s="130" t="s">
        <v>6815</v>
      </c>
      <c r="CR1638" s="130" t="s">
        <v>163</v>
      </c>
      <c r="CS1638" s="130" t="s">
        <v>6816</v>
      </c>
      <c r="CT1638" s="130" t="s">
        <v>6817</v>
      </c>
      <c r="CU1638" s="130" t="s">
        <v>168</v>
      </c>
      <c r="CV1638" s="130" t="s">
        <v>6818</v>
      </c>
      <c r="CW1638" s="130" t="s">
        <v>6819</v>
      </c>
      <c r="CX1638" s="130" t="s">
        <v>581</v>
      </c>
      <c r="CY1638" s="130" t="s">
        <v>6820</v>
      </c>
      <c r="CZ1638" s="130" t="s">
        <v>163</v>
      </c>
      <c r="DA1638" s="130" t="s">
        <v>6815</v>
      </c>
      <c r="DB1638" s="130" t="s">
        <v>163</v>
      </c>
      <c r="DC1638" s="130" t="s">
        <v>6821</v>
      </c>
      <c r="DD1638" s="130"/>
      <c r="DE1638" s="130" t="s">
        <v>168</v>
      </c>
      <c r="DF1638" s="130" t="s">
        <v>6822</v>
      </c>
      <c r="DG1638" s="130" t="s">
        <v>6823</v>
      </c>
      <c r="DH1638" s="130" t="s">
        <v>6824</v>
      </c>
      <c r="DI1638" s="130" t="s">
        <v>6825</v>
      </c>
      <c r="DJ1638" s="130" t="s">
        <v>163</v>
      </c>
      <c r="DK1638" s="130" t="s">
        <v>6826</v>
      </c>
      <c r="DL1638" s="130" t="s">
        <v>163</v>
      </c>
      <c r="DM1638" s="130" t="s">
        <v>6827</v>
      </c>
      <c r="DN1638" s="130"/>
      <c r="DO1638" s="130" t="s">
        <v>168</v>
      </c>
      <c r="DP1638" s="130" t="s">
        <v>6828</v>
      </c>
      <c r="DQ1638" s="130" t="s">
        <v>6829</v>
      </c>
      <c r="DR1638" s="130" t="s">
        <v>6830</v>
      </c>
      <c r="DS1638" s="130" t="s">
        <v>6831</v>
      </c>
      <c r="DT1638" s="130" t="s">
        <v>163</v>
      </c>
      <c r="DU1638" s="130" t="s">
        <v>6832</v>
      </c>
      <c r="DV1638" s="130" t="s">
        <v>6833</v>
      </c>
      <c r="DW1638" s="130" t="s">
        <v>6834</v>
      </c>
      <c r="DX1638" s="130"/>
      <c r="DY1638" s="130" t="s">
        <v>168</v>
      </c>
      <c r="DZ1638" s="130" t="s">
        <v>6835</v>
      </c>
      <c r="EA1638" s="130" t="s">
        <v>6836</v>
      </c>
      <c r="EB1638" s="130" t="s">
        <v>6837</v>
      </c>
      <c r="EC1638" s="130" t="s">
        <v>6838</v>
      </c>
      <c r="ED1638" s="130" t="s">
        <v>163</v>
      </c>
      <c r="EE1638" s="130" t="s">
        <v>6839</v>
      </c>
      <c r="EF1638" s="130" t="s">
        <v>163</v>
      </c>
      <c r="EG1638" s="130" t="s">
        <v>6840</v>
      </c>
      <c r="EH1638" s="130"/>
      <c r="EI1638" s="130" t="s">
        <v>168</v>
      </c>
      <c r="EJ1638" s="130" t="s">
        <v>6841</v>
      </c>
      <c r="EK1638" s="130" t="s">
        <v>6842</v>
      </c>
      <c r="EL1638" s="130" t="s">
        <v>6843</v>
      </c>
      <c r="EM1638" s="130" t="s">
        <v>6844</v>
      </c>
      <c r="EN1638" s="130" t="s">
        <v>163</v>
      </c>
      <c r="EO1638" s="130" t="s">
        <v>6790</v>
      </c>
      <c r="EP1638" s="130" t="s">
        <v>163</v>
      </c>
      <c r="EQ1638" s="130" t="s">
        <v>6792</v>
      </c>
      <c r="ER1638" s="130" t="s">
        <v>6845</v>
      </c>
      <c r="ES1638" s="130" t="s">
        <v>168</v>
      </c>
      <c r="ET1638" s="130" t="s">
        <v>13054</v>
      </c>
      <c r="EU1638" s="130" t="s">
        <v>13055</v>
      </c>
      <c r="EV1638" s="130" t="s">
        <v>14804</v>
      </c>
      <c r="EW1638" s="176" t="s">
        <v>14805</v>
      </c>
      <c r="EX1638" s="130"/>
      <c r="EY1638" s="131" t="s">
        <v>14806</v>
      </c>
      <c r="EZ1638" s="130"/>
      <c r="FA1638" s="130"/>
      <c r="FB1638" s="130"/>
      <c r="FC1638" s="130"/>
      <c r="FD1638" s="130"/>
      <c r="FE1638" s="130"/>
      <c r="FF1638" s="130"/>
      <c r="FG1638" s="130"/>
      <c r="FH1638" s="130"/>
      <c r="FI1638" s="130"/>
      <c r="FJ1638" s="130"/>
      <c r="FK1638" s="130"/>
      <c r="FL1638" s="130"/>
      <c r="FM1638" s="130"/>
      <c r="FN1638" s="130"/>
      <c r="FO1638" s="130"/>
      <c r="FP1638" s="130"/>
      <c r="FQ1638" s="130"/>
      <c r="FR1638" s="130"/>
      <c r="FS1638" s="130"/>
      <c r="FT1638" s="130"/>
    </row>
    <row r="1639" spans="1:176" ht="12.75" customHeight="1" x14ac:dyDescent="0.2">
      <c r="A1639" s="3" t="s">
        <v>544</v>
      </c>
      <c r="D1639" s="3" t="s">
        <v>6846</v>
      </c>
      <c r="E1639" s="3" t="s">
        <v>6846</v>
      </c>
      <c r="F1639" s="3"/>
      <c r="G1639" s="3"/>
      <c r="I1639" s="135" t="s">
        <v>2032</v>
      </c>
      <c r="J1639" s="3" t="s">
        <v>179</v>
      </c>
      <c r="K1639" s="4" t="s">
        <v>162</v>
      </c>
      <c r="L1639" s="3" t="s">
        <v>163</v>
      </c>
      <c r="M1639" s="3" t="s">
        <v>163</v>
      </c>
      <c r="R1639" s="3" t="s">
        <v>6847</v>
      </c>
      <c r="S1639" s="3" t="s">
        <v>6848</v>
      </c>
      <c r="T1639" s="3" t="s">
        <v>6849</v>
      </c>
      <c r="U1639" s="3" t="s">
        <v>2036</v>
      </c>
      <c r="V1639" s="9" t="s">
        <v>163</v>
      </c>
      <c r="AA1639" s="3" t="s">
        <v>163</v>
      </c>
      <c r="AC1639" s="3" t="s">
        <v>168</v>
      </c>
      <c r="AD1639" s="3" t="s">
        <v>4734</v>
      </c>
      <c r="AE1639" s="3" t="s">
        <v>4735</v>
      </c>
      <c r="AF1639" s="3" t="s">
        <v>6850</v>
      </c>
      <c r="AG1639" s="3" t="s">
        <v>6851</v>
      </c>
      <c r="AH1639" s="3" t="s">
        <v>163</v>
      </c>
      <c r="AI1639" s="3" t="s">
        <v>6852</v>
      </c>
      <c r="AJ1639" s="3" t="s">
        <v>163</v>
      </c>
      <c r="AL1639" s="3" t="s">
        <v>6853</v>
      </c>
      <c r="BC1639" s="9"/>
      <c r="BD1639" s="9"/>
      <c r="BE1639" s="9"/>
    </row>
    <row r="1640" spans="1:176" ht="12.75" customHeight="1" x14ac:dyDescent="0.2">
      <c r="A1640" s="135" t="s">
        <v>544</v>
      </c>
      <c r="C1640" s="128"/>
      <c r="D1640" s="135" t="s">
        <v>6854</v>
      </c>
      <c r="E1640" s="135" t="s">
        <v>6855</v>
      </c>
      <c r="F1640" s="135"/>
      <c r="G1640" s="135"/>
      <c r="H1640" s="127"/>
      <c r="I1640" s="8" t="s">
        <v>443</v>
      </c>
      <c r="J1640" s="135" t="s">
        <v>444</v>
      </c>
      <c r="K1640" s="127" t="s">
        <v>162</v>
      </c>
      <c r="L1640" s="135" t="s">
        <v>163</v>
      </c>
      <c r="M1640" s="135"/>
      <c r="N1640" s="135"/>
      <c r="O1640" s="135"/>
      <c r="P1640" s="135"/>
      <c r="Q1640" s="135"/>
      <c r="R1640" s="135" t="s">
        <v>6856</v>
      </c>
      <c r="S1640" s="135" t="s">
        <v>163</v>
      </c>
      <c r="T1640" s="135" t="s">
        <v>6857</v>
      </c>
      <c r="U1640" s="135" t="s">
        <v>6858</v>
      </c>
      <c r="V1640" s="141" t="s">
        <v>163</v>
      </c>
      <c r="W1640" s="135"/>
      <c r="X1640" s="135"/>
      <c r="Y1640" s="135"/>
      <c r="Z1640" s="135"/>
      <c r="AA1640" s="135" t="s">
        <v>163</v>
      </c>
      <c r="AB1640" s="135"/>
      <c r="AC1640" s="135" t="s">
        <v>168</v>
      </c>
      <c r="AD1640" s="135" t="s">
        <v>6859</v>
      </c>
      <c r="AE1640" s="135" t="s">
        <v>6860</v>
      </c>
      <c r="AF1640" s="135" t="s">
        <v>368</v>
      </c>
      <c r="AG1640" s="135" t="s">
        <v>6861</v>
      </c>
      <c r="AH1640" s="135" t="s">
        <v>163</v>
      </c>
      <c r="AI1640" s="135" t="s">
        <v>6862</v>
      </c>
      <c r="AJ1640" s="135" t="s">
        <v>163</v>
      </c>
      <c r="AK1640" s="135" t="s">
        <v>6863</v>
      </c>
      <c r="AL1640" s="135" t="s">
        <v>6864</v>
      </c>
      <c r="AM1640" s="135"/>
      <c r="AN1640" s="135"/>
      <c r="AO1640" s="135"/>
      <c r="AP1640" s="135"/>
      <c r="AQ1640" s="135"/>
      <c r="AR1640" s="135"/>
      <c r="AS1640" s="135"/>
      <c r="AT1640" s="135"/>
      <c r="AU1640" s="135"/>
      <c r="AV1640" s="135"/>
      <c r="AW1640" s="135"/>
      <c r="BC1640" s="141"/>
      <c r="BD1640" s="141"/>
      <c r="BE1640" s="141"/>
    </row>
    <row r="1641" spans="1:176" ht="12.75" customHeight="1" x14ac:dyDescent="0.2">
      <c r="A1641" s="3" t="s">
        <v>544</v>
      </c>
      <c r="D1641" s="3" t="s">
        <v>6854</v>
      </c>
      <c r="E1641" s="3" t="s">
        <v>6854</v>
      </c>
      <c r="F1641" s="3"/>
      <c r="G1641" s="3"/>
      <c r="I1641" s="3" t="s">
        <v>570</v>
      </c>
      <c r="J1641" s="133" t="s">
        <v>203</v>
      </c>
      <c r="K1641" s="4" t="s">
        <v>162</v>
      </c>
      <c r="L1641" s="3" t="s">
        <v>163</v>
      </c>
      <c r="M1641" s="3" t="s">
        <v>163</v>
      </c>
      <c r="R1641" s="3" t="s">
        <v>14803</v>
      </c>
      <c r="S1641" s="3" t="s">
        <v>163</v>
      </c>
      <c r="T1641" s="3" t="s">
        <v>6865</v>
      </c>
      <c r="U1641" s="3" t="s">
        <v>12880</v>
      </c>
      <c r="V1641" s="9" t="s">
        <v>6866</v>
      </c>
      <c r="AA1641" s="3" t="s">
        <v>6867</v>
      </c>
      <c r="AC1641" s="3" t="s">
        <v>168</v>
      </c>
      <c r="AD1641" s="3" t="s">
        <v>6859</v>
      </c>
      <c r="AE1641" s="3" t="s">
        <v>6860</v>
      </c>
      <c r="AF1641" s="3" t="s">
        <v>368</v>
      </c>
      <c r="AG1641" s="3" t="s">
        <v>6861</v>
      </c>
      <c r="AH1641" s="3" t="s">
        <v>163</v>
      </c>
      <c r="AI1641" s="3" t="s">
        <v>6862</v>
      </c>
      <c r="AJ1641" s="3" t="s">
        <v>163</v>
      </c>
      <c r="AK1641" s="3" t="s">
        <v>6863</v>
      </c>
      <c r="AL1641" s="3" t="s">
        <v>6864</v>
      </c>
      <c r="AW1641" s="3" t="s">
        <v>168</v>
      </c>
      <c r="AX1641" s="3" t="s">
        <v>6868</v>
      </c>
      <c r="AY1641" s="3" t="s">
        <v>6869</v>
      </c>
      <c r="AZ1641" s="3" t="s">
        <v>6870</v>
      </c>
      <c r="BA1641" s="3" t="s">
        <v>6871</v>
      </c>
      <c r="BB1641" s="3" t="s">
        <v>6872</v>
      </c>
      <c r="BC1641" s="135" t="s">
        <v>6873</v>
      </c>
      <c r="BD1641" s="135" t="s">
        <v>163</v>
      </c>
      <c r="BE1641" s="135" t="s">
        <v>163</v>
      </c>
      <c r="BF1641" s="3" t="s">
        <v>6874</v>
      </c>
      <c r="BG1641" s="3" t="s">
        <v>168</v>
      </c>
      <c r="BH1641" s="3" t="s">
        <v>646</v>
      </c>
      <c r="BI1641" s="3" t="s">
        <v>6875</v>
      </c>
      <c r="BJ1641" s="3" t="s">
        <v>2906</v>
      </c>
      <c r="BK1641" s="3" t="s">
        <v>6876</v>
      </c>
      <c r="BL1641" s="3" t="s">
        <v>163</v>
      </c>
      <c r="BM1641" s="3" t="s">
        <v>6877</v>
      </c>
      <c r="BN1641" s="3" t="s">
        <v>163</v>
      </c>
      <c r="BO1641" s="3" t="s">
        <v>163</v>
      </c>
      <c r="BP1641" s="3" t="s">
        <v>6878</v>
      </c>
      <c r="BQ1641" s="3" t="s">
        <v>168</v>
      </c>
      <c r="BR1641" s="3" t="s">
        <v>12876</v>
      </c>
      <c r="BS1641" s="3" t="s">
        <v>12877</v>
      </c>
      <c r="BT1641" s="3" t="s">
        <v>12878</v>
      </c>
      <c r="BU1641" s="82" t="s">
        <v>12879</v>
      </c>
    </row>
    <row r="1642" spans="1:176" ht="12.75" customHeight="1" x14ac:dyDescent="0.2">
      <c r="A1642" s="132" t="s">
        <v>173</v>
      </c>
      <c r="B1642" s="17" t="s">
        <v>12429</v>
      </c>
      <c r="C1642" s="132" t="s">
        <v>13783</v>
      </c>
      <c r="D1642" s="132" t="s">
        <v>5306</v>
      </c>
      <c r="E1642" s="132" t="s">
        <v>5306</v>
      </c>
      <c r="F1642" s="134"/>
      <c r="G1642" s="134"/>
      <c r="H1642" s="134" t="s">
        <v>177</v>
      </c>
      <c r="I1642" s="132" t="s">
        <v>200</v>
      </c>
      <c r="J1642" s="132" t="s">
        <v>179</v>
      </c>
      <c r="K1642" s="17" t="s">
        <v>162</v>
      </c>
      <c r="L1642" s="132" t="s">
        <v>5307</v>
      </c>
      <c r="M1642" s="133" t="s">
        <v>5308</v>
      </c>
      <c r="N1642" s="17"/>
      <c r="O1642" s="17"/>
      <c r="P1642" s="134"/>
      <c r="Q1642" s="134"/>
      <c r="R1642" s="136"/>
      <c r="S1642" s="136"/>
      <c r="T1642" s="136"/>
      <c r="U1642" s="136"/>
      <c r="V1642" s="138"/>
      <c r="W1642" s="136"/>
      <c r="X1642" s="136"/>
      <c r="Y1642" s="136"/>
      <c r="Z1642" s="136"/>
      <c r="AA1642" s="136"/>
      <c r="AB1642" s="136"/>
      <c r="AC1642" s="133" t="s">
        <v>168</v>
      </c>
      <c r="AD1642" s="3" t="s">
        <v>5309</v>
      </c>
      <c r="AE1642" s="3" t="s">
        <v>5310</v>
      </c>
      <c r="AF1642" s="133" t="s">
        <v>368</v>
      </c>
      <c r="AG1642" s="135" t="s">
        <v>5311</v>
      </c>
      <c r="AJ1642" s="3" t="s">
        <v>5312</v>
      </c>
      <c r="AM1642" s="134"/>
      <c r="AN1642" s="134"/>
      <c r="AO1642" s="134"/>
      <c r="AP1642" s="134"/>
      <c r="AQ1642" s="134"/>
      <c r="AR1642" s="134"/>
      <c r="AS1642" s="134"/>
      <c r="AT1642" s="134"/>
      <c r="AU1642" s="134"/>
      <c r="AV1642" s="134"/>
      <c r="AW1642" s="134"/>
      <c r="BC1642" s="135"/>
      <c r="BD1642" s="135"/>
      <c r="BE1642" s="135"/>
      <c r="CQ1642" s="135"/>
      <c r="CT1642" s="135"/>
    </row>
    <row r="1643" spans="1:176" ht="12.75" customHeight="1" x14ac:dyDescent="0.2">
      <c r="A1643" s="3" t="s">
        <v>544</v>
      </c>
      <c r="D1643" s="3" t="s">
        <v>6882</v>
      </c>
      <c r="E1643" s="3" t="s">
        <v>6882</v>
      </c>
      <c r="F1643" s="3"/>
      <c r="G1643" s="3"/>
      <c r="I1643" s="3" t="s">
        <v>3783</v>
      </c>
      <c r="J1643" s="133" t="s">
        <v>203</v>
      </c>
      <c r="K1643" s="4" t="s">
        <v>162</v>
      </c>
      <c r="L1643" s="3" t="s">
        <v>163</v>
      </c>
      <c r="M1643" s="3" t="s">
        <v>163</v>
      </c>
      <c r="R1643" s="3" t="s">
        <v>6883</v>
      </c>
      <c r="S1643" s="3" t="s">
        <v>163</v>
      </c>
      <c r="T1643" s="3" t="s">
        <v>6884</v>
      </c>
      <c r="U1643" s="3" t="s">
        <v>6885</v>
      </c>
      <c r="V1643" s="9" t="s">
        <v>163</v>
      </c>
      <c r="AA1643" s="3" t="s">
        <v>6886</v>
      </c>
      <c r="AC1643" s="135" t="s">
        <v>194</v>
      </c>
      <c r="AD1643" s="135" t="s">
        <v>6887</v>
      </c>
      <c r="AE1643" s="135" t="s">
        <v>6888</v>
      </c>
      <c r="AF1643" s="135" t="s">
        <v>6889</v>
      </c>
      <c r="AG1643" s="3" t="s">
        <v>6890</v>
      </c>
      <c r="AH1643" s="3" t="s">
        <v>163</v>
      </c>
      <c r="AI1643" s="3" t="s">
        <v>6891</v>
      </c>
      <c r="AJ1643" s="135"/>
      <c r="AK1643" s="135"/>
      <c r="BC1643" s="141"/>
      <c r="BD1643" s="141"/>
      <c r="BE1643" s="141"/>
    </row>
    <row r="1644" spans="1:176" ht="12.75" customHeight="1" x14ac:dyDescent="0.2">
      <c r="A1644" s="3" t="s">
        <v>544</v>
      </c>
      <c r="B1644" s="127" t="s">
        <v>13646</v>
      </c>
      <c r="C1644" s="5" t="s">
        <v>13884</v>
      </c>
      <c r="D1644" s="3" t="s">
        <v>13874</v>
      </c>
      <c r="E1644" s="3" t="s">
        <v>13874</v>
      </c>
      <c r="F1644" s="3"/>
      <c r="G1644" s="3"/>
      <c r="I1644" s="3" t="s">
        <v>443</v>
      </c>
      <c r="J1644" s="3" t="s">
        <v>444</v>
      </c>
      <c r="K1644" s="4" t="s">
        <v>162</v>
      </c>
      <c r="L1644" s="3" t="s">
        <v>163</v>
      </c>
      <c r="V1644" s="9"/>
      <c r="AC1644" s="3" t="s">
        <v>194</v>
      </c>
      <c r="AD1644" s="3" t="s">
        <v>13875</v>
      </c>
      <c r="AE1644" s="3" t="s">
        <v>13876</v>
      </c>
      <c r="AG1644" s="3" t="s">
        <v>13877</v>
      </c>
    </row>
    <row r="1645" spans="1:176" ht="12.75" customHeight="1" x14ac:dyDescent="0.2">
      <c r="A1645" s="133" t="s">
        <v>299</v>
      </c>
      <c r="B1645" s="127" t="s">
        <v>11959</v>
      </c>
      <c r="C1645" s="133"/>
      <c r="D1645" s="133" t="s">
        <v>6897</v>
      </c>
      <c r="E1645" s="133" t="s">
        <v>6897</v>
      </c>
      <c r="F1645" s="124"/>
      <c r="G1645" s="124"/>
      <c r="H1645" s="134" t="s">
        <v>177</v>
      </c>
      <c r="I1645" s="133"/>
      <c r="J1645" s="8"/>
      <c r="K1645" s="124" t="s">
        <v>162</v>
      </c>
      <c r="L1645" s="133"/>
      <c r="M1645" s="133"/>
      <c r="N1645" s="124"/>
      <c r="O1645" s="124"/>
      <c r="P1645" s="124"/>
      <c r="Q1645" s="124"/>
      <c r="R1645" s="133"/>
      <c r="S1645" s="133"/>
      <c r="T1645" s="133"/>
      <c r="U1645" s="133"/>
      <c r="V1645" s="24"/>
      <c r="W1645" s="133"/>
      <c r="X1645" s="133"/>
      <c r="Y1645" s="133"/>
      <c r="Z1645" s="133"/>
      <c r="AA1645" s="133"/>
      <c r="AB1645" s="133"/>
      <c r="AC1645" s="133" t="s">
        <v>168</v>
      </c>
      <c r="AD1645" s="133" t="s">
        <v>6898</v>
      </c>
      <c r="AE1645" s="133" t="s">
        <v>6899</v>
      </c>
      <c r="AF1645" s="133"/>
      <c r="AG1645" s="133" t="s">
        <v>6900</v>
      </c>
      <c r="AI1645" s="133"/>
      <c r="AJ1645" s="133"/>
      <c r="AK1645" s="133"/>
      <c r="AL1645" s="133"/>
      <c r="AM1645" s="124"/>
      <c r="AN1645" s="124"/>
      <c r="AO1645" s="124"/>
      <c r="AP1645" s="124"/>
      <c r="AQ1645" s="124"/>
      <c r="AR1645" s="124"/>
      <c r="AS1645" s="124"/>
      <c r="AT1645" s="124"/>
      <c r="AU1645" s="124"/>
      <c r="AV1645" s="124"/>
      <c r="AW1645" s="3" t="s">
        <v>168</v>
      </c>
      <c r="AX1645" s="133" t="s">
        <v>6901</v>
      </c>
      <c r="AY1645" s="133" t="s">
        <v>6902</v>
      </c>
      <c r="AZ1645" s="133"/>
      <c r="BA1645" s="133" t="s">
        <v>6903</v>
      </c>
      <c r="BH1645" s="124"/>
      <c r="BI1645" s="124"/>
    </row>
    <row r="1646" spans="1:176" ht="12.75" customHeight="1" x14ac:dyDescent="0.2">
      <c r="A1646" s="3" t="s">
        <v>205</v>
      </c>
      <c r="B1646" s="17" t="s">
        <v>886</v>
      </c>
      <c r="D1646" s="3" t="s">
        <v>11496</v>
      </c>
      <c r="E1646" s="3" t="s">
        <v>11496</v>
      </c>
      <c r="F1646" s="3"/>
      <c r="G1646" s="3"/>
      <c r="H1646" s="4" t="s">
        <v>11628</v>
      </c>
      <c r="I1646" s="3" t="s">
        <v>722</v>
      </c>
      <c r="J1646" s="3" t="s">
        <v>179</v>
      </c>
      <c r="K1646" s="4" t="s">
        <v>162</v>
      </c>
      <c r="V1646" s="135"/>
      <c r="AC1646" s="3" t="s">
        <v>168</v>
      </c>
      <c r="AD1646" s="3" t="s">
        <v>5540</v>
      </c>
      <c r="AE1646" s="3" t="s">
        <v>8735</v>
      </c>
      <c r="AF1646" s="3" t="s">
        <v>11319</v>
      </c>
      <c r="AG1646" s="3" t="s">
        <v>11497</v>
      </c>
    </row>
    <row r="1647" spans="1:176" ht="12.75" customHeight="1" x14ac:dyDescent="0.2">
      <c r="A1647" s="132" t="s">
        <v>240</v>
      </c>
      <c r="B1647" s="17" t="s">
        <v>886</v>
      </c>
      <c r="C1647" s="8"/>
      <c r="D1647" s="8" t="s">
        <v>490</v>
      </c>
      <c r="E1647" s="8" t="s">
        <v>491</v>
      </c>
      <c r="F1647" s="12"/>
      <c r="G1647" s="12"/>
      <c r="H1647" s="14" t="s">
        <v>243</v>
      </c>
      <c r="I1647" s="8" t="s">
        <v>492</v>
      </c>
      <c r="J1647" s="8" t="s">
        <v>493</v>
      </c>
      <c r="K1647" s="14" t="s">
        <v>162</v>
      </c>
      <c r="L1647" s="8" t="s">
        <v>494</v>
      </c>
      <c r="M1647" s="8"/>
      <c r="N1647" s="14" t="s">
        <v>247</v>
      </c>
      <c r="O1647" s="14"/>
      <c r="P1647" s="14"/>
      <c r="Q1647" s="14"/>
      <c r="R1647" s="8"/>
      <c r="S1647" s="8"/>
      <c r="T1647" s="8"/>
      <c r="U1647" s="8"/>
      <c r="V1647" s="24"/>
      <c r="W1647" s="8"/>
      <c r="X1647" s="8"/>
      <c r="Y1647" s="8"/>
      <c r="Z1647" s="8"/>
      <c r="AA1647" s="8"/>
      <c r="AB1647" s="8"/>
      <c r="AC1647" s="8"/>
      <c r="AD1647" s="8"/>
      <c r="AE1647" s="8"/>
      <c r="AF1647" s="137"/>
      <c r="AG1647" s="135" t="s">
        <v>495</v>
      </c>
      <c r="AH1647" s="135"/>
      <c r="AI1647" s="8"/>
      <c r="AJ1647" s="8"/>
      <c r="AK1647" s="8"/>
      <c r="AL1647" s="8"/>
      <c r="AM1647" s="14"/>
      <c r="AN1647" s="14"/>
      <c r="AO1647" s="14"/>
      <c r="AP1647" s="14"/>
      <c r="AQ1647" s="14"/>
      <c r="AR1647" s="14"/>
      <c r="AS1647" s="14"/>
      <c r="AT1647" s="14"/>
      <c r="AU1647" s="14"/>
      <c r="AV1647" s="14"/>
      <c r="AW1647" s="14"/>
    </row>
    <row r="1648" spans="1:176" ht="12.75" customHeight="1" x14ac:dyDescent="0.2">
      <c r="A1648" s="16" t="s">
        <v>240</v>
      </c>
      <c r="B1648" s="127" t="s">
        <v>886</v>
      </c>
      <c r="C1648" s="128"/>
      <c r="D1648" s="135" t="s">
        <v>11958</v>
      </c>
      <c r="E1648" s="135" t="s">
        <v>11952</v>
      </c>
      <c r="F1648" s="135"/>
      <c r="G1648" s="135"/>
      <c r="H1648" s="124">
        <v>2021</v>
      </c>
      <c r="I1648" s="135" t="s">
        <v>7204</v>
      </c>
      <c r="J1648" s="135" t="s">
        <v>161</v>
      </c>
      <c r="K1648" s="134" t="s">
        <v>162</v>
      </c>
      <c r="L1648" s="135" t="s">
        <v>11953</v>
      </c>
      <c r="M1648" s="135" t="s">
        <v>11954</v>
      </c>
      <c r="N1648" s="124" t="s">
        <v>676</v>
      </c>
      <c r="O1648" s="135"/>
      <c r="P1648" s="135"/>
      <c r="Q1648" s="135"/>
      <c r="R1648" s="135"/>
      <c r="S1648" s="135"/>
      <c r="T1648" s="135"/>
      <c r="U1648" s="135"/>
      <c r="V1648" s="135"/>
      <c r="W1648" s="135"/>
      <c r="X1648" s="135"/>
      <c r="Y1648" s="135"/>
      <c r="Z1648" s="135"/>
      <c r="AA1648" s="135"/>
      <c r="AB1648" s="135"/>
      <c r="AC1648" s="3" t="s">
        <v>168</v>
      </c>
      <c r="AD1648" s="135" t="s">
        <v>11955</v>
      </c>
      <c r="AE1648" s="135" t="s">
        <v>11956</v>
      </c>
      <c r="AF1648" s="135"/>
      <c r="AG1648" s="135"/>
      <c r="AI1648" s="135"/>
      <c r="AJ1648" s="135"/>
      <c r="AK1648" s="135"/>
      <c r="AL1648" s="135"/>
      <c r="AM1648" s="135"/>
      <c r="AN1648" s="135"/>
      <c r="AO1648" s="135"/>
      <c r="AP1648" s="135"/>
      <c r="AQ1648" s="135"/>
      <c r="AR1648" s="135"/>
      <c r="AS1648" s="135"/>
      <c r="AT1648" s="135"/>
      <c r="AU1648" s="135"/>
      <c r="AV1648" s="135"/>
      <c r="AW1648" s="135"/>
      <c r="DK1648" s="135"/>
    </row>
    <row r="1649" spans="1:152" ht="12.75" customHeight="1" x14ac:dyDescent="0.2">
      <c r="A1649" s="132" t="s">
        <v>240</v>
      </c>
      <c r="B1649" s="17" t="s">
        <v>886</v>
      </c>
      <c r="C1649" s="133"/>
      <c r="D1649" s="133" t="s">
        <v>6892</v>
      </c>
      <c r="E1649" s="133" t="s">
        <v>11215</v>
      </c>
      <c r="F1649" s="124"/>
      <c r="G1649" s="124"/>
      <c r="H1649" s="124" t="s">
        <v>243</v>
      </c>
      <c r="I1649" s="133" t="s">
        <v>809</v>
      </c>
      <c r="J1649" s="133" t="s">
        <v>810</v>
      </c>
      <c r="K1649" s="124" t="s">
        <v>162</v>
      </c>
      <c r="L1649" s="133" t="s">
        <v>11214</v>
      </c>
      <c r="M1649" s="133" t="s">
        <v>6893</v>
      </c>
      <c r="N1649" s="124" t="s">
        <v>247</v>
      </c>
      <c r="O1649" s="124"/>
      <c r="P1649" s="124"/>
      <c r="Q1649" s="124"/>
      <c r="R1649" s="133"/>
      <c r="S1649" s="133"/>
      <c r="T1649" s="133"/>
      <c r="U1649" s="133"/>
      <c r="V1649" s="24"/>
      <c r="W1649" s="133"/>
      <c r="X1649" s="133"/>
      <c r="Y1649" s="133"/>
      <c r="Z1649" s="133"/>
      <c r="AA1649" s="133"/>
      <c r="AB1649" s="133"/>
      <c r="AC1649" s="133" t="s">
        <v>168</v>
      </c>
      <c r="AD1649" s="133" t="s">
        <v>6894</v>
      </c>
      <c r="AE1649" s="133" t="s">
        <v>6895</v>
      </c>
      <c r="AF1649" s="133" t="s">
        <v>600</v>
      </c>
      <c r="AG1649" s="3" t="s">
        <v>6896</v>
      </c>
      <c r="AI1649" s="133"/>
      <c r="AJ1649" s="133"/>
      <c r="AK1649" s="133"/>
      <c r="AL1649" s="133"/>
      <c r="AM1649" s="124"/>
      <c r="AN1649" s="124"/>
      <c r="AO1649" s="124"/>
      <c r="AP1649" s="124"/>
      <c r="AQ1649" s="124"/>
      <c r="AR1649" s="124"/>
      <c r="AS1649" s="124"/>
      <c r="AT1649" s="124"/>
      <c r="AU1649" s="124"/>
      <c r="AV1649" s="124"/>
      <c r="AW1649" s="124"/>
    </row>
    <row r="1650" spans="1:152" ht="12.75" customHeight="1" x14ac:dyDescent="0.2">
      <c r="A1650" s="3" t="s">
        <v>173</v>
      </c>
      <c r="D1650" s="3" t="s">
        <v>6911</v>
      </c>
      <c r="E1650" s="3" t="s">
        <v>10552</v>
      </c>
      <c r="F1650" s="3"/>
      <c r="G1650" s="3"/>
      <c r="I1650" s="3" t="s">
        <v>227</v>
      </c>
      <c r="J1650" s="3" t="s">
        <v>179</v>
      </c>
      <c r="K1650" s="4" t="s">
        <v>180</v>
      </c>
      <c r="L1650" s="3" t="s">
        <v>12830</v>
      </c>
      <c r="M1650" s="3" t="s">
        <v>10497</v>
      </c>
      <c r="R1650" s="3" t="s">
        <v>10553</v>
      </c>
      <c r="S1650" s="3" t="s">
        <v>10554</v>
      </c>
      <c r="T1650" s="3" t="s">
        <v>10555</v>
      </c>
      <c r="U1650" s="3" t="s">
        <v>227</v>
      </c>
      <c r="V1650" s="9" t="s">
        <v>163</v>
      </c>
      <c r="AA1650" s="3" t="s">
        <v>163</v>
      </c>
      <c r="AC1650" s="3" t="s">
        <v>168</v>
      </c>
      <c r="AD1650" s="3" t="s">
        <v>10501</v>
      </c>
      <c r="AE1650" s="3" t="s">
        <v>10502</v>
      </c>
      <c r="AF1650" s="3" t="s">
        <v>1362</v>
      </c>
      <c r="AG1650" s="3" t="s">
        <v>10503</v>
      </c>
      <c r="AI1650" s="3" t="s">
        <v>163</v>
      </c>
      <c r="AJ1650" s="3" t="s">
        <v>10504</v>
      </c>
      <c r="AK1650" s="3" t="s">
        <v>10505</v>
      </c>
      <c r="AL1650" s="3" t="s">
        <v>163</v>
      </c>
      <c r="AM1650" s="3" t="s">
        <v>194</v>
      </c>
      <c r="AN1650" s="3" t="s">
        <v>10506</v>
      </c>
      <c r="AO1650" s="3" t="s">
        <v>10507</v>
      </c>
      <c r="AQ1650" s="3" t="s">
        <v>10508</v>
      </c>
      <c r="AW1650" s="3" t="s">
        <v>168</v>
      </c>
      <c r="AX1650" s="3" t="s">
        <v>10509</v>
      </c>
      <c r="AY1650" s="3" t="s">
        <v>10510</v>
      </c>
      <c r="AZ1650" s="3" t="s">
        <v>10511</v>
      </c>
      <c r="BA1650" s="3" t="s">
        <v>10512</v>
      </c>
      <c r="BB1650" s="3" t="s">
        <v>163</v>
      </c>
      <c r="BC1650" s="135" t="s">
        <v>10513</v>
      </c>
      <c r="BD1650" s="135" t="s">
        <v>163</v>
      </c>
      <c r="BE1650" s="135" t="s">
        <v>163</v>
      </c>
      <c r="BF1650" s="3" t="s">
        <v>10514</v>
      </c>
      <c r="BG1650" s="3" t="s">
        <v>168</v>
      </c>
      <c r="BH1650" s="3" t="s">
        <v>10515</v>
      </c>
      <c r="BI1650" s="3" t="s">
        <v>6909</v>
      </c>
      <c r="BJ1650" s="3" t="s">
        <v>250</v>
      </c>
      <c r="BK1650" s="3" t="s">
        <v>10516</v>
      </c>
      <c r="BL1650" s="3" t="s">
        <v>163</v>
      </c>
      <c r="BM1650" s="3" t="s">
        <v>10517</v>
      </c>
      <c r="BN1650" s="3" t="s">
        <v>163</v>
      </c>
      <c r="BO1650" s="3" t="s">
        <v>10518</v>
      </c>
      <c r="BP1650" s="3" t="s">
        <v>10519</v>
      </c>
      <c r="BQ1650" s="3" t="s">
        <v>168</v>
      </c>
      <c r="BR1650" s="3" t="s">
        <v>10520</v>
      </c>
      <c r="BS1650" s="3" t="s">
        <v>10521</v>
      </c>
      <c r="BT1650" s="3" t="s">
        <v>10522</v>
      </c>
      <c r="BU1650" s="3" t="s">
        <v>10523</v>
      </c>
      <c r="CA1650" s="3" t="s">
        <v>168</v>
      </c>
      <c r="CB1650" s="3" t="s">
        <v>2167</v>
      </c>
      <c r="CC1650" s="3" t="s">
        <v>10524</v>
      </c>
      <c r="CD1650" s="3" t="s">
        <v>1674</v>
      </c>
      <c r="CE1650" s="3" t="s">
        <v>10525</v>
      </c>
      <c r="CF1650" s="3" t="s">
        <v>163</v>
      </c>
      <c r="CG1650" s="3" t="s">
        <v>10526</v>
      </c>
      <c r="CK1650" s="3" t="s">
        <v>168</v>
      </c>
      <c r="CL1650" s="3" t="s">
        <v>10527</v>
      </c>
      <c r="CM1650" s="3" t="s">
        <v>10528</v>
      </c>
      <c r="CN1650" s="3" t="s">
        <v>10529</v>
      </c>
      <c r="CO1650" s="3" t="s">
        <v>10530</v>
      </c>
      <c r="CP1650" s="3" t="s">
        <v>163</v>
      </c>
      <c r="CQ1650" s="3" t="s">
        <v>10531</v>
      </c>
      <c r="CR1650" s="3" t="s">
        <v>163</v>
      </c>
      <c r="CS1650" s="3" t="s">
        <v>163</v>
      </c>
      <c r="CT1650" s="3" t="s">
        <v>10532</v>
      </c>
      <c r="CU1650" s="3" t="s">
        <v>168</v>
      </c>
      <c r="CV1650" s="3" t="s">
        <v>10533</v>
      </c>
      <c r="CW1650" s="3" t="s">
        <v>10534</v>
      </c>
      <c r="CX1650" s="3" t="s">
        <v>4843</v>
      </c>
      <c r="CY1650" s="3" t="s">
        <v>10535</v>
      </c>
      <c r="CZ1650" s="3" t="s">
        <v>163</v>
      </c>
      <c r="DA1650" s="3" t="s">
        <v>10536</v>
      </c>
      <c r="DB1650" s="3" t="s">
        <v>163</v>
      </c>
      <c r="DC1650" s="3" t="s">
        <v>163</v>
      </c>
      <c r="DD1650" s="3" t="s">
        <v>10537</v>
      </c>
      <c r="DE1650" s="3" t="s">
        <v>168</v>
      </c>
      <c r="DF1650" s="3" t="s">
        <v>10538</v>
      </c>
      <c r="DG1650" s="3" t="s">
        <v>10539</v>
      </c>
      <c r="DH1650" s="3" t="s">
        <v>600</v>
      </c>
      <c r="DI1650" s="3" t="s">
        <v>10540</v>
      </c>
      <c r="DJ1650" s="3" t="s">
        <v>163</v>
      </c>
      <c r="DK1650" s="3" t="s">
        <v>10541</v>
      </c>
      <c r="DL1650" s="3" t="s">
        <v>163</v>
      </c>
      <c r="DM1650" s="3" t="s">
        <v>10542</v>
      </c>
      <c r="DN1650" s="3" t="s">
        <v>10543</v>
      </c>
      <c r="DO1650" s="3" t="s">
        <v>194</v>
      </c>
      <c r="DP1650" s="3" t="s">
        <v>10544</v>
      </c>
      <c r="DQ1650" s="3" t="s">
        <v>10545</v>
      </c>
      <c r="DR1650" s="3" t="s">
        <v>250</v>
      </c>
      <c r="DS1650" s="3" t="s">
        <v>10546</v>
      </c>
      <c r="DT1650" s="3" t="s">
        <v>163</v>
      </c>
      <c r="DU1650" s="3" t="s">
        <v>10547</v>
      </c>
      <c r="DY1650" s="3" t="s">
        <v>168</v>
      </c>
      <c r="DZ1650" s="3" t="s">
        <v>10548</v>
      </c>
      <c r="EA1650" s="3" t="s">
        <v>10549</v>
      </c>
      <c r="EB1650" s="3" t="s">
        <v>581</v>
      </c>
      <c r="EC1650" s="3" t="s">
        <v>10550</v>
      </c>
      <c r="ED1650" s="3" t="s">
        <v>163</v>
      </c>
      <c r="EE1650" s="3" t="s">
        <v>10551</v>
      </c>
      <c r="EI1650" s="3" t="s">
        <v>194</v>
      </c>
      <c r="EJ1650" s="3" t="s">
        <v>12191</v>
      </c>
      <c r="EK1650" s="3" t="s">
        <v>12192</v>
      </c>
      <c r="EL1650" s="3" t="s">
        <v>4790</v>
      </c>
      <c r="EM1650" s="82" t="s">
        <v>12193</v>
      </c>
      <c r="EO1650" s="141" t="s">
        <v>12522</v>
      </c>
      <c r="EP1650" s="141" t="s">
        <v>12525</v>
      </c>
      <c r="ER1650" s="141" t="s">
        <v>12526</v>
      </c>
    </row>
    <row r="1651" spans="1:152" ht="12.75" customHeight="1" x14ac:dyDescent="0.2">
      <c r="A1651" s="3" t="s">
        <v>544</v>
      </c>
      <c r="D1651" s="3" t="s">
        <v>6939</v>
      </c>
      <c r="E1651" s="3" t="s">
        <v>6939</v>
      </c>
      <c r="F1651" s="3"/>
      <c r="G1651" s="3"/>
      <c r="I1651" s="133" t="s">
        <v>443</v>
      </c>
      <c r="J1651" s="3" t="s">
        <v>444</v>
      </c>
      <c r="K1651" s="4" t="s">
        <v>162</v>
      </c>
      <c r="L1651" s="3" t="s">
        <v>163</v>
      </c>
      <c r="M1651" s="3" t="s">
        <v>163</v>
      </c>
      <c r="R1651" s="3" t="s">
        <v>6940</v>
      </c>
      <c r="S1651" s="3" t="s">
        <v>163</v>
      </c>
      <c r="T1651" s="3" t="s">
        <v>6941</v>
      </c>
      <c r="U1651" s="3" t="s">
        <v>6942</v>
      </c>
      <c r="V1651" s="9" t="s">
        <v>6943</v>
      </c>
      <c r="AA1651" s="3" t="s">
        <v>163</v>
      </c>
      <c r="AC1651" s="3" t="s">
        <v>168</v>
      </c>
      <c r="AD1651" s="3" t="s">
        <v>6944</v>
      </c>
      <c r="AE1651" s="3" t="s">
        <v>6945</v>
      </c>
      <c r="AF1651" s="3" t="s">
        <v>6946</v>
      </c>
      <c r="AG1651" s="3" t="s">
        <v>6947</v>
      </c>
      <c r="AH1651" s="3" t="s">
        <v>163</v>
      </c>
      <c r="AI1651" s="3" t="s">
        <v>6948</v>
      </c>
      <c r="AJ1651" s="3" t="s">
        <v>163</v>
      </c>
      <c r="AK1651" s="3" t="s">
        <v>6949</v>
      </c>
      <c r="AL1651" s="3" t="s">
        <v>6950</v>
      </c>
      <c r="BC1651" s="141"/>
      <c r="BD1651" s="141"/>
      <c r="BE1651" s="141"/>
    </row>
    <row r="1652" spans="1:152" ht="12.75" customHeight="1" x14ac:dyDescent="0.2">
      <c r="A1652" s="133" t="s">
        <v>299</v>
      </c>
      <c r="B1652" s="127" t="s">
        <v>11959</v>
      </c>
      <c r="C1652" s="133"/>
      <c r="D1652" s="133" t="s">
        <v>6951</v>
      </c>
      <c r="E1652" s="133" t="s">
        <v>6951</v>
      </c>
      <c r="F1652" s="124"/>
      <c r="G1652" s="124"/>
      <c r="H1652" s="134" t="s">
        <v>177</v>
      </c>
      <c r="I1652" s="133"/>
      <c r="J1652" s="133"/>
      <c r="K1652" s="124" t="s">
        <v>162</v>
      </c>
      <c r="L1652" s="133"/>
      <c r="M1652" s="133"/>
      <c r="N1652" s="124"/>
      <c r="O1652" s="124"/>
      <c r="P1652" s="124"/>
      <c r="Q1652" s="124"/>
      <c r="R1652" s="133"/>
      <c r="S1652" s="133"/>
      <c r="T1652" s="133"/>
      <c r="U1652" s="133"/>
      <c r="V1652" s="24"/>
      <c r="W1652" s="133"/>
      <c r="X1652" s="133"/>
      <c r="Y1652" s="133"/>
      <c r="Z1652" s="133"/>
      <c r="AA1652" s="133"/>
      <c r="AB1652" s="133"/>
      <c r="AC1652" s="133" t="s">
        <v>194</v>
      </c>
      <c r="AD1652" s="133" t="s">
        <v>6952</v>
      </c>
      <c r="AE1652" s="133" t="s">
        <v>6953</v>
      </c>
      <c r="AF1652" s="133"/>
      <c r="AG1652" s="133" t="s">
        <v>6954</v>
      </c>
      <c r="AH1652" s="133"/>
      <c r="AI1652" s="133"/>
      <c r="AJ1652" s="133"/>
      <c r="AK1652" s="133"/>
      <c r="AL1652" s="133"/>
      <c r="AM1652" s="124"/>
      <c r="AN1652" s="124"/>
      <c r="AO1652" s="124"/>
      <c r="AP1652" s="124"/>
      <c r="AQ1652" s="124"/>
      <c r="AR1652" s="124"/>
      <c r="AS1652" s="124"/>
      <c r="AT1652" s="124"/>
      <c r="AU1652" s="124"/>
      <c r="AV1652" s="124"/>
      <c r="AW1652" s="124"/>
    </row>
    <row r="1653" spans="1:152" ht="12.75" customHeight="1" x14ac:dyDescent="0.2">
      <c r="A1653" s="3" t="s">
        <v>544</v>
      </c>
      <c r="D1653" s="3" t="s">
        <v>6955</v>
      </c>
      <c r="E1653" s="3" t="s">
        <v>6955</v>
      </c>
      <c r="F1653" s="3"/>
      <c r="G1653" s="3"/>
      <c r="I1653" s="3" t="s">
        <v>12764</v>
      </c>
      <c r="J1653" s="3" t="s">
        <v>203</v>
      </c>
      <c r="K1653" s="4" t="s">
        <v>162</v>
      </c>
      <c r="L1653" s="3" t="s">
        <v>163</v>
      </c>
      <c r="M1653" s="135" t="s">
        <v>163</v>
      </c>
      <c r="R1653" s="3" t="s">
        <v>6956</v>
      </c>
      <c r="S1653" s="3" t="s">
        <v>163</v>
      </c>
      <c r="T1653" s="3" t="s">
        <v>6957</v>
      </c>
      <c r="U1653" s="3" t="s">
        <v>6958</v>
      </c>
      <c r="V1653" s="9" t="s">
        <v>163</v>
      </c>
      <c r="AA1653" s="3" t="s">
        <v>6959</v>
      </c>
      <c r="AC1653" s="3" t="s">
        <v>168</v>
      </c>
      <c r="AD1653" s="3" t="s">
        <v>1091</v>
      </c>
      <c r="AE1653" s="3" t="s">
        <v>6960</v>
      </c>
      <c r="AF1653" s="3" t="s">
        <v>158</v>
      </c>
      <c r="AG1653" s="3" t="s">
        <v>6961</v>
      </c>
      <c r="AH1653" s="3" t="s">
        <v>163</v>
      </c>
      <c r="AI1653" s="3" t="s">
        <v>6962</v>
      </c>
      <c r="AJ1653" s="3" t="s">
        <v>163</v>
      </c>
      <c r="AK1653" s="3" t="s">
        <v>6963</v>
      </c>
      <c r="AL1653" s="3" t="s">
        <v>163</v>
      </c>
      <c r="BC1653" s="141"/>
      <c r="BD1653" s="141"/>
      <c r="BE1653" s="141"/>
    </row>
    <row r="1654" spans="1:152" ht="12.75" customHeight="1" x14ac:dyDescent="0.25">
      <c r="A1654" s="135" t="s">
        <v>275</v>
      </c>
      <c r="B1654" s="127" t="s">
        <v>12687</v>
      </c>
      <c r="C1654" s="128"/>
      <c r="D1654" s="135" t="s">
        <v>7017</v>
      </c>
      <c r="E1654" s="135" t="s">
        <v>7017</v>
      </c>
      <c r="F1654" s="135"/>
      <c r="G1654" s="135"/>
      <c r="H1654" s="127"/>
      <c r="I1654" s="135" t="s">
        <v>227</v>
      </c>
      <c r="J1654" s="135" t="s">
        <v>179</v>
      </c>
      <c r="K1654" s="127" t="s">
        <v>180</v>
      </c>
      <c r="L1654" s="135"/>
      <c r="M1654" s="135" t="s">
        <v>7018</v>
      </c>
      <c r="N1654" s="135"/>
      <c r="O1654" s="135"/>
      <c r="P1654" s="135"/>
      <c r="Q1654" s="135"/>
      <c r="R1654" s="135" t="s">
        <v>7019</v>
      </c>
      <c r="S1654" s="135" t="s">
        <v>163</v>
      </c>
      <c r="T1654" s="135" t="s">
        <v>7020</v>
      </c>
      <c r="U1654" s="135" t="s">
        <v>227</v>
      </c>
      <c r="V1654" s="141" t="s">
        <v>7021</v>
      </c>
      <c r="W1654" s="135"/>
      <c r="X1654" s="135"/>
      <c r="Y1654" s="135"/>
      <c r="Z1654" s="135"/>
      <c r="AA1654" s="135" t="s">
        <v>163</v>
      </c>
      <c r="AB1654" s="135"/>
      <c r="AC1654" s="135" t="s">
        <v>168</v>
      </c>
      <c r="AD1654" s="135" t="s">
        <v>15532</v>
      </c>
      <c r="AE1654" s="135" t="s">
        <v>15533</v>
      </c>
      <c r="AF1654" s="135" t="s">
        <v>7023</v>
      </c>
      <c r="AG1654" s="180" t="s">
        <v>15534</v>
      </c>
      <c r="AI1654" s="135" t="s">
        <v>163</v>
      </c>
      <c r="AJ1654" s="135" t="s">
        <v>7024</v>
      </c>
      <c r="AK1654" s="135" t="s">
        <v>7025</v>
      </c>
      <c r="AL1654" s="135" t="s">
        <v>163</v>
      </c>
      <c r="AM1654" s="135"/>
      <c r="AN1654" s="135"/>
      <c r="AO1654" s="135"/>
      <c r="AP1654" s="135"/>
      <c r="AQ1654" s="135"/>
      <c r="AR1654" s="135"/>
      <c r="AS1654" s="135"/>
      <c r="AT1654" s="135"/>
      <c r="AU1654" s="135"/>
      <c r="AV1654" s="135"/>
      <c r="AW1654" s="135" t="s">
        <v>168</v>
      </c>
      <c r="AX1654" s="3" t="s">
        <v>7026</v>
      </c>
      <c r="AY1654" s="3" t="s">
        <v>7027</v>
      </c>
      <c r="AZ1654" s="3" t="s">
        <v>7028</v>
      </c>
      <c r="BA1654" s="135" t="s">
        <v>7029</v>
      </c>
      <c r="BC1654" s="141"/>
      <c r="BD1654" s="141"/>
      <c r="BE1654" s="141"/>
      <c r="BG1654" s="3" t="s">
        <v>168</v>
      </c>
      <c r="BH1654" s="3" t="s">
        <v>7030</v>
      </c>
      <c r="BI1654" s="3" t="s">
        <v>7031</v>
      </c>
      <c r="BJ1654" s="3" t="s">
        <v>7032</v>
      </c>
      <c r="BK1654" s="135" t="s">
        <v>7033</v>
      </c>
      <c r="BL1654" s="3" t="s">
        <v>163</v>
      </c>
      <c r="BM1654" s="3" t="s">
        <v>7034</v>
      </c>
      <c r="BQ1654" s="3" t="s">
        <v>168</v>
      </c>
      <c r="BR1654" s="3" t="s">
        <v>7035</v>
      </c>
      <c r="BS1654" s="3" t="s">
        <v>7036</v>
      </c>
      <c r="BT1654" s="3" t="s">
        <v>7037</v>
      </c>
      <c r="BU1654" s="3" t="s">
        <v>7038</v>
      </c>
      <c r="CA1654" s="3" t="s">
        <v>194</v>
      </c>
      <c r="CB1654" s="3" t="s">
        <v>7039</v>
      </c>
      <c r="CC1654" s="3" t="s">
        <v>7040</v>
      </c>
      <c r="CD1654" s="3" t="s">
        <v>7041</v>
      </c>
      <c r="CE1654" s="3" t="s">
        <v>7042</v>
      </c>
      <c r="CF1654" s="3" t="s">
        <v>163</v>
      </c>
      <c r="CG1654" s="3" t="s">
        <v>7043</v>
      </c>
      <c r="CH1654" s="3" t="s">
        <v>163</v>
      </c>
      <c r="CI1654" s="3" t="s">
        <v>163</v>
      </c>
      <c r="CJ1654" s="3" t="s">
        <v>7044</v>
      </c>
      <c r="CK1654" s="3" t="s">
        <v>194</v>
      </c>
      <c r="CL1654" s="3" t="s">
        <v>13761</v>
      </c>
      <c r="CM1654" s="3" t="s">
        <v>13762</v>
      </c>
      <c r="CN1654" s="3" t="s">
        <v>13763</v>
      </c>
      <c r="CO1654" s="3" t="s">
        <v>13764</v>
      </c>
      <c r="CQ1654" s="141" t="s">
        <v>13765</v>
      </c>
      <c r="CT1654" s="141" t="s">
        <v>13766</v>
      </c>
    </row>
    <row r="1655" spans="1:152" ht="12.75" customHeight="1" x14ac:dyDescent="0.2">
      <c r="A1655" s="135" t="s">
        <v>173</v>
      </c>
      <c r="D1655" s="135" t="s">
        <v>1308</v>
      </c>
      <c r="E1655" s="3" t="s">
        <v>8208</v>
      </c>
      <c r="F1655" s="3"/>
      <c r="G1655" s="3"/>
      <c r="I1655" s="3" t="s">
        <v>160</v>
      </c>
      <c r="J1655" s="3" t="s">
        <v>161</v>
      </c>
      <c r="K1655" s="4" t="s">
        <v>180</v>
      </c>
      <c r="L1655" s="3" t="s">
        <v>163</v>
      </c>
      <c r="R1655" s="3" t="s">
        <v>8433</v>
      </c>
      <c r="S1655" s="3" t="s">
        <v>8434</v>
      </c>
      <c r="T1655" s="3" t="s">
        <v>8435</v>
      </c>
      <c r="U1655" s="3" t="s">
        <v>8436</v>
      </c>
      <c r="V1655" s="9" t="s">
        <v>163</v>
      </c>
      <c r="AA1655" s="3" t="s">
        <v>163</v>
      </c>
      <c r="AC1655" s="136" t="s">
        <v>168</v>
      </c>
      <c r="AD1655" s="136" t="s">
        <v>12575</v>
      </c>
      <c r="AE1655" s="136" t="s">
        <v>7322</v>
      </c>
      <c r="AF1655" s="58"/>
      <c r="AG1655" s="3" t="s">
        <v>12577</v>
      </c>
      <c r="AJ1655" s="136"/>
      <c r="AK1655" s="139" t="s">
        <v>12576</v>
      </c>
      <c r="AW1655" s="3" t="s">
        <v>168</v>
      </c>
      <c r="AX1655" s="3" t="s">
        <v>7055</v>
      </c>
      <c r="AY1655" s="3" t="s">
        <v>744</v>
      </c>
      <c r="AZ1655" s="3" t="s">
        <v>2485</v>
      </c>
      <c r="BA1655" s="3" t="s">
        <v>7056</v>
      </c>
      <c r="BB1655" s="3" t="s">
        <v>163</v>
      </c>
      <c r="BC1655" s="3" t="s">
        <v>7057</v>
      </c>
      <c r="BD1655" s="3" t="s">
        <v>163</v>
      </c>
      <c r="BE1655" s="3" t="s">
        <v>7058</v>
      </c>
      <c r="BF1655" s="3" t="s">
        <v>7059</v>
      </c>
      <c r="BG1655" s="3" t="s">
        <v>1916</v>
      </c>
      <c r="BH1655" s="3" t="s">
        <v>7060</v>
      </c>
      <c r="BI1655" s="3" t="s">
        <v>7061</v>
      </c>
      <c r="BJ1655" s="3" t="s">
        <v>7062</v>
      </c>
      <c r="BK1655" s="3" t="s">
        <v>7063</v>
      </c>
      <c r="BL1655" s="3" t="s">
        <v>163</v>
      </c>
      <c r="BM1655" s="3" t="s">
        <v>7064</v>
      </c>
      <c r="BN1655" s="3" t="s">
        <v>163</v>
      </c>
      <c r="BO1655" s="3" t="s">
        <v>7065</v>
      </c>
      <c r="BP1655" s="3" t="s">
        <v>7066</v>
      </c>
      <c r="BR1655" s="3" t="s">
        <v>11376</v>
      </c>
      <c r="BS1655" s="3" t="s">
        <v>1152</v>
      </c>
      <c r="BT1655" s="3" t="s">
        <v>11333</v>
      </c>
      <c r="BU1655" s="3" t="s">
        <v>11377</v>
      </c>
      <c r="CA1655" s="3" t="s">
        <v>168</v>
      </c>
      <c r="CB1655" s="3" t="s">
        <v>8437</v>
      </c>
      <c r="CC1655" s="3" t="s">
        <v>7322</v>
      </c>
      <c r="CD1655" s="3" t="s">
        <v>1164</v>
      </c>
      <c r="CE1655" s="3" t="s">
        <v>8438</v>
      </c>
    </row>
    <row r="1656" spans="1:152" ht="12.75" customHeight="1" x14ac:dyDescent="0.2">
      <c r="A1656" s="3" t="s">
        <v>173</v>
      </c>
      <c r="D1656" s="135" t="s">
        <v>1308</v>
      </c>
      <c r="E1656" s="3" t="s">
        <v>8208</v>
      </c>
      <c r="F1656" s="3"/>
      <c r="G1656" s="3"/>
      <c r="I1656" s="135" t="s">
        <v>809</v>
      </c>
      <c r="J1656" s="3" t="s">
        <v>810</v>
      </c>
      <c r="K1656" s="4" t="s">
        <v>180</v>
      </c>
      <c r="L1656" s="3" t="s">
        <v>163</v>
      </c>
      <c r="R1656" s="3" t="s">
        <v>8426</v>
      </c>
      <c r="S1656" s="3" t="s">
        <v>163</v>
      </c>
      <c r="T1656" s="3" t="s">
        <v>8427</v>
      </c>
      <c r="U1656" s="3" t="s">
        <v>1423</v>
      </c>
      <c r="V1656" s="9" t="s">
        <v>163</v>
      </c>
      <c r="AA1656" s="3" t="s">
        <v>163</v>
      </c>
      <c r="AC1656" s="3" t="s">
        <v>168</v>
      </c>
      <c r="AD1656" s="3" t="s">
        <v>8428</v>
      </c>
      <c r="AE1656" s="3" t="s">
        <v>646</v>
      </c>
      <c r="AF1656" s="3" t="s">
        <v>368</v>
      </c>
      <c r="AG1656" s="3" t="s">
        <v>8429</v>
      </c>
      <c r="AH1656" s="3" t="s">
        <v>163</v>
      </c>
      <c r="AI1656" s="3" t="s">
        <v>8430</v>
      </c>
      <c r="AJ1656" s="3" t="s">
        <v>163</v>
      </c>
      <c r="AK1656" s="3" t="s">
        <v>8431</v>
      </c>
      <c r="AL1656" s="3" t="s">
        <v>8432</v>
      </c>
      <c r="AS1656" s="135"/>
      <c r="AW1656" s="3" t="s">
        <v>168</v>
      </c>
      <c r="AX1656" s="3" t="s">
        <v>7055</v>
      </c>
      <c r="AY1656" s="3" t="s">
        <v>744</v>
      </c>
      <c r="AZ1656" s="3" t="s">
        <v>2485</v>
      </c>
      <c r="BA1656" s="3" t="s">
        <v>7056</v>
      </c>
      <c r="BB1656" s="3" t="s">
        <v>163</v>
      </c>
      <c r="BC1656" s="3" t="s">
        <v>7057</v>
      </c>
      <c r="BD1656" s="3" t="s">
        <v>163</v>
      </c>
      <c r="BE1656" s="3" t="s">
        <v>7058</v>
      </c>
      <c r="BF1656" s="3" t="s">
        <v>7059</v>
      </c>
      <c r="BG1656" s="3" t="s">
        <v>1916</v>
      </c>
      <c r="BH1656" s="3" t="s">
        <v>7060</v>
      </c>
      <c r="BI1656" s="3" t="s">
        <v>7061</v>
      </c>
      <c r="BJ1656" s="3" t="s">
        <v>7062</v>
      </c>
      <c r="BK1656" s="3" t="s">
        <v>7063</v>
      </c>
      <c r="BL1656" s="3" t="s">
        <v>163</v>
      </c>
      <c r="BM1656" s="3" t="s">
        <v>7064</v>
      </c>
      <c r="BN1656" s="3" t="s">
        <v>163</v>
      </c>
      <c r="BO1656" s="3" t="s">
        <v>7065</v>
      </c>
      <c r="BP1656" s="3" t="s">
        <v>7066</v>
      </c>
      <c r="BR1656" s="3" t="s">
        <v>11376</v>
      </c>
      <c r="BS1656" s="3" t="s">
        <v>1152</v>
      </c>
      <c r="BT1656" s="3" t="s">
        <v>11333</v>
      </c>
      <c r="BU1656" s="3" t="s">
        <v>11377</v>
      </c>
      <c r="BZ1656" s="135"/>
      <c r="CA1656" s="3" t="s">
        <v>168</v>
      </c>
      <c r="CB1656" s="3" t="s">
        <v>8437</v>
      </c>
      <c r="CC1656" s="3" t="s">
        <v>7322</v>
      </c>
      <c r="CD1656" s="3" t="s">
        <v>1164</v>
      </c>
      <c r="CE1656" s="135" t="s">
        <v>8438</v>
      </c>
    </row>
    <row r="1657" spans="1:152" ht="12.75" customHeight="1" x14ac:dyDescent="0.2">
      <c r="A1657" s="135" t="s">
        <v>205</v>
      </c>
      <c r="C1657" s="128"/>
      <c r="D1657" s="135" t="s">
        <v>8762</v>
      </c>
      <c r="E1657" s="135" t="s">
        <v>15619</v>
      </c>
      <c r="F1657" s="135"/>
      <c r="G1657" s="135"/>
      <c r="H1657" s="127"/>
      <c r="I1657" s="135" t="s">
        <v>3783</v>
      </c>
      <c r="J1657" s="8" t="s">
        <v>203</v>
      </c>
      <c r="K1657" s="127" t="s">
        <v>180</v>
      </c>
      <c r="L1657" s="132" t="s">
        <v>8769</v>
      </c>
      <c r="M1657" s="135" t="s">
        <v>7074</v>
      </c>
      <c r="N1657" s="135"/>
      <c r="O1657" s="135"/>
      <c r="P1657" s="135"/>
      <c r="Q1657" s="135"/>
      <c r="R1657" s="135" t="s">
        <v>7075</v>
      </c>
      <c r="S1657" s="135" t="s">
        <v>163</v>
      </c>
      <c r="T1657" s="135" t="s">
        <v>7076</v>
      </c>
      <c r="U1657" s="135" t="s">
        <v>7077</v>
      </c>
      <c r="V1657" s="141" t="s">
        <v>7078</v>
      </c>
      <c r="W1657" s="135"/>
      <c r="X1657" s="135"/>
      <c r="Y1657" s="135"/>
      <c r="Z1657" s="135"/>
      <c r="AA1657" s="135" t="s">
        <v>7079</v>
      </c>
      <c r="AB1657" s="135"/>
      <c r="AC1657" s="135" t="s">
        <v>168</v>
      </c>
      <c r="AD1657" s="135" t="s">
        <v>7080</v>
      </c>
      <c r="AE1657" s="135" t="s">
        <v>7081</v>
      </c>
      <c r="AF1657" s="135" t="s">
        <v>250</v>
      </c>
      <c r="AG1657" s="135" t="s">
        <v>7082</v>
      </c>
      <c r="AI1657" s="135" t="s">
        <v>163</v>
      </c>
      <c r="AJ1657" s="135" t="s">
        <v>7083</v>
      </c>
      <c r="AK1657" s="135" t="s">
        <v>7084</v>
      </c>
      <c r="AL1657" s="135" t="s">
        <v>7085</v>
      </c>
      <c r="AM1657" s="135" t="s">
        <v>194</v>
      </c>
      <c r="AN1657" s="135" t="s">
        <v>15530</v>
      </c>
      <c r="AO1657" s="135" t="s">
        <v>15529</v>
      </c>
      <c r="AP1657" s="135" t="s">
        <v>15596</v>
      </c>
      <c r="AQ1657" s="135" t="s">
        <v>15531</v>
      </c>
      <c r="AR1657" s="135"/>
      <c r="AS1657" s="141" t="s">
        <v>15597</v>
      </c>
      <c r="AT1657" s="135"/>
      <c r="AU1657" s="135"/>
      <c r="AV1657" s="135"/>
      <c r="AW1657" s="135" t="s">
        <v>168</v>
      </c>
      <c r="AX1657" s="3" t="s">
        <v>486</v>
      </c>
      <c r="AY1657" s="3" t="s">
        <v>7086</v>
      </c>
      <c r="AZ1657" s="3" t="s">
        <v>190</v>
      </c>
      <c r="BA1657" s="3" t="s">
        <v>7087</v>
      </c>
      <c r="BB1657" s="3" t="s">
        <v>163</v>
      </c>
      <c r="BC1657" s="3" t="s">
        <v>7088</v>
      </c>
      <c r="BD1657" s="3" t="s">
        <v>163</v>
      </c>
      <c r="BE1657" s="3" t="s">
        <v>7089</v>
      </c>
      <c r="BG1657" s="3" t="s">
        <v>168</v>
      </c>
      <c r="BH1657" s="3" t="s">
        <v>486</v>
      </c>
      <c r="BI1657" s="3" t="s">
        <v>7090</v>
      </c>
      <c r="BJ1657" s="3" t="s">
        <v>7091</v>
      </c>
      <c r="BK1657" s="3" t="s">
        <v>7092</v>
      </c>
    </row>
    <row r="1658" spans="1:152" ht="12.75" customHeight="1" x14ac:dyDescent="0.2">
      <c r="A1658" s="3" t="s">
        <v>544</v>
      </c>
      <c r="D1658" s="3" t="s">
        <v>7093</v>
      </c>
      <c r="E1658" s="3" t="s">
        <v>7093</v>
      </c>
      <c r="F1658" s="3"/>
      <c r="G1658" s="3"/>
      <c r="I1658" s="135" t="s">
        <v>184</v>
      </c>
      <c r="J1658" s="3" t="s">
        <v>179</v>
      </c>
      <c r="K1658" s="4" t="s">
        <v>162</v>
      </c>
      <c r="M1658" s="3" t="s">
        <v>7094</v>
      </c>
      <c r="R1658" s="3" t="s">
        <v>7095</v>
      </c>
      <c r="S1658" s="3" t="s">
        <v>7096</v>
      </c>
      <c r="T1658" s="3" t="s">
        <v>163</v>
      </c>
      <c r="U1658" s="3" t="s">
        <v>7097</v>
      </c>
      <c r="V1658" s="9" t="s">
        <v>7098</v>
      </c>
      <c r="AA1658" s="3" t="s">
        <v>163</v>
      </c>
      <c r="AC1658" s="3" t="s">
        <v>168</v>
      </c>
      <c r="AD1658" s="3" t="s">
        <v>4638</v>
      </c>
      <c r="AE1658" s="3" t="s">
        <v>1898</v>
      </c>
      <c r="AF1658" s="3" t="s">
        <v>600</v>
      </c>
      <c r="AG1658" s="3" t="s">
        <v>7099</v>
      </c>
      <c r="AH1658" s="3" t="s">
        <v>163</v>
      </c>
      <c r="AI1658" s="3" t="s">
        <v>7098</v>
      </c>
      <c r="AJ1658" s="3" t="s">
        <v>163</v>
      </c>
      <c r="AK1658" s="3" t="s">
        <v>7100</v>
      </c>
      <c r="AL1658" s="3" t="s">
        <v>7101</v>
      </c>
      <c r="AW1658" s="3" t="s">
        <v>194</v>
      </c>
      <c r="AX1658" s="3" t="s">
        <v>5453</v>
      </c>
      <c r="AY1658" s="3" t="s">
        <v>6054</v>
      </c>
      <c r="AZ1658" s="3" t="s">
        <v>1874</v>
      </c>
      <c r="BA1658" s="3" t="s">
        <v>7102</v>
      </c>
      <c r="BB1658" s="3" t="s">
        <v>7103</v>
      </c>
      <c r="BC1658" s="135" t="s">
        <v>7104</v>
      </c>
      <c r="BD1658" s="135" t="s">
        <v>163</v>
      </c>
      <c r="BE1658" s="135" t="s">
        <v>7105</v>
      </c>
      <c r="BG1658" s="3" t="s">
        <v>194</v>
      </c>
      <c r="BH1658" s="3" t="s">
        <v>5943</v>
      </c>
      <c r="BI1658" s="3" t="s">
        <v>7106</v>
      </c>
      <c r="BJ1658" s="3" t="s">
        <v>7107</v>
      </c>
      <c r="BK1658" s="3" t="s">
        <v>7108</v>
      </c>
      <c r="BL1658" s="3" t="s">
        <v>163</v>
      </c>
      <c r="BM1658" s="3" t="s">
        <v>7104</v>
      </c>
      <c r="BN1658" s="3" t="s">
        <v>163</v>
      </c>
      <c r="BO1658" s="3" t="s">
        <v>7105</v>
      </c>
      <c r="BQ1658" s="3" t="s">
        <v>168</v>
      </c>
      <c r="BR1658" s="3" t="s">
        <v>7109</v>
      </c>
      <c r="BS1658" s="3" t="s">
        <v>7110</v>
      </c>
      <c r="BT1658" s="3" t="s">
        <v>402</v>
      </c>
      <c r="BU1658" s="3" t="s">
        <v>7111</v>
      </c>
      <c r="BV1658" s="3" t="s">
        <v>163</v>
      </c>
      <c r="BW1658" s="3" t="s">
        <v>7112</v>
      </c>
      <c r="BX1658" s="3" t="s">
        <v>163</v>
      </c>
      <c r="BY1658" s="3" t="s">
        <v>7113</v>
      </c>
      <c r="BZ1658" s="3" t="s">
        <v>7114</v>
      </c>
      <c r="CA1658" s="3" t="s">
        <v>168</v>
      </c>
      <c r="CB1658" s="3" t="s">
        <v>1091</v>
      </c>
      <c r="CC1658" s="3" t="s">
        <v>5297</v>
      </c>
      <c r="CD1658" s="3" t="s">
        <v>7115</v>
      </c>
      <c r="CE1658" s="3" t="s">
        <v>7116</v>
      </c>
      <c r="CF1658" s="3" t="s">
        <v>163</v>
      </c>
      <c r="CG1658" s="3" t="s">
        <v>7117</v>
      </c>
      <c r="CH1658" s="3" t="s">
        <v>163</v>
      </c>
      <c r="CI1658" s="3" t="s">
        <v>7118</v>
      </c>
      <c r="CK1658" s="3" t="s">
        <v>194</v>
      </c>
      <c r="CL1658" s="3" t="s">
        <v>7119</v>
      </c>
      <c r="CM1658" s="3" t="s">
        <v>7120</v>
      </c>
      <c r="CN1658" s="3" t="s">
        <v>1071</v>
      </c>
      <c r="CO1658" s="3" t="s">
        <v>7108</v>
      </c>
      <c r="CU1658" s="3" t="s">
        <v>194</v>
      </c>
      <c r="CV1658" s="3" t="s">
        <v>7121</v>
      </c>
      <c r="CW1658" s="3" t="s">
        <v>7122</v>
      </c>
      <c r="CX1658" s="3" t="s">
        <v>7123</v>
      </c>
      <c r="CY1658" s="3" t="s">
        <v>7124</v>
      </c>
      <c r="CZ1658" s="3" t="s">
        <v>7125</v>
      </c>
      <c r="DA1658" s="3" t="s">
        <v>7126</v>
      </c>
      <c r="DB1658" s="3" t="s">
        <v>163</v>
      </c>
      <c r="DC1658" s="3" t="s">
        <v>7127</v>
      </c>
    </row>
    <row r="1659" spans="1:152" ht="12.75" customHeight="1" x14ac:dyDescent="0.2">
      <c r="A1659" s="133" t="s">
        <v>173</v>
      </c>
      <c r="B1659" s="124"/>
      <c r="C1659" s="133"/>
      <c r="D1659" s="133" t="s">
        <v>7128</v>
      </c>
      <c r="E1659" s="133" t="s">
        <v>7128</v>
      </c>
      <c r="F1659" s="124"/>
      <c r="G1659" s="124"/>
      <c r="H1659" s="124"/>
      <c r="I1659" s="133" t="s">
        <v>200</v>
      </c>
      <c r="J1659" s="133" t="s">
        <v>179</v>
      </c>
      <c r="K1659" s="124" t="s">
        <v>162</v>
      </c>
      <c r="L1659" s="133"/>
      <c r="M1659" s="133"/>
      <c r="N1659" s="124"/>
      <c r="O1659" s="124"/>
      <c r="P1659" s="124"/>
      <c r="Q1659" s="124"/>
      <c r="R1659" s="133"/>
      <c r="S1659" s="133"/>
      <c r="T1659" s="133"/>
      <c r="U1659" s="133"/>
      <c r="V1659" s="24"/>
      <c r="W1659" s="133"/>
      <c r="X1659" s="133"/>
      <c r="Y1659" s="133"/>
      <c r="Z1659" s="133"/>
      <c r="AA1659" s="133"/>
      <c r="AB1659" s="133"/>
      <c r="AC1659" s="133" t="s">
        <v>168</v>
      </c>
      <c r="AD1659" s="133" t="s">
        <v>7129</v>
      </c>
      <c r="AE1659" s="133" t="s">
        <v>1127</v>
      </c>
      <c r="AF1659" s="133"/>
      <c r="AG1659" s="133" t="s">
        <v>7130</v>
      </c>
      <c r="AH1659" s="133"/>
      <c r="AI1659" s="133"/>
      <c r="AJ1659" s="133"/>
      <c r="AK1659" s="133"/>
      <c r="AL1659" s="133"/>
      <c r="AM1659" s="124"/>
      <c r="AN1659" s="124"/>
      <c r="AO1659" s="124"/>
      <c r="AP1659" s="124"/>
      <c r="AQ1659" s="124"/>
      <c r="AR1659" s="124"/>
      <c r="AS1659" s="124"/>
      <c r="AT1659" s="124"/>
      <c r="AU1659" s="124"/>
      <c r="AV1659" s="124"/>
      <c r="AW1659" s="124"/>
      <c r="BC1659" s="135"/>
      <c r="BD1659" s="135"/>
      <c r="BE1659" s="135"/>
    </row>
    <row r="1660" spans="1:152" ht="12.75" customHeight="1" x14ac:dyDescent="0.2">
      <c r="A1660" s="16" t="s">
        <v>173</v>
      </c>
      <c r="B1660" s="17" t="s">
        <v>12429</v>
      </c>
      <c r="C1660" s="132" t="s">
        <v>13783</v>
      </c>
      <c r="D1660" s="132" t="s">
        <v>5908</v>
      </c>
      <c r="E1660" s="132" t="s">
        <v>5908</v>
      </c>
      <c r="F1660" s="134"/>
      <c r="G1660" s="134"/>
      <c r="H1660" s="134" t="s">
        <v>177</v>
      </c>
      <c r="I1660" s="132" t="s">
        <v>244</v>
      </c>
      <c r="J1660" s="132" t="s">
        <v>245</v>
      </c>
      <c r="K1660" s="17" t="s">
        <v>162</v>
      </c>
      <c r="L1660" s="132" t="s">
        <v>5909</v>
      </c>
      <c r="M1660" s="133" t="s">
        <v>5910</v>
      </c>
      <c r="N1660" s="17"/>
      <c r="O1660" s="17"/>
      <c r="P1660" s="134"/>
      <c r="Q1660" s="134"/>
      <c r="R1660" s="136" t="s">
        <v>5911</v>
      </c>
      <c r="S1660" s="136"/>
      <c r="T1660" s="136"/>
      <c r="U1660" s="136"/>
      <c r="V1660" s="138"/>
      <c r="W1660" s="136"/>
      <c r="X1660" s="136"/>
      <c r="Y1660" s="136"/>
      <c r="Z1660" s="136"/>
      <c r="AA1660" s="136"/>
      <c r="AB1660" s="136"/>
      <c r="AC1660" s="135"/>
      <c r="AD1660" s="135"/>
      <c r="AE1660" s="135"/>
      <c r="AF1660" s="133"/>
      <c r="AG1660" s="3" t="s">
        <v>5912</v>
      </c>
      <c r="AI1660" s="135" t="s">
        <v>5913</v>
      </c>
      <c r="AJ1660" s="135"/>
      <c r="AK1660" s="135"/>
      <c r="AL1660" s="135"/>
      <c r="AM1660" s="134"/>
      <c r="AN1660" s="134"/>
      <c r="AO1660" s="134"/>
      <c r="AP1660" s="134"/>
      <c r="AQ1660" s="134"/>
      <c r="AR1660" s="134"/>
      <c r="AS1660" s="134"/>
      <c r="AT1660" s="134"/>
      <c r="AU1660" s="134"/>
      <c r="AV1660" s="134"/>
      <c r="AW1660" s="134"/>
      <c r="BA1660" s="3" t="s">
        <v>5914</v>
      </c>
      <c r="DK1660" s="135"/>
    </row>
    <row r="1661" spans="1:152" ht="12.75" customHeight="1" x14ac:dyDescent="0.2">
      <c r="A1661" s="135" t="s">
        <v>173</v>
      </c>
      <c r="C1661" s="128"/>
      <c r="D1661" s="135" t="s">
        <v>342</v>
      </c>
      <c r="E1661" s="135" t="s">
        <v>8208</v>
      </c>
      <c r="F1661" s="135"/>
      <c r="G1661" s="135"/>
      <c r="H1661" s="127"/>
      <c r="I1661" s="135" t="s">
        <v>160</v>
      </c>
      <c r="J1661" s="135" t="s">
        <v>161</v>
      </c>
      <c r="K1661" s="127" t="s">
        <v>180</v>
      </c>
      <c r="L1661" s="135" t="s">
        <v>163</v>
      </c>
      <c r="M1661" s="135"/>
      <c r="N1661" s="135"/>
      <c r="O1661" s="135"/>
      <c r="P1661" s="135"/>
      <c r="Q1661" s="135"/>
      <c r="R1661" s="135" t="s">
        <v>343</v>
      </c>
      <c r="S1661" s="135" t="s">
        <v>344</v>
      </c>
      <c r="T1661" s="135" t="s">
        <v>345</v>
      </c>
      <c r="U1661" s="135" t="s">
        <v>346</v>
      </c>
      <c r="V1661" s="141" t="s">
        <v>163</v>
      </c>
      <c r="W1661" s="135"/>
      <c r="X1661" s="135"/>
      <c r="Y1661" s="135"/>
      <c r="Z1661" s="135"/>
      <c r="AA1661" s="135" t="s">
        <v>163</v>
      </c>
      <c r="AB1661" s="135"/>
      <c r="AC1661" s="135" t="s">
        <v>168</v>
      </c>
      <c r="AD1661" s="135" t="s">
        <v>347</v>
      </c>
      <c r="AE1661" s="135" t="s">
        <v>348</v>
      </c>
      <c r="AF1661" s="135" t="s">
        <v>11677</v>
      </c>
      <c r="AG1661" s="3" t="s">
        <v>349</v>
      </c>
      <c r="AH1661" s="3" t="s">
        <v>163</v>
      </c>
      <c r="AI1661" s="135" t="s">
        <v>350</v>
      </c>
      <c r="AJ1661" s="135" t="s">
        <v>163</v>
      </c>
      <c r="AK1661" s="135" t="s">
        <v>351</v>
      </c>
      <c r="AL1661" s="135" t="s">
        <v>352</v>
      </c>
      <c r="AM1661" s="135" t="s">
        <v>194</v>
      </c>
      <c r="AN1661" s="135" t="s">
        <v>353</v>
      </c>
      <c r="AO1661" s="135" t="s">
        <v>354</v>
      </c>
      <c r="AP1661" s="135"/>
      <c r="AQ1661" s="135" t="s">
        <v>355</v>
      </c>
      <c r="AR1661" s="135" t="s">
        <v>356</v>
      </c>
      <c r="AS1661" s="135" t="s">
        <v>357</v>
      </c>
      <c r="AT1661" s="135"/>
      <c r="AU1661" s="135"/>
      <c r="AV1661" s="135"/>
      <c r="AW1661" s="135" t="s">
        <v>168</v>
      </c>
      <c r="AX1661" s="3" t="s">
        <v>358</v>
      </c>
      <c r="AY1661" s="3" t="s">
        <v>359</v>
      </c>
      <c r="AZ1661" s="3" t="s">
        <v>360</v>
      </c>
      <c r="BA1661" s="3" t="s">
        <v>361</v>
      </c>
      <c r="BB1661" s="3" t="s">
        <v>163</v>
      </c>
      <c r="BC1661" s="135" t="s">
        <v>362</v>
      </c>
      <c r="BD1661" s="135" t="s">
        <v>363</v>
      </c>
      <c r="BE1661" s="135" t="s">
        <v>364</v>
      </c>
      <c r="BF1661" s="3" t="s">
        <v>365</v>
      </c>
      <c r="BG1661" s="3" t="s">
        <v>168</v>
      </c>
      <c r="BH1661" s="3" t="s">
        <v>366</v>
      </c>
      <c r="BI1661" s="3" t="s">
        <v>367</v>
      </c>
      <c r="BJ1661" s="3" t="s">
        <v>368</v>
      </c>
      <c r="BK1661" s="3" t="s">
        <v>369</v>
      </c>
      <c r="BL1661" s="3" t="s">
        <v>163</v>
      </c>
      <c r="BM1661" s="3" t="s">
        <v>370</v>
      </c>
      <c r="BN1661" s="3" t="s">
        <v>163</v>
      </c>
      <c r="BO1661" s="3" t="s">
        <v>163</v>
      </c>
      <c r="BP1661" s="3" t="s">
        <v>371</v>
      </c>
      <c r="BQ1661" s="3" t="s">
        <v>194</v>
      </c>
      <c r="BR1661" s="3" t="s">
        <v>372</v>
      </c>
      <c r="BS1661" s="3" t="s">
        <v>373</v>
      </c>
      <c r="BT1661" s="3" t="s">
        <v>374</v>
      </c>
      <c r="BU1661" s="3" t="s">
        <v>375</v>
      </c>
      <c r="BV1661" s="3" t="s">
        <v>376</v>
      </c>
      <c r="BW1661" s="3" t="s">
        <v>377</v>
      </c>
      <c r="BX1661" s="3" t="s">
        <v>163</v>
      </c>
      <c r="BY1661" s="3" t="s">
        <v>352</v>
      </c>
      <c r="BZ1661" s="3" t="s">
        <v>378</v>
      </c>
      <c r="CA1661" s="3" t="s">
        <v>168</v>
      </c>
      <c r="CB1661" s="3" t="s">
        <v>379</v>
      </c>
      <c r="CC1661" s="3" t="s">
        <v>380</v>
      </c>
      <c r="CD1661" s="3" t="s">
        <v>381</v>
      </c>
      <c r="CE1661" s="3" t="s">
        <v>382</v>
      </c>
      <c r="CF1661" s="3" t="s">
        <v>163</v>
      </c>
      <c r="CG1661" s="3" t="s">
        <v>383</v>
      </c>
      <c r="CK1661" s="3" t="s">
        <v>168</v>
      </c>
      <c r="CL1661" s="3" t="s">
        <v>384</v>
      </c>
      <c r="CM1661" s="3" t="s">
        <v>385</v>
      </c>
      <c r="CN1661" s="3" t="s">
        <v>386</v>
      </c>
      <c r="CO1661" s="3" t="s">
        <v>387</v>
      </c>
      <c r="CP1661" s="3" t="s">
        <v>163</v>
      </c>
      <c r="CQ1661" s="3" t="s">
        <v>388</v>
      </c>
      <c r="CR1661" s="3" t="s">
        <v>163</v>
      </c>
      <c r="CS1661" s="3" t="s">
        <v>389</v>
      </c>
      <c r="CT1661" s="3" t="s">
        <v>390</v>
      </c>
      <c r="CU1661" s="3" t="s">
        <v>168</v>
      </c>
      <c r="CV1661" s="3" t="s">
        <v>391</v>
      </c>
      <c r="CW1661" s="3" t="s">
        <v>392</v>
      </c>
      <c r="CX1661" s="3" t="s">
        <v>393</v>
      </c>
      <c r="CY1661" s="3" t="s">
        <v>394</v>
      </c>
      <c r="CZ1661" s="3" t="s">
        <v>163</v>
      </c>
      <c r="DA1661" s="3" t="s">
        <v>163</v>
      </c>
      <c r="DB1661" s="3" t="s">
        <v>163</v>
      </c>
      <c r="DC1661" s="3" t="s">
        <v>163</v>
      </c>
      <c r="DD1661" s="3" t="s">
        <v>395</v>
      </c>
      <c r="DE1661" s="3" t="s">
        <v>168</v>
      </c>
      <c r="DF1661" s="3" t="s">
        <v>396</v>
      </c>
      <c r="DG1661" s="3" t="s">
        <v>397</v>
      </c>
      <c r="DH1661" s="3" t="s">
        <v>398</v>
      </c>
      <c r="DI1661" s="3" t="s">
        <v>399</v>
      </c>
      <c r="DO1661" s="3" t="s">
        <v>194</v>
      </c>
      <c r="DP1661" s="3" t="s">
        <v>400</v>
      </c>
      <c r="DQ1661" s="3" t="s">
        <v>401</v>
      </c>
      <c r="DR1661" s="3" t="s">
        <v>402</v>
      </c>
      <c r="DS1661" s="3" t="s">
        <v>403</v>
      </c>
      <c r="DT1661" s="3" t="s">
        <v>163</v>
      </c>
      <c r="DU1661" s="3" t="s">
        <v>404</v>
      </c>
      <c r="DV1661" s="3" t="s">
        <v>163</v>
      </c>
      <c r="DW1661" s="3" t="s">
        <v>405</v>
      </c>
      <c r="DY1661" s="3" t="s">
        <v>168</v>
      </c>
      <c r="DZ1661" s="3" t="s">
        <v>406</v>
      </c>
      <c r="EA1661" s="3" t="s">
        <v>407</v>
      </c>
      <c r="EB1661" s="3" t="s">
        <v>408</v>
      </c>
      <c r="EC1661" s="3" t="s">
        <v>409</v>
      </c>
      <c r="ED1661" s="3" t="s">
        <v>163</v>
      </c>
      <c r="EE1661" s="3" t="s">
        <v>363</v>
      </c>
      <c r="EF1661" s="3" t="s">
        <v>163</v>
      </c>
      <c r="EG1661" s="3" t="s">
        <v>405</v>
      </c>
      <c r="EI1661" s="3" t="s">
        <v>168</v>
      </c>
      <c r="EJ1661" s="3" t="s">
        <v>410</v>
      </c>
      <c r="EK1661" s="3" t="s">
        <v>411</v>
      </c>
      <c r="EL1661" s="3" t="s">
        <v>412</v>
      </c>
      <c r="EM1661" s="3" t="s">
        <v>413</v>
      </c>
      <c r="EN1661" s="3" t="s">
        <v>163</v>
      </c>
      <c r="EO1661" s="3" t="s">
        <v>414</v>
      </c>
      <c r="EP1661" s="3" t="s">
        <v>163</v>
      </c>
      <c r="EQ1661" s="3" t="s">
        <v>163</v>
      </c>
      <c r="ER1661" s="3" t="s">
        <v>415</v>
      </c>
      <c r="ES1661" s="3" t="s">
        <v>194</v>
      </c>
      <c r="ET1661" s="3" t="s">
        <v>416</v>
      </c>
      <c r="EU1661" s="3" t="s">
        <v>417</v>
      </c>
      <c r="EV1661" s="3" t="s">
        <v>418</v>
      </c>
    </row>
    <row r="1662" spans="1:152" ht="12.75" customHeight="1" x14ac:dyDescent="0.2">
      <c r="A1662" s="3" t="s">
        <v>544</v>
      </c>
      <c r="D1662" s="3" t="s">
        <v>7135</v>
      </c>
      <c r="E1662" s="3" t="s">
        <v>7135</v>
      </c>
      <c r="F1662" s="3"/>
      <c r="G1662" s="3"/>
      <c r="I1662" s="3" t="s">
        <v>184</v>
      </c>
      <c r="J1662" s="3" t="s">
        <v>179</v>
      </c>
      <c r="K1662" s="4" t="s">
        <v>162</v>
      </c>
      <c r="L1662" s="3" t="s">
        <v>163</v>
      </c>
      <c r="M1662" s="3" t="s">
        <v>163</v>
      </c>
      <c r="R1662" s="3" t="s">
        <v>7136</v>
      </c>
      <c r="S1662" s="3" t="s">
        <v>7137</v>
      </c>
      <c r="T1662" s="3" t="s">
        <v>163</v>
      </c>
      <c r="U1662" s="3" t="s">
        <v>7138</v>
      </c>
      <c r="V1662" s="9" t="s">
        <v>163</v>
      </c>
      <c r="AA1662" s="3" t="s">
        <v>163</v>
      </c>
      <c r="AC1662" s="3" t="s">
        <v>168</v>
      </c>
      <c r="AD1662" s="3" t="s">
        <v>7139</v>
      </c>
      <c r="AE1662" s="3" t="s">
        <v>856</v>
      </c>
      <c r="AF1662" s="3" t="s">
        <v>2485</v>
      </c>
      <c r="AG1662" s="3" t="s">
        <v>7140</v>
      </c>
      <c r="BC1662" s="9"/>
      <c r="BD1662" s="9"/>
      <c r="BE1662" s="9"/>
    </row>
    <row r="1663" spans="1:152" ht="12.75" customHeight="1" x14ac:dyDescent="0.2">
      <c r="A1663" s="135" t="s">
        <v>544</v>
      </c>
      <c r="C1663" s="128"/>
      <c r="D1663" s="135" t="s">
        <v>7141</v>
      </c>
      <c r="E1663" s="135" t="s">
        <v>7141</v>
      </c>
      <c r="F1663" s="135"/>
      <c r="G1663" s="135"/>
      <c r="H1663" s="127"/>
      <c r="I1663" s="135" t="s">
        <v>160</v>
      </c>
      <c r="J1663" s="135" t="s">
        <v>161</v>
      </c>
      <c r="K1663" s="127" t="s">
        <v>162</v>
      </c>
      <c r="L1663" s="135" t="s">
        <v>163</v>
      </c>
      <c r="M1663" s="135" t="s">
        <v>163</v>
      </c>
      <c r="N1663" s="135"/>
      <c r="O1663" s="135"/>
      <c r="P1663" s="135"/>
      <c r="Q1663" s="135"/>
      <c r="R1663" s="135" t="s">
        <v>7142</v>
      </c>
      <c r="S1663" s="135" t="s">
        <v>7143</v>
      </c>
      <c r="T1663" s="135" t="s">
        <v>7144</v>
      </c>
      <c r="U1663" s="135" t="s">
        <v>421</v>
      </c>
      <c r="V1663" s="141" t="s">
        <v>7145</v>
      </c>
      <c r="W1663" s="135"/>
      <c r="X1663" s="135"/>
      <c r="Y1663" s="135"/>
      <c r="Z1663" s="135"/>
      <c r="AA1663" s="135" t="s">
        <v>163</v>
      </c>
      <c r="AB1663" s="135"/>
      <c r="AC1663" s="135" t="s">
        <v>168</v>
      </c>
      <c r="AD1663" s="135" t="s">
        <v>7146</v>
      </c>
      <c r="AE1663" s="135" t="s">
        <v>7147</v>
      </c>
      <c r="AF1663" s="135" t="s">
        <v>368</v>
      </c>
      <c r="AG1663" s="3" t="s">
        <v>7148</v>
      </c>
      <c r="AI1663" s="135" t="s">
        <v>163</v>
      </c>
      <c r="AJ1663" s="135" t="s">
        <v>7145</v>
      </c>
      <c r="AK1663" s="135"/>
      <c r="AL1663" s="135" t="s">
        <v>7149</v>
      </c>
      <c r="AM1663" s="135"/>
      <c r="AN1663" s="135"/>
      <c r="AO1663" s="135"/>
      <c r="AP1663" s="135"/>
      <c r="AQ1663" s="135"/>
      <c r="AR1663" s="135"/>
      <c r="AS1663" s="135"/>
      <c r="AT1663" s="135"/>
      <c r="AU1663" s="135"/>
      <c r="AV1663" s="135"/>
      <c r="AW1663" s="135" t="s">
        <v>168</v>
      </c>
      <c r="AX1663" s="3" t="s">
        <v>7150</v>
      </c>
      <c r="AY1663" s="3" t="s">
        <v>7151</v>
      </c>
      <c r="AZ1663" s="3" t="s">
        <v>319</v>
      </c>
      <c r="BA1663" s="3" t="s">
        <v>7148</v>
      </c>
      <c r="BB1663" s="3" t="s">
        <v>163</v>
      </c>
      <c r="BC1663" s="3" t="s">
        <v>7145</v>
      </c>
      <c r="BD1663" s="3" t="s">
        <v>163</v>
      </c>
      <c r="BE1663" s="3" t="s">
        <v>7149</v>
      </c>
      <c r="BF1663" s="3" t="s">
        <v>7152</v>
      </c>
      <c r="BH1663" s="3" t="s">
        <v>11757</v>
      </c>
    </row>
    <row r="1664" spans="1:152" ht="12.75" customHeight="1" x14ac:dyDescent="0.25">
      <c r="A1664" s="135" t="s">
        <v>544</v>
      </c>
      <c r="B1664" s="127" t="s">
        <v>12220</v>
      </c>
      <c r="C1664" s="128"/>
      <c r="D1664" s="135" t="s">
        <v>12221</v>
      </c>
      <c r="E1664" s="135" t="s">
        <v>12221</v>
      </c>
      <c r="F1664" s="135"/>
      <c r="G1664" s="135"/>
      <c r="H1664" s="127"/>
      <c r="I1664" s="135" t="s">
        <v>202</v>
      </c>
      <c r="J1664" s="135" t="s">
        <v>203</v>
      </c>
      <c r="K1664" s="127" t="s">
        <v>162</v>
      </c>
      <c r="L1664" s="135"/>
      <c r="M1664" s="82" t="s">
        <v>12222</v>
      </c>
      <c r="N1664" s="135"/>
      <c r="O1664" s="135"/>
      <c r="P1664" s="135"/>
      <c r="Q1664" s="135"/>
      <c r="R1664" s="135" t="s">
        <v>15042</v>
      </c>
      <c r="S1664" s="135"/>
      <c r="T1664" s="135">
        <v>75775</v>
      </c>
      <c r="U1664" s="135" t="s">
        <v>3279</v>
      </c>
      <c r="V1664" s="135" t="s">
        <v>15043</v>
      </c>
      <c r="W1664" s="135"/>
      <c r="X1664" s="135"/>
      <c r="Y1664" s="135"/>
      <c r="Z1664" s="135"/>
      <c r="AA1664" s="135"/>
      <c r="AB1664" s="135"/>
      <c r="AC1664" s="3" t="s">
        <v>168</v>
      </c>
      <c r="AD1664" s="135" t="s">
        <v>3454</v>
      </c>
      <c r="AE1664" s="135" t="s">
        <v>12223</v>
      </c>
      <c r="AF1664" s="135"/>
      <c r="AG1664" s="82" t="s">
        <v>12224</v>
      </c>
      <c r="AH1664" s="135"/>
      <c r="AI1664" s="135"/>
      <c r="AJ1664" s="135"/>
      <c r="AK1664" s="135"/>
      <c r="AL1664" s="135"/>
      <c r="AM1664" s="135" t="s">
        <v>3478</v>
      </c>
      <c r="AN1664" s="135" t="s">
        <v>15044</v>
      </c>
      <c r="AO1664" s="135" t="s">
        <v>15045</v>
      </c>
      <c r="AP1664" s="135" t="s">
        <v>15046</v>
      </c>
      <c r="AQ1664" s="135"/>
      <c r="AR1664" s="180" t="s">
        <v>15047</v>
      </c>
      <c r="AS1664" s="135" t="s">
        <v>15048</v>
      </c>
      <c r="AT1664" s="135"/>
      <c r="AU1664" s="135"/>
      <c r="AV1664" s="135"/>
      <c r="AW1664" s="135"/>
    </row>
    <row r="1665" spans="1:176" ht="12.75" customHeight="1" x14ac:dyDescent="0.2">
      <c r="A1665" s="135" t="s">
        <v>173</v>
      </c>
      <c r="C1665" s="128"/>
      <c r="D1665" s="135" t="s">
        <v>7160</v>
      </c>
      <c r="E1665" s="135" t="s">
        <v>7160</v>
      </c>
      <c r="F1665" s="135"/>
      <c r="G1665" s="135"/>
      <c r="H1665" s="127"/>
      <c r="I1665" s="135" t="s">
        <v>301</v>
      </c>
      <c r="J1665" s="135" t="s">
        <v>179</v>
      </c>
      <c r="K1665" s="127" t="s">
        <v>162</v>
      </c>
      <c r="L1665" s="135" t="s">
        <v>163</v>
      </c>
      <c r="M1665" s="8" t="s">
        <v>7175</v>
      </c>
      <c r="N1665" s="135"/>
      <c r="O1665" s="135"/>
      <c r="P1665" s="135"/>
      <c r="Q1665" s="135"/>
      <c r="R1665" s="135" t="s">
        <v>7162</v>
      </c>
      <c r="S1665" s="135" t="s">
        <v>7163</v>
      </c>
      <c r="T1665" s="135" t="s">
        <v>7164</v>
      </c>
      <c r="U1665" s="135" t="s">
        <v>559</v>
      </c>
      <c r="V1665" s="141" t="s">
        <v>7165</v>
      </c>
      <c r="W1665" s="135"/>
      <c r="X1665" s="135"/>
      <c r="Y1665" s="135"/>
      <c r="Z1665" s="135"/>
      <c r="AA1665" s="135" t="s">
        <v>163</v>
      </c>
      <c r="AB1665" s="135"/>
      <c r="AC1665" s="3" t="s">
        <v>168</v>
      </c>
      <c r="AD1665" s="135" t="s">
        <v>7166</v>
      </c>
      <c r="AE1665" s="135" t="s">
        <v>318</v>
      </c>
      <c r="AF1665" s="135" t="s">
        <v>368</v>
      </c>
      <c r="AG1665" s="135" t="s">
        <v>7167</v>
      </c>
      <c r="AH1665" s="135" t="s">
        <v>323</v>
      </c>
      <c r="AI1665" s="135" t="s">
        <v>7165</v>
      </c>
      <c r="AJ1665" s="135" t="s">
        <v>163</v>
      </c>
      <c r="AK1665" s="135"/>
      <c r="AL1665" s="135" t="s">
        <v>7168</v>
      </c>
      <c r="AM1665" s="135"/>
      <c r="AN1665" s="135"/>
      <c r="AO1665" s="135"/>
      <c r="AP1665" s="135"/>
      <c r="AQ1665" s="135"/>
      <c r="AR1665" s="135"/>
      <c r="AS1665" s="135"/>
      <c r="AT1665" s="135"/>
      <c r="AU1665" s="135"/>
      <c r="AV1665" s="135"/>
      <c r="AW1665" s="135" t="s">
        <v>168</v>
      </c>
      <c r="AX1665" s="3" t="s">
        <v>7169</v>
      </c>
      <c r="AY1665" s="3" t="s">
        <v>318</v>
      </c>
      <c r="AZ1665" s="3" t="s">
        <v>250</v>
      </c>
      <c r="BA1665" s="3" t="s">
        <v>7170</v>
      </c>
      <c r="BB1665" s="3" t="s">
        <v>163</v>
      </c>
      <c r="BC1665" s="3" t="s">
        <v>7171</v>
      </c>
      <c r="BD1665" s="3" t="s">
        <v>163</v>
      </c>
      <c r="BE1665" s="3" t="s">
        <v>7172</v>
      </c>
    </row>
    <row r="1666" spans="1:176" ht="12.75" customHeight="1" x14ac:dyDescent="0.2">
      <c r="A1666" s="3" t="s">
        <v>205</v>
      </c>
      <c r="B1666" s="17" t="s">
        <v>886</v>
      </c>
      <c r="D1666" s="3" t="s">
        <v>6911</v>
      </c>
      <c r="E1666" s="3" t="s">
        <v>6912</v>
      </c>
      <c r="F1666" s="3"/>
      <c r="G1666" s="3"/>
      <c r="I1666" s="3" t="s">
        <v>227</v>
      </c>
      <c r="J1666" s="135" t="s">
        <v>179</v>
      </c>
      <c r="K1666" s="4" t="s">
        <v>180</v>
      </c>
      <c r="R1666" s="3" t="s">
        <v>6913</v>
      </c>
      <c r="S1666" s="3" t="s">
        <v>6914</v>
      </c>
      <c r="T1666" s="3">
        <v>189720</v>
      </c>
      <c r="U1666" s="3" t="s">
        <v>227</v>
      </c>
      <c r="V1666" s="9"/>
      <c r="AC1666" s="3" t="s">
        <v>168</v>
      </c>
      <c r="AD1666" s="3" t="s">
        <v>6915</v>
      </c>
      <c r="AE1666" s="3" t="s">
        <v>6916</v>
      </c>
      <c r="AF1666" s="3" t="s">
        <v>611</v>
      </c>
      <c r="AG1666" s="82" t="s">
        <v>6917</v>
      </c>
      <c r="AM1666" s="3" t="s">
        <v>194</v>
      </c>
      <c r="AN1666" s="3" t="s">
        <v>6928</v>
      </c>
      <c r="AQ1666" s="82" t="s">
        <v>6929</v>
      </c>
      <c r="AW1666" s="3" t="s">
        <v>168</v>
      </c>
      <c r="AX1666" s="3" t="s">
        <v>6918</v>
      </c>
      <c r="AY1666" s="3" t="s">
        <v>6919</v>
      </c>
      <c r="AZ1666" s="3" t="s">
        <v>6920</v>
      </c>
      <c r="BA1666" s="82" t="s">
        <v>6921</v>
      </c>
      <c r="BC1666" s="9"/>
      <c r="BD1666" s="9"/>
      <c r="BE1666" s="9"/>
      <c r="BG1666" s="3" t="s">
        <v>168</v>
      </c>
      <c r="BH1666" s="3" t="s">
        <v>6769</v>
      </c>
      <c r="BI1666" s="3" t="s">
        <v>856</v>
      </c>
      <c r="BJ1666" s="3" t="s">
        <v>6922</v>
      </c>
      <c r="BK1666" s="82" t="s">
        <v>6923</v>
      </c>
    </row>
    <row r="1667" spans="1:176" ht="12.75" customHeight="1" x14ac:dyDescent="0.2">
      <c r="A1667" s="132" t="s">
        <v>173</v>
      </c>
      <c r="D1667" s="133" t="s">
        <v>7179</v>
      </c>
      <c r="E1667" s="3" t="s">
        <v>8439</v>
      </c>
      <c r="F1667" s="3"/>
      <c r="G1667" s="3"/>
      <c r="I1667" s="3" t="s">
        <v>301</v>
      </c>
      <c r="J1667" s="3" t="s">
        <v>179</v>
      </c>
      <c r="K1667" s="4" t="s">
        <v>162</v>
      </c>
      <c r="L1667" s="3" t="s">
        <v>163</v>
      </c>
      <c r="M1667" s="3" t="s">
        <v>163</v>
      </c>
      <c r="R1667" s="3" t="s">
        <v>8440</v>
      </c>
      <c r="S1667" s="3" t="s">
        <v>8441</v>
      </c>
      <c r="T1667" s="3" t="s">
        <v>8442</v>
      </c>
      <c r="U1667" s="3" t="s">
        <v>5704</v>
      </c>
      <c r="V1667" s="141" t="s">
        <v>7187</v>
      </c>
      <c r="AA1667" s="3" t="s">
        <v>163</v>
      </c>
      <c r="AC1667" s="135" t="s">
        <v>168</v>
      </c>
      <c r="AD1667" s="3" t="s">
        <v>7183</v>
      </c>
      <c r="AE1667" s="3" t="s">
        <v>7184</v>
      </c>
      <c r="AF1667" s="133" t="s">
        <v>368</v>
      </c>
      <c r="AG1667" s="3" t="s">
        <v>7185</v>
      </c>
      <c r="AH1667" s="3" t="s">
        <v>7186</v>
      </c>
      <c r="AI1667" s="3" t="s">
        <v>7187</v>
      </c>
      <c r="AJ1667" s="3" t="s">
        <v>163</v>
      </c>
      <c r="AK1667" s="3" t="s">
        <v>7188</v>
      </c>
      <c r="AL1667" s="3" t="s">
        <v>7189</v>
      </c>
      <c r="AN1667" s="3" t="s">
        <v>7190</v>
      </c>
      <c r="AO1667" s="3" t="s">
        <v>7191</v>
      </c>
      <c r="AQ1667" s="3" t="s">
        <v>7192</v>
      </c>
      <c r="AW1667" s="3" t="s">
        <v>168</v>
      </c>
      <c r="AX1667" s="3" t="s">
        <v>7193</v>
      </c>
      <c r="AY1667" s="3" t="s">
        <v>3720</v>
      </c>
      <c r="AZ1667" s="3" t="s">
        <v>250</v>
      </c>
      <c r="BA1667" s="3" t="s">
        <v>7194</v>
      </c>
      <c r="BB1667" s="3" t="s">
        <v>163</v>
      </c>
      <c r="BC1667" s="3" t="s">
        <v>7195</v>
      </c>
      <c r="BD1667" s="3" t="s">
        <v>163</v>
      </c>
      <c r="BE1667" s="3" t="s">
        <v>7189</v>
      </c>
      <c r="BF1667" s="3" t="s">
        <v>7196</v>
      </c>
    </row>
    <row r="1668" spans="1:176" ht="12.75" customHeight="1" x14ac:dyDescent="0.25">
      <c r="A1668" s="3" t="s">
        <v>205</v>
      </c>
      <c r="D1668" s="133" t="s">
        <v>7179</v>
      </c>
      <c r="E1668" s="3" t="s">
        <v>10871</v>
      </c>
      <c r="F1668" s="3"/>
      <c r="G1668" s="3"/>
      <c r="I1668" s="133" t="s">
        <v>1410</v>
      </c>
      <c r="J1668" s="3" t="s">
        <v>493</v>
      </c>
      <c r="K1668" s="127" t="s">
        <v>180</v>
      </c>
      <c r="L1668" s="3" t="s">
        <v>163</v>
      </c>
      <c r="M1668" s="3" t="s">
        <v>163</v>
      </c>
      <c r="R1668" s="3" t="s">
        <v>10872</v>
      </c>
      <c r="S1668" s="3" t="s">
        <v>10873</v>
      </c>
      <c r="T1668" s="3" t="s">
        <v>10874</v>
      </c>
      <c r="U1668" s="3" t="s">
        <v>10875</v>
      </c>
      <c r="V1668" s="141" t="s">
        <v>163</v>
      </c>
      <c r="AA1668" s="3" t="s">
        <v>163</v>
      </c>
      <c r="AC1668" s="3" t="s">
        <v>168</v>
      </c>
      <c r="AD1668" s="3" t="s">
        <v>7193</v>
      </c>
      <c r="AE1668" s="3" t="s">
        <v>7184</v>
      </c>
      <c r="AF1668" s="3" t="s">
        <v>1289</v>
      </c>
      <c r="AG1668" s="3" t="s">
        <v>10876</v>
      </c>
      <c r="AH1668" s="3" t="s">
        <v>163</v>
      </c>
      <c r="AI1668" s="3" t="s">
        <v>10877</v>
      </c>
      <c r="AJ1668" s="3" t="s">
        <v>163</v>
      </c>
      <c r="AK1668" s="3" t="s">
        <v>10878</v>
      </c>
      <c r="AL1668" s="3" t="s">
        <v>10879</v>
      </c>
      <c r="AM1668" s="3" t="s">
        <v>168</v>
      </c>
      <c r="AN1668" s="3" t="s">
        <v>7183</v>
      </c>
      <c r="AO1668" s="3" t="s">
        <v>3720</v>
      </c>
      <c r="AP1668" s="3" t="s">
        <v>250</v>
      </c>
      <c r="AQ1668" s="3" t="s">
        <v>7186</v>
      </c>
      <c r="AS1668" s="141" t="s">
        <v>14332</v>
      </c>
      <c r="AW1668" s="3" t="s">
        <v>168</v>
      </c>
      <c r="AX1668" s="3" t="s">
        <v>10880</v>
      </c>
      <c r="AY1668" s="3" t="s">
        <v>2241</v>
      </c>
      <c r="AZ1668" s="3" t="s">
        <v>8414</v>
      </c>
      <c r="BA1668" s="3" t="s">
        <v>10881</v>
      </c>
      <c r="BB1668" s="3" t="s">
        <v>10876</v>
      </c>
      <c r="BC1668" s="3" t="s">
        <v>10877</v>
      </c>
      <c r="BD1668" s="3" t="s">
        <v>163</v>
      </c>
      <c r="BE1668" s="3" t="s">
        <v>10882</v>
      </c>
      <c r="BG1668" s="3" t="s">
        <v>168</v>
      </c>
      <c r="BH1668" s="3" t="s">
        <v>4513</v>
      </c>
      <c r="BI1668" s="3" t="s">
        <v>10883</v>
      </c>
      <c r="BJ1668" s="3" t="s">
        <v>163</v>
      </c>
      <c r="BK1668" s="3" t="s">
        <v>10884</v>
      </c>
      <c r="BL1668" s="3" t="s">
        <v>163</v>
      </c>
      <c r="BM1668" s="3" t="s">
        <v>10885</v>
      </c>
      <c r="BN1668" s="3" t="s">
        <v>163</v>
      </c>
      <c r="BO1668" s="3" t="s">
        <v>10882</v>
      </c>
      <c r="BQ1668" s="3" t="s">
        <v>168</v>
      </c>
      <c r="BR1668" s="3" t="s">
        <v>14333</v>
      </c>
      <c r="BS1668" s="3" t="s">
        <v>14334</v>
      </c>
      <c r="BT1668" s="3" t="s">
        <v>1071</v>
      </c>
      <c r="BU1668" s="3" t="s">
        <v>14335</v>
      </c>
      <c r="BZ1668" s="141" t="s">
        <v>14336</v>
      </c>
      <c r="CA1668" s="3" t="s">
        <v>168</v>
      </c>
      <c r="CB1668" s="3" t="s">
        <v>15593</v>
      </c>
      <c r="CC1668" s="3" t="s">
        <v>15594</v>
      </c>
      <c r="CE1668" s="180" t="s">
        <v>15595</v>
      </c>
    </row>
    <row r="1669" spans="1:176" ht="12.75" customHeight="1" x14ac:dyDescent="0.2">
      <c r="A1669" s="133" t="s">
        <v>299</v>
      </c>
      <c r="B1669" s="127" t="s">
        <v>11959</v>
      </c>
      <c r="C1669" s="8"/>
      <c r="D1669" s="8" t="s">
        <v>7210</v>
      </c>
      <c r="E1669" s="8" t="s">
        <v>7210</v>
      </c>
      <c r="F1669" s="124"/>
      <c r="G1669" s="124"/>
      <c r="H1669" s="134" t="s">
        <v>177</v>
      </c>
      <c r="I1669" s="8"/>
      <c r="J1669" s="8"/>
      <c r="K1669" s="14" t="s">
        <v>162</v>
      </c>
      <c r="L1669" s="8"/>
      <c r="M1669" s="8"/>
      <c r="N1669" s="14"/>
      <c r="O1669" s="14"/>
      <c r="P1669" s="14"/>
      <c r="Q1669" s="14"/>
      <c r="R1669" s="8"/>
      <c r="S1669" s="8"/>
      <c r="T1669" s="8"/>
      <c r="U1669" s="8"/>
      <c r="V1669" s="24"/>
      <c r="W1669" s="8"/>
      <c r="X1669" s="8"/>
      <c r="Y1669" s="8"/>
      <c r="Z1669" s="8"/>
      <c r="AA1669" s="8"/>
      <c r="AB1669" s="8"/>
      <c r="AC1669" s="8" t="s">
        <v>194</v>
      </c>
      <c r="AD1669" s="8" t="s">
        <v>7211</v>
      </c>
      <c r="AE1669" s="8" t="s">
        <v>7212</v>
      </c>
      <c r="AF1669" s="133"/>
      <c r="AG1669" s="133" t="s">
        <v>7213</v>
      </c>
      <c r="AH1669" s="135"/>
      <c r="AI1669" s="8"/>
      <c r="AJ1669" s="8"/>
      <c r="AK1669" s="8"/>
      <c r="AL1669" s="8"/>
      <c r="AM1669" s="14"/>
      <c r="AN1669" s="14"/>
      <c r="AO1669" s="14"/>
      <c r="AP1669" s="14"/>
      <c r="AQ1669" s="14"/>
      <c r="AR1669" s="14"/>
      <c r="AS1669" s="14"/>
      <c r="AT1669" s="14"/>
      <c r="AU1669" s="14"/>
      <c r="AV1669" s="14"/>
      <c r="AW1669" s="14"/>
    </row>
    <row r="1670" spans="1:176" s="63" customFormat="1" ht="12.75" customHeight="1" x14ac:dyDescent="0.2">
      <c r="A1670" s="135" t="s">
        <v>299</v>
      </c>
      <c r="B1670" s="127"/>
      <c r="C1670" s="128"/>
      <c r="D1670" s="135" t="s">
        <v>7214</v>
      </c>
      <c r="E1670" s="135" t="s">
        <v>7214</v>
      </c>
      <c r="F1670" s="135"/>
      <c r="G1670" s="135"/>
      <c r="H1670" s="127"/>
      <c r="I1670" s="133" t="s">
        <v>443</v>
      </c>
      <c r="J1670" s="135" t="s">
        <v>444</v>
      </c>
      <c r="K1670" s="127" t="s">
        <v>162</v>
      </c>
      <c r="L1670" s="3" t="s">
        <v>163</v>
      </c>
      <c r="M1670" s="135" t="s">
        <v>163</v>
      </c>
      <c r="N1670" s="135"/>
      <c r="O1670" s="135"/>
      <c r="P1670" s="135"/>
      <c r="Q1670" s="135"/>
      <c r="R1670" s="135" t="s">
        <v>7215</v>
      </c>
      <c r="S1670" s="135" t="s">
        <v>7216</v>
      </c>
      <c r="T1670" s="135" t="s">
        <v>7217</v>
      </c>
      <c r="U1670" s="135" t="s">
        <v>7218</v>
      </c>
      <c r="V1670" s="141" t="s">
        <v>7219</v>
      </c>
      <c r="W1670" s="135"/>
      <c r="X1670" s="3"/>
      <c r="Y1670" s="3"/>
      <c r="Z1670" s="3"/>
      <c r="AA1670" s="3" t="s">
        <v>163</v>
      </c>
      <c r="AB1670" s="3"/>
      <c r="AC1670" s="135" t="s">
        <v>168</v>
      </c>
      <c r="AD1670" s="135" t="s">
        <v>7220</v>
      </c>
      <c r="AE1670" s="135" t="s">
        <v>7221</v>
      </c>
      <c r="AF1670" s="135" t="s">
        <v>7222</v>
      </c>
      <c r="AG1670" s="135" t="s">
        <v>7223</v>
      </c>
      <c r="AH1670" s="135"/>
      <c r="AI1670" s="135" t="s">
        <v>163</v>
      </c>
      <c r="AJ1670" s="135" t="s">
        <v>7219</v>
      </c>
      <c r="AK1670" s="135"/>
      <c r="AL1670" s="135" t="s">
        <v>7224</v>
      </c>
      <c r="AM1670" s="135"/>
      <c r="AN1670" s="135"/>
      <c r="AO1670" s="135"/>
      <c r="AP1670" s="135"/>
      <c r="AQ1670" s="135"/>
      <c r="AR1670" s="135"/>
      <c r="AS1670" s="135"/>
      <c r="AT1670" s="135"/>
      <c r="AU1670" s="135"/>
      <c r="AV1670" s="135"/>
      <c r="AW1670" s="135"/>
      <c r="AX1670" s="135"/>
      <c r="AY1670" s="135"/>
      <c r="AZ1670" s="135"/>
      <c r="BA1670" s="135"/>
      <c r="BB1670" s="135"/>
      <c r="BC1670" s="141"/>
      <c r="BD1670" s="141"/>
      <c r="BE1670" s="141"/>
      <c r="BF1670" s="135"/>
      <c r="BG1670" s="135"/>
      <c r="BH1670" s="135"/>
      <c r="BI1670" s="135"/>
      <c r="BJ1670" s="135"/>
      <c r="BK1670" s="135"/>
      <c r="BL1670" s="135"/>
      <c r="BM1670" s="135"/>
      <c r="BN1670" s="135"/>
      <c r="BO1670" s="135"/>
      <c r="BP1670" s="135"/>
      <c r="BQ1670" s="135"/>
      <c r="BR1670" s="135"/>
      <c r="BS1670" s="135"/>
      <c r="BT1670" s="135"/>
      <c r="BU1670" s="135"/>
      <c r="BV1670" s="135"/>
      <c r="BW1670" s="135"/>
      <c r="BX1670" s="135"/>
      <c r="BY1670" s="135"/>
      <c r="BZ1670" s="135"/>
      <c r="CA1670" s="135"/>
      <c r="CB1670" s="135"/>
      <c r="CC1670" s="135"/>
      <c r="CD1670" s="135"/>
      <c r="CE1670" s="135"/>
      <c r="CF1670" s="135"/>
      <c r="CG1670" s="135"/>
      <c r="CH1670" s="135"/>
      <c r="CI1670" s="135"/>
      <c r="CJ1670" s="135"/>
      <c r="CK1670" s="135"/>
      <c r="CL1670" s="135"/>
      <c r="CM1670" s="135"/>
      <c r="CN1670" s="135"/>
      <c r="CO1670" s="135"/>
      <c r="CP1670" s="135"/>
      <c r="CQ1670" s="3"/>
      <c r="CR1670" s="3"/>
      <c r="CS1670" s="3"/>
      <c r="CT1670" s="3"/>
      <c r="CU1670" s="3"/>
      <c r="CV1670" s="3"/>
      <c r="CW1670" s="3"/>
      <c r="CX1670" s="3"/>
      <c r="CY1670" s="3"/>
      <c r="CZ1670" s="3"/>
      <c r="DA1670" s="3"/>
      <c r="DB1670" s="3"/>
      <c r="DC1670" s="3"/>
      <c r="DD1670" s="3"/>
      <c r="DE1670" s="3"/>
      <c r="DF1670" s="3"/>
      <c r="DG1670" s="3"/>
      <c r="DH1670" s="3"/>
      <c r="DI1670" s="3"/>
      <c r="DJ1670" s="3"/>
      <c r="DK1670" s="3"/>
      <c r="DL1670" s="3"/>
      <c r="DM1670" s="3"/>
      <c r="DN1670" s="3"/>
      <c r="DO1670" s="3"/>
      <c r="DP1670" s="3"/>
      <c r="DQ1670" s="3"/>
      <c r="DR1670" s="3"/>
      <c r="DS1670" s="3"/>
      <c r="DT1670" s="3"/>
      <c r="DU1670" s="3"/>
      <c r="DV1670" s="3"/>
      <c r="DW1670" s="3"/>
      <c r="DX1670" s="3"/>
      <c r="DY1670" s="3"/>
      <c r="DZ1670" s="3"/>
      <c r="EA1670" s="3"/>
      <c r="EB1670" s="3"/>
      <c r="EC1670" s="3"/>
      <c r="ED1670" s="3"/>
      <c r="EE1670" s="3"/>
      <c r="EF1670" s="3"/>
      <c r="EG1670" s="3"/>
      <c r="EH1670" s="3"/>
      <c r="EI1670" s="3"/>
      <c r="EJ1670" s="3"/>
      <c r="EK1670" s="3"/>
      <c r="EL1670" s="3"/>
      <c r="EM1670" s="3"/>
      <c r="EN1670" s="3"/>
      <c r="EO1670" s="3"/>
      <c r="EP1670" s="3"/>
      <c r="EQ1670" s="3"/>
      <c r="ER1670" s="3"/>
      <c r="ES1670" s="3"/>
      <c r="ET1670" s="3"/>
      <c r="EU1670" s="3"/>
      <c r="EV1670" s="3"/>
      <c r="EW1670" s="3"/>
      <c r="EX1670" s="3"/>
      <c r="EY1670" s="3"/>
      <c r="EZ1670" s="3"/>
      <c r="FA1670" s="3"/>
      <c r="FB1670" s="3"/>
      <c r="FC1670" s="3"/>
      <c r="FD1670" s="3"/>
      <c r="FE1670" s="3"/>
      <c r="FF1670" s="3"/>
      <c r="FG1670" s="3"/>
      <c r="FH1670" s="3"/>
      <c r="FI1670" s="3"/>
      <c r="FJ1670" s="3"/>
      <c r="FK1670" s="3"/>
      <c r="FL1670" s="3"/>
      <c r="FM1670" s="135"/>
      <c r="FN1670" s="135"/>
      <c r="FO1670" s="135"/>
      <c r="FP1670" s="135"/>
      <c r="FQ1670" s="135"/>
      <c r="FR1670" s="135"/>
      <c r="FS1670" s="135"/>
      <c r="FT1670" s="135"/>
    </row>
    <row r="1671" spans="1:176" ht="12.75" customHeight="1" x14ac:dyDescent="0.2">
      <c r="A1671" s="3" t="s">
        <v>11621</v>
      </c>
      <c r="B1671" s="127" t="s">
        <v>13671</v>
      </c>
      <c r="D1671" s="3" t="s">
        <v>7225</v>
      </c>
      <c r="E1671" s="3" t="s">
        <v>7225</v>
      </c>
      <c r="F1671" s="3"/>
      <c r="G1671" s="3"/>
      <c r="I1671" s="3" t="s">
        <v>301</v>
      </c>
      <c r="J1671" s="3" t="s">
        <v>179</v>
      </c>
      <c r="K1671" s="4" t="s">
        <v>162</v>
      </c>
      <c r="L1671" s="3" t="s">
        <v>163</v>
      </c>
      <c r="M1671" s="3" t="s">
        <v>7226</v>
      </c>
      <c r="R1671" s="3" t="s">
        <v>7227</v>
      </c>
      <c r="S1671" s="3" t="s">
        <v>7228</v>
      </c>
      <c r="T1671" s="3" t="s">
        <v>7229</v>
      </c>
      <c r="U1671" s="3" t="s">
        <v>559</v>
      </c>
      <c r="V1671" s="9" t="s">
        <v>163</v>
      </c>
      <c r="AA1671" s="3" t="s">
        <v>163</v>
      </c>
      <c r="AC1671" s="3" t="s">
        <v>168</v>
      </c>
      <c r="AD1671" s="3" t="s">
        <v>4123</v>
      </c>
      <c r="AE1671" s="3" t="s">
        <v>7230</v>
      </c>
      <c r="AF1671" s="3" t="s">
        <v>7231</v>
      </c>
      <c r="AG1671" s="3" t="s">
        <v>7232</v>
      </c>
      <c r="AH1671" s="3" t="s">
        <v>163</v>
      </c>
      <c r="AI1671" s="3" t="s">
        <v>7233</v>
      </c>
      <c r="AJ1671" s="3" t="s">
        <v>7234</v>
      </c>
      <c r="AK1671" s="3" t="s">
        <v>7235</v>
      </c>
      <c r="AL1671" s="3" t="s">
        <v>7236</v>
      </c>
      <c r="BC1671" s="9"/>
      <c r="BD1671" s="9"/>
      <c r="BE1671" s="9"/>
    </row>
    <row r="1672" spans="1:176" ht="12.75" customHeight="1" x14ac:dyDescent="0.25">
      <c r="A1672" s="16" t="s">
        <v>173</v>
      </c>
      <c r="B1672" s="17" t="s">
        <v>886</v>
      </c>
      <c r="C1672" s="132"/>
      <c r="D1672" s="132" t="s">
        <v>915</v>
      </c>
      <c r="E1672" s="135" t="s">
        <v>14084</v>
      </c>
      <c r="F1672" s="134"/>
      <c r="G1672" s="134"/>
      <c r="H1672" s="134"/>
      <c r="I1672" s="132" t="s">
        <v>160</v>
      </c>
      <c r="J1672" s="132" t="s">
        <v>161</v>
      </c>
      <c r="K1672" s="20" t="s">
        <v>180</v>
      </c>
      <c r="L1672" s="132"/>
      <c r="M1672" s="135" t="s">
        <v>8219</v>
      </c>
      <c r="N1672" s="17"/>
      <c r="O1672" s="17"/>
      <c r="P1672" s="134"/>
      <c r="Q1672" s="134"/>
      <c r="R1672" s="8" t="s">
        <v>14085</v>
      </c>
      <c r="S1672" s="8" t="s">
        <v>14086</v>
      </c>
      <c r="T1672" s="8">
        <v>2196</v>
      </c>
      <c r="U1672" s="8" t="s">
        <v>346</v>
      </c>
      <c r="V1672" s="129" t="s">
        <v>5336</v>
      </c>
      <c r="W1672" s="136"/>
      <c r="X1672" s="136"/>
      <c r="Y1672" s="136"/>
      <c r="Z1672" s="136"/>
      <c r="AA1672" s="136"/>
      <c r="AB1672" s="8"/>
      <c r="AC1672" s="135" t="s">
        <v>168</v>
      </c>
      <c r="AD1672" s="135" t="s">
        <v>5162</v>
      </c>
      <c r="AE1672" s="135" t="s">
        <v>2783</v>
      </c>
      <c r="AF1672" s="135" t="s">
        <v>843</v>
      </c>
      <c r="AG1672" s="135" t="s">
        <v>8244</v>
      </c>
      <c r="AI1672" s="141" t="s">
        <v>5336</v>
      </c>
      <c r="AJ1672" s="135"/>
      <c r="AK1672" s="141" t="s">
        <v>14087</v>
      </c>
      <c r="AL1672" s="135"/>
      <c r="AM1672" s="135"/>
      <c r="AN1672" s="135"/>
      <c r="AO1672" s="135"/>
      <c r="AP1672" s="135"/>
      <c r="AQ1672" s="135"/>
      <c r="AR1672" s="135"/>
      <c r="AS1672" s="135"/>
      <c r="AT1672" s="135"/>
      <c r="AU1672" s="135"/>
      <c r="AV1672" s="135"/>
      <c r="AW1672" s="135"/>
      <c r="DK1672" s="141"/>
    </row>
    <row r="1673" spans="1:176" ht="12.75" customHeight="1" x14ac:dyDescent="0.2">
      <c r="A1673" s="3" t="s">
        <v>173</v>
      </c>
      <c r="B1673" s="17" t="s">
        <v>886</v>
      </c>
      <c r="C1673" s="132" t="s">
        <v>10495</v>
      </c>
      <c r="D1673" s="3" t="s">
        <v>12026</v>
      </c>
      <c r="E1673" s="3" t="s">
        <v>12026</v>
      </c>
      <c r="F1673" s="3"/>
      <c r="G1673" s="3"/>
      <c r="I1673" s="3" t="s">
        <v>160</v>
      </c>
      <c r="J1673" s="3" t="s">
        <v>161</v>
      </c>
      <c r="K1673" s="4" t="s">
        <v>180</v>
      </c>
      <c r="L1673" s="3" t="s">
        <v>12831</v>
      </c>
      <c r="M1673" s="3" t="s">
        <v>5103</v>
      </c>
      <c r="S1673" s="3" t="s">
        <v>6925</v>
      </c>
      <c r="V1673" s="9"/>
      <c r="AC1673" s="3" t="s">
        <v>168</v>
      </c>
      <c r="AD1673" s="3" t="s">
        <v>7258</v>
      </c>
      <c r="AE1673" s="3" t="s">
        <v>7259</v>
      </c>
      <c r="AF1673" s="3" t="s">
        <v>7260</v>
      </c>
      <c r="AG1673" s="3" t="s">
        <v>7261</v>
      </c>
      <c r="AQ1673" s="82"/>
      <c r="BC1673" s="9"/>
      <c r="BD1673" s="9"/>
      <c r="BE1673" s="9"/>
    </row>
    <row r="1674" spans="1:176" ht="12.75" customHeight="1" x14ac:dyDescent="0.2">
      <c r="A1674" s="135" t="s">
        <v>544</v>
      </c>
      <c r="C1674" s="128"/>
      <c r="D1674" s="135" t="s">
        <v>7244</v>
      </c>
      <c r="E1674" s="135" t="s">
        <v>7244</v>
      </c>
      <c r="F1674" s="135"/>
      <c r="G1674" s="135"/>
      <c r="H1674" s="127"/>
      <c r="I1674" s="135" t="s">
        <v>12764</v>
      </c>
      <c r="J1674" s="135" t="s">
        <v>203</v>
      </c>
      <c r="K1674" s="127" t="s">
        <v>162</v>
      </c>
      <c r="L1674" s="135" t="s">
        <v>163</v>
      </c>
      <c r="M1674" s="135" t="s">
        <v>163</v>
      </c>
      <c r="N1674" s="135"/>
      <c r="O1674" s="135"/>
      <c r="P1674" s="135"/>
      <c r="Q1674" s="135"/>
      <c r="R1674" s="135" t="s">
        <v>7245</v>
      </c>
      <c r="S1674" s="135" t="s">
        <v>7246</v>
      </c>
      <c r="T1674" s="135" t="s">
        <v>7247</v>
      </c>
      <c r="U1674" s="135" t="s">
        <v>829</v>
      </c>
      <c r="V1674" s="141" t="s">
        <v>7248</v>
      </c>
      <c r="W1674" s="135"/>
      <c r="X1674" s="135"/>
      <c r="Y1674" s="135"/>
      <c r="Z1674" s="135"/>
      <c r="AA1674" s="135" t="s">
        <v>163</v>
      </c>
      <c r="AB1674" s="135"/>
      <c r="AC1674" s="135" t="s">
        <v>168</v>
      </c>
      <c r="AD1674" s="3" t="s">
        <v>1105</v>
      </c>
      <c r="AE1674" s="3" t="s">
        <v>7249</v>
      </c>
      <c r="AF1674" s="3" t="s">
        <v>7250</v>
      </c>
      <c r="AG1674" s="3" t="s">
        <v>7251</v>
      </c>
      <c r="AH1674" s="135" t="s">
        <v>163</v>
      </c>
      <c r="AI1674" s="135" t="s">
        <v>7248</v>
      </c>
      <c r="AJ1674" s="135"/>
      <c r="AK1674" s="135"/>
      <c r="AL1674" s="135"/>
      <c r="AM1674" s="135"/>
      <c r="AN1674" s="135"/>
      <c r="AO1674" s="135"/>
      <c r="AP1674" s="135"/>
      <c r="AQ1674" s="135"/>
      <c r="AR1674" s="135"/>
      <c r="AS1674" s="135"/>
      <c r="AT1674" s="135"/>
      <c r="AU1674" s="135"/>
      <c r="AV1674" s="135"/>
      <c r="AW1674" s="135"/>
      <c r="AX1674" s="135"/>
      <c r="AY1674" s="135"/>
      <c r="AZ1674" s="135"/>
      <c r="BA1674" s="135"/>
      <c r="BC1674" s="141"/>
      <c r="BD1674" s="141"/>
      <c r="BE1674" s="141"/>
    </row>
    <row r="1675" spans="1:176" ht="12.75" customHeight="1" x14ac:dyDescent="0.2">
      <c r="A1675" s="132" t="s">
        <v>240</v>
      </c>
      <c r="B1675" s="17" t="s">
        <v>886</v>
      </c>
      <c r="C1675" s="133"/>
      <c r="D1675" s="133" t="s">
        <v>3704</v>
      </c>
      <c r="E1675" s="133" t="s">
        <v>3705</v>
      </c>
      <c r="F1675" s="12"/>
      <c r="G1675" s="12"/>
      <c r="H1675" s="124" t="s">
        <v>243</v>
      </c>
      <c r="I1675" s="133" t="s">
        <v>3706</v>
      </c>
      <c r="J1675" s="133" t="s">
        <v>245</v>
      </c>
      <c r="K1675" s="124" t="s">
        <v>162</v>
      </c>
      <c r="L1675" s="133" t="s">
        <v>3707</v>
      </c>
      <c r="M1675" s="133"/>
      <c r="N1675" s="124" t="s">
        <v>247</v>
      </c>
      <c r="O1675" s="124"/>
      <c r="P1675" s="124"/>
      <c r="Q1675" s="124"/>
      <c r="R1675" s="133"/>
      <c r="S1675" s="133"/>
      <c r="T1675" s="133"/>
      <c r="U1675" s="133"/>
      <c r="V1675" s="24"/>
      <c r="W1675" s="133"/>
      <c r="X1675" s="133"/>
      <c r="Y1675" s="133"/>
      <c r="Z1675" s="133"/>
      <c r="AA1675" s="133"/>
      <c r="AB1675" s="133"/>
      <c r="AC1675" s="133"/>
      <c r="AD1675" s="133"/>
      <c r="AE1675" s="133"/>
      <c r="AF1675" s="137"/>
      <c r="AG1675" s="3" t="s">
        <v>3708</v>
      </c>
      <c r="AI1675" s="133"/>
      <c r="AJ1675" s="133"/>
      <c r="AK1675" s="133"/>
      <c r="AL1675" s="133"/>
      <c r="AM1675" s="124"/>
      <c r="AN1675" s="124"/>
      <c r="AO1675" s="124"/>
      <c r="AP1675" s="124"/>
      <c r="AQ1675" s="124"/>
      <c r="AR1675" s="124"/>
      <c r="AS1675" s="124"/>
      <c r="AT1675" s="124"/>
      <c r="AU1675" s="124"/>
      <c r="AV1675" s="124"/>
      <c r="AW1675" s="124"/>
    </row>
    <row r="1676" spans="1:176" ht="12.75" customHeight="1" x14ac:dyDescent="0.2">
      <c r="A1676" s="133" t="s">
        <v>1089</v>
      </c>
      <c r="B1676" s="124" t="s">
        <v>14107</v>
      </c>
      <c r="C1676" s="133"/>
      <c r="D1676" s="133" t="s">
        <v>14106</v>
      </c>
      <c r="E1676" s="133" t="s">
        <v>14106</v>
      </c>
      <c r="F1676" s="124"/>
      <c r="G1676" s="124"/>
      <c r="H1676" s="134" t="s">
        <v>177</v>
      </c>
      <c r="I1676" s="133" t="s">
        <v>4455</v>
      </c>
      <c r="J1676" s="133" t="s">
        <v>203</v>
      </c>
      <c r="K1676" s="124" t="s">
        <v>162</v>
      </c>
      <c r="L1676" s="133"/>
      <c r="M1676" s="133"/>
      <c r="N1676" s="124"/>
      <c r="O1676" s="124"/>
      <c r="P1676" s="124"/>
      <c r="Q1676" s="124"/>
      <c r="R1676" s="133"/>
      <c r="S1676" s="133"/>
      <c r="T1676" s="133"/>
      <c r="U1676" s="133"/>
      <c r="V1676" s="24"/>
      <c r="W1676" s="133"/>
      <c r="X1676" s="133"/>
      <c r="Y1676" s="133"/>
      <c r="Z1676" s="133"/>
      <c r="AA1676" s="133"/>
      <c r="AB1676" s="133"/>
      <c r="AD1676" s="133"/>
      <c r="AE1676" s="133"/>
      <c r="AF1676" s="133"/>
      <c r="AG1676" s="133"/>
      <c r="AH1676" s="133"/>
      <c r="AI1676" s="48"/>
      <c r="AJ1676" s="133"/>
      <c r="AK1676" s="48"/>
      <c r="AL1676" s="133"/>
      <c r="AM1676" s="124"/>
      <c r="AN1676" s="124"/>
      <c r="AO1676" s="124"/>
      <c r="AP1676" s="124"/>
      <c r="AQ1676" s="124"/>
      <c r="AR1676" s="124"/>
      <c r="AS1676" s="124"/>
      <c r="AT1676" s="124"/>
      <c r="AU1676" s="124"/>
      <c r="AV1676" s="124"/>
      <c r="AW1676" s="124"/>
      <c r="BA1676" s="135"/>
      <c r="BF1676" s="135"/>
    </row>
    <row r="1677" spans="1:176" ht="12.75" customHeight="1" x14ac:dyDescent="0.2">
      <c r="A1677" s="133" t="s">
        <v>1089</v>
      </c>
      <c r="B1677" s="124" t="s">
        <v>14107</v>
      </c>
      <c r="C1677" s="133"/>
      <c r="D1677" s="133" t="s">
        <v>14106</v>
      </c>
      <c r="E1677" s="133" t="s">
        <v>14106</v>
      </c>
      <c r="F1677" s="124"/>
      <c r="G1677" s="124"/>
      <c r="H1677" s="134" t="s">
        <v>177</v>
      </c>
      <c r="I1677" s="133" t="s">
        <v>765</v>
      </c>
      <c r="J1677" s="133" t="s">
        <v>203</v>
      </c>
      <c r="K1677" s="14" t="s">
        <v>162</v>
      </c>
      <c r="L1677" s="133"/>
      <c r="M1677" s="133"/>
      <c r="N1677" s="124"/>
      <c r="O1677" s="124"/>
      <c r="P1677" s="124"/>
      <c r="Q1677" s="124"/>
      <c r="R1677" s="133"/>
      <c r="S1677" s="133"/>
      <c r="T1677" s="133"/>
      <c r="U1677" s="133"/>
      <c r="V1677" s="24"/>
      <c r="W1677" s="133"/>
      <c r="X1677" s="133"/>
      <c r="Y1677" s="133"/>
      <c r="Z1677" s="133"/>
      <c r="AA1677" s="133"/>
      <c r="AB1677" s="133"/>
      <c r="AD1677" s="133"/>
      <c r="AE1677" s="133"/>
      <c r="AF1677" s="133"/>
      <c r="AG1677" s="133"/>
      <c r="AH1677" s="133"/>
      <c r="AI1677" s="48"/>
      <c r="AJ1677" s="133"/>
      <c r="AK1677" s="48"/>
      <c r="AL1677" s="133"/>
      <c r="AM1677" s="124"/>
      <c r="AN1677" s="124"/>
      <c r="AO1677" s="124"/>
      <c r="AP1677" s="124"/>
      <c r="AQ1677" s="124"/>
      <c r="AR1677" s="124"/>
      <c r="AS1677" s="124"/>
      <c r="AT1677" s="124"/>
      <c r="AU1677" s="124"/>
      <c r="AV1677" s="124"/>
      <c r="AW1677" s="124"/>
    </row>
    <row r="1678" spans="1:176" ht="12.75" customHeight="1" x14ac:dyDescent="0.2">
      <c r="A1678" s="3" t="s">
        <v>544</v>
      </c>
      <c r="D1678" s="3" t="s">
        <v>7262</v>
      </c>
      <c r="E1678" s="3" t="s">
        <v>7262</v>
      </c>
      <c r="F1678" s="3"/>
      <c r="G1678" s="3"/>
      <c r="I1678" s="3" t="s">
        <v>3783</v>
      </c>
      <c r="J1678" s="133" t="s">
        <v>203</v>
      </c>
      <c r="K1678" s="4" t="s">
        <v>162</v>
      </c>
      <c r="L1678" s="3" t="s">
        <v>163</v>
      </c>
      <c r="M1678" s="3" t="s">
        <v>7263</v>
      </c>
      <c r="R1678" s="3" t="s">
        <v>163</v>
      </c>
      <c r="S1678" s="3" t="s">
        <v>163</v>
      </c>
      <c r="T1678" s="3" t="s">
        <v>7264</v>
      </c>
      <c r="U1678" s="3" t="s">
        <v>7265</v>
      </c>
      <c r="V1678" s="9" t="s">
        <v>163</v>
      </c>
      <c r="AA1678" s="3" t="s">
        <v>163</v>
      </c>
      <c r="AC1678" s="3" t="s">
        <v>168</v>
      </c>
      <c r="AD1678" s="3" t="s">
        <v>7266</v>
      </c>
      <c r="AE1678" s="3" t="s">
        <v>7267</v>
      </c>
      <c r="AF1678" s="3" t="s">
        <v>7268</v>
      </c>
      <c r="AG1678" s="3" t="s">
        <v>7269</v>
      </c>
      <c r="AI1678" s="3" t="s">
        <v>163</v>
      </c>
      <c r="AJ1678" s="3" t="s">
        <v>7270</v>
      </c>
      <c r="BC1678" s="141"/>
      <c r="BD1678" s="141"/>
      <c r="BE1678" s="141"/>
    </row>
    <row r="1679" spans="1:176" ht="12.75" customHeight="1" x14ac:dyDescent="0.2">
      <c r="A1679" s="135" t="s">
        <v>205</v>
      </c>
      <c r="B1679" s="127" t="s">
        <v>215</v>
      </c>
      <c r="D1679" s="3" t="s">
        <v>11571</v>
      </c>
      <c r="E1679" s="3" t="s">
        <v>11571</v>
      </c>
      <c r="F1679" s="3"/>
      <c r="G1679" s="3"/>
      <c r="H1679" s="127" t="s">
        <v>11628</v>
      </c>
      <c r="I1679" s="3" t="s">
        <v>722</v>
      </c>
      <c r="J1679" s="3" t="s">
        <v>179</v>
      </c>
      <c r="K1679" s="4" t="s">
        <v>162</v>
      </c>
      <c r="AC1679" s="133" t="s">
        <v>168</v>
      </c>
      <c r="AD1679" s="3" t="s">
        <v>11572</v>
      </c>
      <c r="AE1679" s="3" t="s">
        <v>1038</v>
      </c>
      <c r="AF1679" s="3" t="s">
        <v>11319</v>
      </c>
      <c r="AG1679" s="3" t="s">
        <v>11573</v>
      </c>
    </row>
    <row r="1680" spans="1:176" ht="12.75" customHeight="1" x14ac:dyDescent="0.2">
      <c r="A1680" s="3" t="s">
        <v>263</v>
      </c>
      <c r="D1680" s="3" t="s">
        <v>11765</v>
      </c>
      <c r="E1680" s="3" t="s">
        <v>11765</v>
      </c>
      <c r="F1680" s="3"/>
      <c r="G1680" s="3"/>
      <c r="I1680" s="3" t="s">
        <v>443</v>
      </c>
      <c r="J1680" s="3" t="s">
        <v>444</v>
      </c>
      <c r="K1680" s="124" t="s">
        <v>162</v>
      </c>
      <c r="R1680" s="3" t="s">
        <v>11766</v>
      </c>
      <c r="S1680" s="3" t="s">
        <v>11767</v>
      </c>
      <c r="T1680" s="3" t="s">
        <v>11768</v>
      </c>
      <c r="U1680" s="3" t="s">
        <v>1448</v>
      </c>
      <c r="V1680" s="3" t="s">
        <v>11769</v>
      </c>
      <c r="AC1680" s="3" t="s">
        <v>168</v>
      </c>
      <c r="AD1680" s="3" t="s">
        <v>11770</v>
      </c>
      <c r="AE1680" s="3" t="s">
        <v>2981</v>
      </c>
      <c r="AF1680" s="3" t="s">
        <v>11771</v>
      </c>
      <c r="AG1680" s="3" t="s">
        <v>11772</v>
      </c>
      <c r="AJ1680" s="3" t="s">
        <v>11773</v>
      </c>
      <c r="AK1680" s="3" t="s">
        <v>11774</v>
      </c>
    </row>
    <row r="1681" spans="1:176" ht="12.75" customHeight="1" x14ac:dyDescent="0.2">
      <c r="A1681" s="132" t="s">
        <v>240</v>
      </c>
      <c r="B1681" s="17" t="s">
        <v>886</v>
      </c>
      <c r="C1681" s="133" t="s">
        <v>7526</v>
      </c>
      <c r="D1681" s="133" t="s">
        <v>6610</v>
      </c>
      <c r="E1681" s="133" t="s">
        <v>7527</v>
      </c>
      <c r="F1681" s="27"/>
      <c r="G1681" s="27"/>
      <c r="H1681" s="124" t="s">
        <v>243</v>
      </c>
      <c r="I1681" s="133" t="s">
        <v>809</v>
      </c>
      <c r="J1681" s="8" t="s">
        <v>810</v>
      </c>
      <c r="K1681" s="124" t="s">
        <v>162</v>
      </c>
      <c r="L1681" s="133" t="s">
        <v>6612</v>
      </c>
      <c r="M1681" s="133" t="s">
        <v>6613</v>
      </c>
      <c r="N1681" s="124" t="s">
        <v>247</v>
      </c>
      <c r="O1681" s="124" t="s">
        <v>812</v>
      </c>
      <c r="P1681" s="124"/>
      <c r="Q1681" s="124"/>
      <c r="R1681" s="133"/>
      <c r="S1681" s="133"/>
      <c r="T1681" s="133"/>
      <c r="U1681" s="133"/>
      <c r="V1681" s="24"/>
      <c r="W1681" s="133"/>
      <c r="X1681" s="133"/>
      <c r="Y1681" s="133"/>
      <c r="Z1681" s="133"/>
      <c r="AA1681" s="133"/>
      <c r="AB1681" s="133"/>
      <c r="AC1681" s="133" t="s">
        <v>168</v>
      </c>
      <c r="AD1681" s="133" t="s">
        <v>4512</v>
      </c>
      <c r="AE1681" s="133" t="s">
        <v>6614</v>
      </c>
      <c r="AF1681" s="133" t="s">
        <v>368</v>
      </c>
      <c r="AG1681" s="3" t="s">
        <v>6615</v>
      </c>
      <c r="AI1681" s="133"/>
      <c r="AJ1681" s="133"/>
      <c r="AK1681" s="133"/>
      <c r="AL1681" s="133"/>
      <c r="AM1681" s="124"/>
      <c r="AN1681" s="124"/>
      <c r="AO1681" s="124"/>
      <c r="AP1681" s="124"/>
      <c r="AQ1681" s="124"/>
      <c r="AR1681" s="124"/>
      <c r="AS1681" s="124"/>
      <c r="AT1681" s="124"/>
      <c r="AU1681" s="124"/>
      <c r="AV1681" s="124"/>
      <c r="AW1681" s="124"/>
      <c r="BC1681" s="135"/>
      <c r="BD1681" s="135"/>
      <c r="BE1681" s="135"/>
    </row>
    <row r="1682" spans="1:176" ht="12.75" customHeight="1" x14ac:dyDescent="0.25">
      <c r="A1682" s="132" t="s">
        <v>205</v>
      </c>
      <c r="B1682" s="17"/>
      <c r="C1682" s="78"/>
      <c r="D1682" s="130" t="s">
        <v>14120</v>
      </c>
      <c r="E1682" s="130" t="s">
        <v>14120</v>
      </c>
      <c r="F1682" s="79"/>
      <c r="G1682" s="130"/>
      <c r="H1682" s="79"/>
      <c r="I1682" s="130" t="s">
        <v>1410</v>
      </c>
      <c r="J1682" s="130" t="s">
        <v>493</v>
      </c>
      <c r="K1682" s="79" t="s">
        <v>162</v>
      </c>
      <c r="M1682" s="130"/>
      <c r="N1682" s="130"/>
      <c r="O1682" s="130"/>
      <c r="P1682" s="130"/>
      <c r="Q1682" s="130"/>
      <c r="R1682" s="130"/>
      <c r="S1682" s="130"/>
      <c r="T1682" s="130"/>
      <c r="U1682" s="130" t="s">
        <v>14114</v>
      </c>
      <c r="V1682" s="130"/>
      <c r="W1682" s="130"/>
      <c r="AC1682" s="130" t="s">
        <v>168</v>
      </c>
      <c r="AD1682" s="130" t="s">
        <v>14119</v>
      </c>
      <c r="AE1682" s="130" t="s">
        <v>318</v>
      </c>
      <c r="AF1682" s="78"/>
      <c r="AG1682" s="180" t="s">
        <v>14118</v>
      </c>
      <c r="AH1682" s="130"/>
      <c r="AI1682" s="130"/>
      <c r="AJ1682" s="130"/>
      <c r="AK1682" s="130"/>
      <c r="AL1682" s="130"/>
      <c r="AM1682" s="130"/>
      <c r="AN1682" s="130"/>
      <c r="AO1682" s="130"/>
      <c r="AP1682" s="130"/>
      <c r="AQ1682" s="130"/>
      <c r="AR1682" s="130"/>
      <c r="AS1682" s="130"/>
      <c r="AT1682" s="130"/>
      <c r="AU1682" s="130"/>
      <c r="AV1682" s="130"/>
      <c r="AW1682" s="130"/>
      <c r="AX1682" s="130"/>
      <c r="AY1682" s="130"/>
      <c r="AZ1682" s="130"/>
      <c r="BA1682" s="130"/>
      <c r="BB1682" s="130"/>
      <c r="BC1682" s="130"/>
      <c r="BD1682" s="130"/>
      <c r="BE1682" s="130"/>
      <c r="BF1682" s="130"/>
      <c r="BG1682" s="130"/>
      <c r="BH1682" s="130"/>
      <c r="BI1682" s="130"/>
      <c r="BJ1682" s="130"/>
      <c r="BK1682" s="130"/>
      <c r="BL1682" s="130"/>
      <c r="BM1682" s="130"/>
      <c r="BN1682" s="130"/>
      <c r="BO1682" s="130"/>
      <c r="BP1682" s="130"/>
      <c r="BQ1682" s="130"/>
      <c r="BR1682" s="130"/>
      <c r="BS1682" s="130"/>
      <c r="BT1682" s="130"/>
      <c r="BU1682" s="130"/>
      <c r="BV1682" s="130"/>
      <c r="BW1682" s="130"/>
      <c r="BX1682" s="130"/>
      <c r="BY1682" s="130"/>
      <c r="BZ1682" s="130"/>
      <c r="CA1682" s="130"/>
      <c r="CB1682" s="130"/>
      <c r="CC1682" s="130"/>
      <c r="CD1682" s="130"/>
      <c r="CE1682" s="130"/>
      <c r="CF1682" s="130"/>
      <c r="CG1682" s="130"/>
      <c r="CH1682" s="130"/>
      <c r="CI1682" s="130"/>
      <c r="CJ1682" s="130"/>
      <c r="CK1682" s="130"/>
      <c r="CL1682" s="130"/>
      <c r="CM1682" s="130"/>
      <c r="CN1682" s="130"/>
      <c r="CO1682" s="130"/>
      <c r="CP1682" s="130"/>
      <c r="FM1682" s="63"/>
      <c r="FN1682" s="63"/>
      <c r="FO1682" s="63"/>
      <c r="FP1682" s="63"/>
      <c r="FQ1682" s="63"/>
      <c r="FR1682" s="63"/>
      <c r="FS1682" s="63"/>
      <c r="FT1682" s="63"/>
    </row>
    <row r="1683" spans="1:176" ht="12.75" customHeight="1" x14ac:dyDescent="0.2">
      <c r="A1683" s="135" t="s">
        <v>544</v>
      </c>
      <c r="C1683" s="128"/>
      <c r="D1683" s="135" t="s">
        <v>7312</v>
      </c>
      <c r="E1683" s="135" t="s">
        <v>7312</v>
      </c>
      <c r="F1683" s="135"/>
      <c r="G1683" s="135"/>
      <c r="H1683" s="127"/>
      <c r="I1683" s="135" t="s">
        <v>160</v>
      </c>
      <c r="J1683" s="135" t="s">
        <v>161</v>
      </c>
      <c r="K1683" s="127" t="s">
        <v>162</v>
      </c>
      <c r="L1683" s="135" t="s">
        <v>163</v>
      </c>
      <c r="M1683" s="135" t="s">
        <v>163</v>
      </c>
      <c r="N1683" s="135"/>
      <c r="O1683" s="135"/>
      <c r="P1683" s="135"/>
      <c r="Q1683" s="135"/>
      <c r="R1683" s="3" t="s">
        <v>7313</v>
      </c>
      <c r="S1683" s="3" t="s">
        <v>421</v>
      </c>
      <c r="T1683" s="3" t="s">
        <v>422</v>
      </c>
      <c r="U1683" s="3" t="s">
        <v>346</v>
      </c>
      <c r="V1683" s="9" t="s">
        <v>163</v>
      </c>
      <c r="AA1683" s="3" t="s">
        <v>7314</v>
      </c>
      <c r="AC1683" s="3" t="s">
        <v>168</v>
      </c>
      <c r="AD1683" s="3" t="s">
        <v>7315</v>
      </c>
      <c r="AE1683" s="3" t="s">
        <v>5351</v>
      </c>
      <c r="AF1683" s="3" t="s">
        <v>7316</v>
      </c>
      <c r="AG1683" s="135" t="s">
        <v>7317</v>
      </c>
      <c r="AI1683" s="3" t="s">
        <v>163</v>
      </c>
      <c r="AJ1683" s="135" t="s">
        <v>7318</v>
      </c>
      <c r="AK1683" s="135"/>
      <c r="AL1683" s="135" t="s">
        <v>7319</v>
      </c>
      <c r="AM1683" s="135"/>
      <c r="AN1683" s="135"/>
      <c r="AO1683" s="135"/>
      <c r="AP1683" s="135"/>
      <c r="AQ1683" s="135"/>
      <c r="AR1683" s="135"/>
      <c r="AS1683" s="135"/>
      <c r="AT1683" s="135"/>
      <c r="AU1683" s="135"/>
      <c r="AV1683" s="135"/>
      <c r="AW1683" s="135"/>
      <c r="AX1683" s="135"/>
      <c r="AY1683" s="135"/>
      <c r="AZ1683" s="135"/>
      <c r="BA1683" s="135"/>
      <c r="BC1683" s="141"/>
      <c r="BD1683" s="141"/>
      <c r="BE1683" s="141"/>
    </row>
    <row r="1684" spans="1:176" ht="12.75" customHeight="1" x14ac:dyDescent="0.2">
      <c r="A1684" s="16" t="s">
        <v>544</v>
      </c>
      <c r="B1684" s="124"/>
      <c r="C1684" s="133"/>
      <c r="D1684" s="133" t="s">
        <v>7320</v>
      </c>
      <c r="E1684" s="133" t="s">
        <v>7320</v>
      </c>
      <c r="F1684" s="124"/>
      <c r="G1684" s="124"/>
      <c r="H1684" s="124"/>
      <c r="I1684" s="133" t="s">
        <v>443</v>
      </c>
      <c r="J1684" s="8" t="s">
        <v>444</v>
      </c>
      <c r="K1684" s="124" t="s">
        <v>162</v>
      </c>
      <c r="L1684" s="133"/>
      <c r="M1684" s="133"/>
      <c r="N1684" s="124"/>
      <c r="O1684" s="124"/>
      <c r="P1684" s="124"/>
      <c r="Q1684" s="124"/>
      <c r="R1684" s="133"/>
      <c r="S1684" s="133"/>
      <c r="T1684" s="133"/>
      <c r="U1684" s="133"/>
      <c r="V1684" s="24"/>
      <c r="W1684" s="133"/>
      <c r="X1684" s="133"/>
      <c r="Y1684" s="133"/>
      <c r="Z1684" s="133"/>
      <c r="AA1684" s="133"/>
      <c r="AB1684" s="133"/>
      <c r="AC1684" s="133" t="s">
        <v>194</v>
      </c>
      <c r="AD1684" s="133" t="s">
        <v>7321</v>
      </c>
      <c r="AE1684" s="133" t="s">
        <v>7322</v>
      </c>
      <c r="AF1684" s="133" t="s">
        <v>827</v>
      </c>
      <c r="AG1684" s="133" t="s">
        <v>7323</v>
      </c>
      <c r="AI1684" s="133"/>
      <c r="AJ1684" s="133"/>
      <c r="AK1684" s="133"/>
      <c r="AL1684" s="133"/>
      <c r="AM1684" s="124"/>
      <c r="AN1684" s="124"/>
      <c r="AO1684" s="124"/>
      <c r="AP1684" s="124"/>
      <c r="AQ1684" s="124"/>
      <c r="AR1684" s="124"/>
      <c r="AS1684" s="124"/>
      <c r="AT1684" s="124"/>
      <c r="AU1684" s="124"/>
      <c r="AV1684" s="124"/>
      <c r="AW1684" s="124"/>
      <c r="AX1684" s="135"/>
      <c r="AY1684" s="135"/>
      <c r="AZ1684" s="135"/>
      <c r="BA1684" s="135"/>
    </row>
    <row r="1685" spans="1:176" ht="12.75" customHeight="1" x14ac:dyDescent="0.2">
      <c r="A1685" s="135" t="s">
        <v>544</v>
      </c>
      <c r="D1685" s="3" t="s">
        <v>7320</v>
      </c>
      <c r="E1685" s="3" t="s">
        <v>7320</v>
      </c>
      <c r="F1685" s="3"/>
      <c r="G1685" s="3"/>
      <c r="I1685" s="3" t="s">
        <v>12764</v>
      </c>
      <c r="J1685" s="135" t="s">
        <v>203</v>
      </c>
      <c r="K1685" s="4" t="s">
        <v>162</v>
      </c>
      <c r="L1685" s="3" t="s">
        <v>163</v>
      </c>
      <c r="M1685" s="3" t="s">
        <v>7324</v>
      </c>
      <c r="R1685" s="3" t="s">
        <v>7325</v>
      </c>
      <c r="S1685" s="3" t="s">
        <v>7326</v>
      </c>
      <c r="T1685" s="3" t="s">
        <v>7327</v>
      </c>
      <c r="U1685" s="3" t="s">
        <v>829</v>
      </c>
      <c r="V1685" s="9" t="s">
        <v>163</v>
      </c>
      <c r="AA1685" s="3" t="s">
        <v>7328</v>
      </c>
      <c r="AC1685" s="3" t="s">
        <v>194</v>
      </c>
      <c r="AD1685" s="3" t="s">
        <v>7329</v>
      </c>
      <c r="AE1685" s="3" t="s">
        <v>7330</v>
      </c>
      <c r="AF1685" s="3" t="s">
        <v>7331</v>
      </c>
      <c r="AG1685" s="3" t="s">
        <v>7332</v>
      </c>
      <c r="AI1685" s="3" t="s">
        <v>163</v>
      </c>
      <c r="AJ1685" s="3" t="s">
        <v>7333</v>
      </c>
      <c r="AK1685" s="3" t="s">
        <v>7334</v>
      </c>
      <c r="AL1685" s="3" t="s">
        <v>7335</v>
      </c>
      <c r="AS1685" s="135"/>
      <c r="AT1685" s="135"/>
      <c r="AU1685" s="135"/>
      <c r="AW1685" s="135" t="s">
        <v>194</v>
      </c>
      <c r="AX1685" s="135" t="s">
        <v>7321</v>
      </c>
      <c r="AY1685" s="135" t="s">
        <v>7322</v>
      </c>
      <c r="AZ1685" s="135" t="s">
        <v>163</v>
      </c>
      <c r="BA1685" s="135" t="s">
        <v>7323</v>
      </c>
      <c r="BC1685" s="141"/>
      <c r="BD1685" s="141"/>
      <c r="BE1685" s="141"/>
    </row>
    <row r="1686" spans="1:176" ht="12.75" customHeight="1" x14ac:dyDescent="0.2">
      <c r="A1686" s="16" t="s">
        <v>240</v>
      </c>
      <c r="B1686" s="124" t="s">
        <v>215</v>
      </c>
      <c r="C1686" s="133"/>
      <c r="D1686" s="133" t="s">
        <v>11695</v>
      </c>
      <c r="E1686" s="133" t="s">
        <v>11695</v>
      </c>
      <c r="F1686" s="12"/>
      <c r="G1686" s="12"/>
      <c r="H1686" s="124">
        <v>2021</v>
      </c>
      <c r="I1686" s="133" t="s">
        <v>2669</v>
      </c>
      <c r="J1686" s="8" t="s">
        <v>161</v>
      </c>
      <c r="K1686" s="124" t="s">
        <v>162</v>
      </c>
      <c r="L1686" s="133" t="s">
        <v>11696</v>
      </c>
      <c r="M1686" s="133"/>
      <c r="N1686" s="124" t="s">
        <v>676</v>
      </c>
      <c r="O1686" s="124"/>
      <c r="P1686" s="124"/>
      <c r="Q1686" s="124"/>
      <c r="R1686" s="133"/>
      <c r="S1686" s="133"/>
      <c r="T1686" s="133"/>
      <c r="U1686" s="133"/>
      <c r="V1686" s="24"/>
      <c r="W1686" s="133"/>
      <c r="X1686" s="133"/>
      <c r="Y1686" s="133"/>
      <c r="Z1686" s="133"/>
      <c r="AA1686" s="133"/>
      <c r="AB1686" s="133"/>
      <c r="AC1686" s="133"/>
      <c r="AH1686" s="133"/>
      <c r="AI1686" s="133"/>
      <c r="AJ1686" s="133"/>
      <c r="AK1686" s="133"/>
      <c r="AL1686" s="133"/>
      <c r="AM1686" s="124"/>
      <c r="AN1686" s="124"/>
      <c r="AO1686" s="124"/>
      <c r="AP1686" s="124"/>
      <c r="AQ1686" s="124"/>
      <c r="AR1686" s="124"/>
      <c r="AS1686" s="124"/>
      <c r="AT1686" s="124"/>
      <c r="AU1686" s="124"/>
      <c r="AV1686" s="124"/>
      <c r="AW1686" s="124"/>
      <c r="AX1686" s="133"/>
      <c r="AY1686" s="133"/>
      <c r="AZ1686" s="133"/>
      <c r="BA1686" s="133"/>
    </row>
    <row r="1687" spans="1:176" ht="12.75" customHeight="1" x14ac:dyDescent="0.2">
      <c r="A1687" s="135" t="s">
        <v>263</v>
      </c>
      <c r="C1687" s="128"/>
      <c r="D1687" s="135" t="s">
        <v>13169</v>
      </c>
      <c r="E1687" s="135" t="s">
        <v>13169</v>
      </c>
      <c r="F1687" s="135"/>
      <c r="G1687" s="135"/>
      <c r="H1687" s="127"/>
      <c r="I1687" s="135" t="s">
        <v>443</v>
      </c>
      <c r="J1687" s="135" t="s">
        <v>444</v>
      </c>
      <c r="K1687" s="134" t="s">
        <v>162</v>
      </c>
      <c r="L1687" s="135"/>
      <c r="M1687" s="135" t="s">
        <v>13170</v>
      </c>
      <c r="N1687" s="135"/>
      <c r="O1687" s="135"/>
      <c r="P1687" s="135"/>
      <c r="Q1687" s="135"/>
      <c r="R1687" s="135" t="s">
        <v>13171</v>
      </c>
      <c r="S1687" s="135"/>
      <c r="T1687" s="135" t="s">
        <v>13172</v>
      </c>
      <c r="U1687" s="135" t="s">
        <v>13173</v>
      </c>
      <c r="V1687" s="135" t="s">
        <v>13174</v>
      </c>
      <c r="W1687" s="135"/>
      <c r="X1687" s="135"/>
      <c r="Y1687" s="135"/>
      <c r="Z1687" s="135"/>
      <c r="AA1687" s="135"/>
      <c r="AB1687" s="135"/>
      <c r="AC1687" s="3" t="s">
        <v>168</v>
      </c>
      <c r="AD1687" s="135" t="s">
        <v>4719</v>
      </c>
      <c r="AE1687" s="135" t="s">
        <v>13175</v>
      </c>
      <c r="AF1687" s="135"/>
      <c r="AG1687" s="135" t="s">
        <v>13176</v>
      </c>
      <c r="AH1687" s="135"/>
      <c r="AI1687" s="135"/>
      <c r="AJ1687" s="135"/>
      <c r="AK1687" s="135" t="s">
        <v>13177</v>
      </c>
      <c r="AL1687" s="135"/>
      <c r="AS1687" s="135"/>
      <c r="AW1687" s="135" t="s">
        <v>168</v>
      </c>
      <c r="AX1687" s="135" t="s">
        <v>13178</v>
      </c>
      <c r="AY1687" s="135" t="s">
        <v>13179</v>
      </c>
      <c r="AZ1687" s="135"/>
      <c r="BA1687" s="135" t="s">
        <v>13180</v>
      </c>
      <c r="BF1687" s="3" t="s">
        <v>13181</v>
      </c>
    </row>
    <row r="1688" spans="1:176" ht="12.75" customHeight="1" x14ac:dyDescent="0.2">
      <c r="A1688" s="135" t="s">
        <v>263</v>
      </c>
      <c r="C1688" s="128"/>
      <c r="D1688" s="135" t="s">
        <v>13169</v>
      </c>
      <c r="E1688" s="135" t="s">
        <v>13169</v>
      </c>
      <c r="F1688" s="135"/>
      <c r="G1688" s="135"/>
      <c r="H1688" s="127"/>
      <c r="I1688" s="135" t="s">
        <v>443</v>
      </c>
      <c r="J1688" s="135" t="s">
        <v>444</v>
      </c>
      <c r="K1688" s="127" t="s">
        <v>162</v>
      </c>
      <c r="L1688" s="135"/>
      <c r="M1688" s="82" t="s">
        <v>13170</v>
      </c>
      <c r="N1688" s="135"/>
      <c r="O1688" s="135"/>
      <c r="P1688" s="135"/>
      <c r="Q1688" s="135"/>
      <c r="R1688" s="135" t="s">
        <v>13171</v>
      </c>
      <c r="S1688" s="135"/>
      <c r="T1688" s="135" t="s">
        <v>13172</v>
      </c>
      <c r="U1688" s="135" t="s">
        <v>13173</v>
      </c>
      <c r="V1688" s="141" t="s">
        <v>13174</v>
      </c>
      <c r="W1688" s="135"/>
      <c r="X1688" s="135"/>
      <c r="Y1688" s="135"/>
      <c r="Z1688" s="135"/>
      <c r="AA1688" s="135"/>
      <c r="AB1688" s="135"/>
      <c r="AC1688" s="135" t="s">
        <v>168</v>
      </c>
      <c r="AD1688" s="135" t="s">
        <v>4719</v>
      </c>
      <c r="AE1688" s="135" t="s">
        <v>13175</v>
      </c>
      <c r="AF1688" s="128"/>
      <c r="AG1688" s="82" t="s">
        <v>13176</v>
      </c>
      <c r="AI1688" s="135"/>
      <c r="AJ1688" s="135"/>
      <c r="AK1688" s="141" t="s">
        <v>13177</v>
      </c>
      <c r="AL1688" s="135"/>
      <c r="AR1688" s="135"/>
      <c r="AS1688" s="135"/>
      <c r="AT1688" s="135"/>
      <c r="AU1688" s="135"/>
      <c r="AV1688" s="135"/>
      <c r="AW1688" s="3" t="s">
        <v>168</v>
      </c>
      <c r="AX1688" s="3" t="s">
        <v>13178</v>
      </c>
      <c r="AY1688" s="3" t="s">
        <v>13179</v>
      </c>
      <c r="BA1688" s="82" t="s">
        <v>13180</v>
      </c>
      <c r="BF1688" s="141" t="s">
        <v>13181</v>
      </c>
    </row>
    <row r="1689" spans="1:176" ht="12.75" customHeight="1" x14ac:dyDescent="0.2">
      <c r="A1689" s="135" t="s">
        <v>12100</v>
      </c>
      <c r="D1689" s="3" t="s">
        <v>12099</v>
      </c>
      <c r="E1689" s="3" t="s">
        <v>12099</v>
      </c>
      <c r="F1689" s="3"/>
      <c r="G1689" s="3"/>
      <c r="H1689" s="4" t="s">
        <v>177</v>
      </c>
      <c r="I1689" s="3" t="s">
        <v>160</v>
      </c>
      <c r="J1689" s="3" t="s">
        <v>161</v>
      </c>
      <c r="K1689" s="124" t="s">
        <v>162</v>
      </c>
      <c r="L1689" s="3" t="s">
        <v>12101</v>
      </c>
      <c r="V1689" s="135"/>
      <c r="AC1689" s="3" t="s">
        <v>168</v>
      </c>
      <c r="AD1689" s="3" t="s">
        <v>663</v>
      </c>
      <c r="AE1689" s="3" t="s">
        <v>12104</v>
      </c>
      <c r="AG1689" s="3" t="s">
        <v>12102</v>
      </c>
      <c r="AK1689" s="15" t="s">
        <v>12103</v>
      </c>
      <c r="BC1689" s="135"/>
      <c r="BD1689" s="135"/>
      <c r="BE1689" s="135"/>
    </row>
    <row r="1690" spans="1:176" ht="12.75" customHeight="1" x14ac:dyDescent="0.2">
      <c r="A1690" s="135" t="s">
        <v>544</v>
      </c>
      <c r="C1690" s="128"/>
      <c r="D1690" s="135" t="s">
        <v>7377</v>
      </c>
      <c r="E1690" s="135" t="s">
        <v>7377</v>
      </c>
      <c r="F1690" s="135"/>
      <c r="G1690" s="135"/>
      <c r="H1690" s="127"/>
      <c r="I1690" s="135" t="s">
        <v>711</v>
      </c>
      <c r="J1690" s="135" t="s">
        <v>179</v>
      </c>
      <c r="K1690" s="127" t="s">
        <v>162</v>
      </c>
      <c r="L1690" s="135" t="s">
        <v>163</v>
      </c>
      <c r="M1690" s="135" t="s">
        <v>163</v>
      </c>
      <c r="N1690" s="135"/>
      <c r="O1690" s="135"/>
      <c r="P1690" s="135"/>
      <c r="Q1690" s="135"/>
      <c r="R1690" s="135" t="s">
        <v>7378</v>
      </c>
      <c r="S1690" s="135" t="s">
        <v>7379</v>
      </c>
      <c r="T1690" s="135" t="s">
        <v>7380</v>
      </c>
      <c r="U1690" s="135" t="s">
        <v>7381</v>
      </c>
      <c r="V1690" s="141" t="s">
        <v>7382</v>
      </c>
      <c r="W1690" s="135"/>
      <c r="X1690" s="135"/>
      <c r="Y1690" s="135"/>
      <c r="Z1690" s="135"/>
      <c r="AA1690" s="135" t="s">
        <v>163</v>
      </c>
      <c r="AB1690" s="135"/>
      <c r="AC1690" s="135" t="s">
        <v>168</v>
      </c>
      <c r="AD1690" s="135" t="s">
        <v>7383</v>
      </c>
      <c r="AE1690" s="135" t="s">
        <v>7384</v>
      </c>
      <c r="AF1690" s="135" t="s">
        <v>7385</v>
      </c>
      <c r="AG1690" s="3" t="s">
        <v>7386</v>
      </c>
      <c r="AH1690" s="3" t="s">
        <v>163</v>
      </c>
      <c r="AI1690" s="135" t="s">
        <v>7382</v>
      </c>
      <c r="AJ1690" s="135" t="s">
        <v>163</v>
      </c>
      <c r="AK1690" s="135"/>
      <c r="AL1690" s="135" t="s">
        <v>7387</v>
      </c>
      <c r="AM1690" s="135"/>
      <c r="AN1690" s="135"/>
      <c r="AO1690" s="135"/>
      <c r="AP1690" s="135"/>
      <c r="AQ1690" s="135"/>
      <c r="AR1690" s="135"/>
      <c r="AS1690" s="135"/>
      <c r="AT1690" s="135"/>
      <c r="AU1690" s="135"/>
      <c r="AV1690" s="135"/>
      <c r="AW1690" s="135" t="s">
        <v>168</v>
      </c>
      <c r="AX1690" s="135" t="s">
        <v>7388</v>
      </c>
      <c r="AY1690" s="135" t="s">
        <v>2524</v>
      </c>
      <c r="AZ1690" s="135" t="s">
        <v>4843</v>
      </c>
      <c r="BA1690" s="135" t="s">
        <v>7389</v>
      </c>
      <c r="BB1690" s="3" t="s">
        <v>163</v>
      </c>
      <c r="BC1690" s="3" t="s">
        <v>7390</v>
      </c>
      <c r="BD1690" s="3" t="s">
        <v>163</v>
      </c>
      <c r="BE1690" s="3" t="s">
        <v>7391</v>
      </c>
      <c r="BF1690" s="3" t="s">
        <v>7392</v>
      </c>
      <c r="BG1690" s="3" t="s">
        <v>168</v>
      </c>
      <c r="BH1690" s="3" t="s">
        <v>7393</v>
      </c>
      <c r="BI1690" s="3" t="s">
        <v>7394</v>
      </c>
      <c r="BJ1690" s="3" t="s">
        <v>7395</v>
      </c>
      <c r="BK1690" s="3" t="s">
        <v>7396</v>
      </c>
      <c r="BL1690" s="3" t="s">
        <v>163</v>
      </c>
      <c r="BM1690" s="3" t="s">
        <v>7397</v>
      </c>
      <c r="BN1690" s="3" t="s">
        <v>163</v>
      </c>
      <c r="BO1690" s="3" t="s">
        <v>7398</v>
      </c>
      <c r="BP1690" s="3" t="s">
        <v>7399</v>
      </c>
      <c r="BQ1690" s="3" t="s">
        <v>168</v>
      </c>
      <c r="BR1690" s="3" t="s">
        <v>7400</v>
      </c>
      <c r="BS1690" s="3" t="s">
        <v>2769</v>
      </c>
      <c r="BT1690" s="3" t="s">
        <v>7401</v>
      </c>
      <c r="BU1690" s="135" t="s">
        <v>7402</v>
      </c>
      <c r="BV1690" s="3" t="s">
        <v>163</v>
      </c>
      <c r="BW1690" s="3" t="s">
        <v>7403</v>
      </c>
      <c r="BX1690" s="3" t="s">
        <v>163</v>
      </c>
      <c r="BY1690" s="3" t="s">
        <v>7398</v>
      </c>
      <c r="CA1690" s="3" t="s">
        <v>168</v>
      </c>
      <c r="CB1690" s="3" t="s">
        <v>2488</v>
      </c>
      <c r="CC1690" s="3" t="s">
        <v>7404</v>
      </c>
      <c r="CD1690" s="3" t="s">
        <v>7405</v>
      </c>
      <c r="CE1690" s="3" t="s">
        <v>7406</v>
      </c>
      <c r="CF1690" s="3" t="s">
        <v>163</v>
      </c>
      <c r="CG1690" s="3" t="s">
        <v>7407</v>
      </c>
      <c r="CH1690" s="3" t="s">
        <v>163</v>
      </c>
      <c r="CI1690" s="3" t="s">
        <v>7408</v>
      </c>
      <c r="CJ1690" s="3" t="s">
        <v>7409</v>
      </c>
    </row>
    <row r="1691" spans="1:176" ht="12.75" customHeight="1" x14ac:dyDescent="0.2">
      <c r="A1691" s="133" t="s">
        <v>299</v>
      </c>
      <c r="D1691" s="3" t="s">
        <v>12322</v>
      </c>
      <c r="E1691" s="3" t="s">
        <v>12322</v>
      </c>
      <c r="F1691" s="3"/>
      <c r="G1691" s="3"/>
      <c r="H1691" s="134" t="s">
        <v>177</v>
      </c>
      <c r="I1691" s="135" t="s">
        <v>301</v>
      </c>
      <c r="J1691" s="3" t="s">
        <v>179</v>
      </c>
      <c r="K1691" s="4" t="s">
        <v>162</v>
      </c>
      <c r="L1691" s="3" t="s">
        <v>12323</v>
      </c>
      <c r="M1691" s="3" t="s">
        <v>12324</v>
      </c>
      <c r="R1691" s="3" t="s">
        <v>12325</v>
      </c>
      <c r="S1691" s="3" t="s">
        <v>12326</v>
      </c>
      <c r="T1691" s="3">
        <v>500018</v>
      </c>
      <c r="U1691" s="3" t="s">
        <v>12327</v>
      </c>
      <c r="V1691" s="135" t="s">
        <v>12328</v>
      </c>
      <c r="AF1691" s="135"/>
      <c r="AG1691" s="135" t="s">
        <v>12329</v>
      </c>
      <c r="BC1691" s="135"/>
      <c r="BD1691" s="135"/>
      <c r="BE1691" s="135"/>
    </row>
    <row r="1692" spans="1:176" ht="12.75" customHeight="1" x14ac:dyDescent="0.2">
      <c r="A1692" s="135" t="s">
        <v>544</v>
      </c>
      <c r="D1692" s="3" t="s">
        <v>12914</v>
      </c>
      <c r="E1692" s="3" t="s">
        <v>12914</v>
      </c>
      <c r="F1692" s="3"/>
      <c r="G1692" s="3"/>
      <c r="I1692" s="135" t="s">
        <v>12764</v>
      </c>
      <c r="J1692" s="3" t="s">
        <v>203</v>
      </c>
      <c r="K1692" s="134" t="s">
        <v>162</v>
      </c>
      <c r="M1692" s="3" t="s">
        <v>12915</v>
      </c>
      <c r="R1692" s="3" t="s">
        <v>12934</v>
      </c>
      <c r="S1692" s="3" t="s">
        <v>12935</v>
      </c>
      <c r="T1692" s="3" t="s">
        <v>12936</v>
      </c>
      <c r="U1692" s="3" t="s">
        <v>12937</v>
      </c>
      <c r="V1692" s="135"/>
      <c r="AC1692" s="3" t="s">
        <v>194</v>
      </c>
      <c r="AD1692" s="3" t="s">
        <v>4748</v>
      </c>
      <c r="AE1692" s="3" t="s">
        <v>12959</v>
      </c>
      <c r="AF1692" s="135" t="s">
        <v>12960</v>
      </c>
      <c r="AG1692" s="135" t="s">
        <v>12961</v>
      </c>
      <c r="AJ1692" s="3" t="s">
        <v>12962</v>
      </c>
      <c r="BC1692" s="135"/>
      <c r="BD1692" s="135"/>
      <c r="BE1692" s="135"/>
    </row>
    <row r="1693" spans="1:176" ht="12.75" customHeight="1" x14ac:dyDescent="0.2">
      <c r="A1693" s="135" t="s">
        <v>205</v>
      </c>
      <c r="D1693" s="3" t="s">
        <v>7414</v>
      </c>
      <c r="E1693" s="3" t="s">
        <v>7414</v>
      </c>
      <c r="F1693" s="3"/>
      <c r="G1693" s="3"/>
      <c r="H1693" s="127"/>
      <c r="I1693" s="3" t="s">
        <v>7415</v>
      </c>
      <c r="J1693" s="133" t="s">
        <v>203</v>
      </c>
      <c r="K1693" s="4" t="s">
        <v>180</v>
      </c>
      <c r="L1693" s="3" t="s">
        <v>163</v>
      </c>
      <c r="M1693" s="3" t="s">
        <v>7416</v>
      </c>
      <c r="R1693" s="3" t="s">
        <v>7417</v>
      </c>
      <c r="S1693" s="3" t="s">
        <v>7418</v>
      </c>
      <c r="T1693" s="3" t="s">
        <v>7419</v>
      </c>
      <c r="U1693" s="3" t="s">
        <v>7420</v>
      </c>
      <c r="V1693" s="141" t="s">
        <v>7421</v>
      </c>
      <c r="AA1693" s="3" t="s">
        <v>7422</v>
      </c>
      <c r="AC1693" s="3" t="s">
        <v>168</v>
      </c>
      <c r="AD1693" s="3" t="s">
        <v>7423</v>
      </c>
      <c r="AE1693" s="3" t="s">
        <v>7424</v>
      </c>
      <c r="AF1693" s="3" t="s">
        <v>250</v>
      </c>
      <c r="AG1693" s="3" t="s">
        <v>7425</v>
      </c>
      <c r="AH1693" s="3" t="s">
        <v>163</v>
      </c>
      <c r="AI1693" s="3" t="s">
        <v>7426</v>
      </c>
      <c r="AW1693" s="3" t="s">
        <v>168</v>
      </c>
      <c r="AX1693" s="3" t="s">
        <v>1418</v>
      </c>
      <c r="AY1693" s="3" t="s">
        <v>7427</v>
      </c>
      <c r="AZ1693" s="3" t="s">
        <v>600</v>
      </c>
      <c r="BA1693" s="3" t="s">
        <v>7428</v>
      </c>
      <c r="BC1693" s="141"/>
      <c r="BD1693" s="141"/>
      <c r="BE1693" s="141"/>
      <c r="BG1693" s="3" t="s">
        <v>194</v>
      </c>
      <c r="BH1693" s="3" t="s">
        <v>7429</v>
      </c>
      <c r="BI1693" s="3" t="s">
        <v>7430</v>
      </c>
      <c r="BJ1693" s="3" t="s">
        <v>163</v>
      </c>
      <c r="BK1693" s="3" t="s">
        <v>7431</v>
      </c>
      <c r="BL1693" s="3" t="s">
        <v>163</v>
      </c>
      <c r="BM1693" s="3" t="s">
        <v>7432</v>
      </c>
      <c r="BQ1693" s="3" t="s">
        <v>168</v>
      </c>
      <c r="BR1693" s="3" t="s">
        <v>7433</v>
      </c>
      <c r="BS1693" s="3" t="s">
        <v>7434</v>
      </c>
      <c r="BT1693" s="3" t="s">
        <v>163</v>
      </c>
      <c r="BU1693" s="3" t="s">
        <v>7435</v>
      </c>
    </row>
    <row r="1694" spans="1:176" ht="12.75" customHeight="1" x14ac:dyDescent="0.2">
      <c r="A1694" s="3" t="s">
        <v>205</v>
      </c>
      <c r="D1694" s="3" t="s">
        <v>7414</v>
      </c>
      <c r="E1694" s="3" t="s">
        <v>7500</v>
      </c>
      <c r="F1694" s="3"/>
      <c r="G1694" s="3"/>
      <c r="I1694" s="3" t="s">
        <v>1407</v>
      </c>
      <c r="J1694" s="135" t="s">
        <v>482</v>
      </c>
      <c r="K1694" s="4" t="s">
        <v>162</v>
      </c>
      <c r="M1694" s="3" t="s">
        <v>163</v>
      </c>
      <c r="R1694" s="3" t="s">
        <v>7501</v>
      </c>
      <c r="S1694" s="3" t="s">
        <v>163</v>
      </c>
      <c r="T1694" s="3" t="s">
        <v>7502</v>
      </c>
      <c r="U1694" s="3" t="s">
        <v>7503</v>
      </c>
      <c r="V1694" s="9" t="s">
        <v>163</v>
      </c>
      <c r="AA1694" s="3" t="s">
        <v>163</v>
      </c>
      <c r="AC1694" s="3" t="s">
        <v>168</v>
      </c>
      <c r="AD1694" s="3" t="s">
        <v>7504</v>
      </c>
      <c r="AE1694" s="3" t="s">
        <v>7505</v>
      </c>
      <c r="AF1694" s="3" t="s">
        <v>163</v>
      </c>
      <c r="AG1694" s="3" t="s">
        <v>7506</v>
      </c>
      <c r="AW1694" s="3" t="s">
        <v>194</v>
      </c>
      <c r="AX1694" s="3" t="s">
        <v>7507</v>
      </c>
      <c r="AY1694" s="3" t="s">
        <v>7508</v>
      </c>
      <c r="AZ1694" s="3" t="s">
        <v>7509</v>
      </c>
      <c r="BA1694" s="3" t="s">
        <v>7510</v>
      </c>
      <c r="BB1694" s="3" t="s">
        <v>163</v>
      </c>
      <c r="BC1694" s="3" t="s">
        <v>163</v>
      </c>
      <c r="BD1694" s="3" t="s">
        <v>163</v>
      </c>
      <c r="BE1694" s="3" t="s">
        <v>163</v>
      </c>
      <c r="BF1694" s="3" t="s">
        <v>7511</v>
      </c>
      <c r="BG1694" s="3" t="s">
        <v>168</v>
      </c>
      <c r="BH1694" s="3" t="s">
        <v>7307</v>
      </c>
      <c r="BI1694" s="3" t="s">
        <v>7512</v>
      </c>
      <c r="BJ1694" s="3" t="s">
        <v>7513</v>
      </c>
      <c r="BK1694" s="3" t="s">
        <v>7514</v>
      </c>
      <c r="BL1694" s="3" t="s">
        <v>163</v>
      </c>
      <c r="BM1694" s="3" t="s">
        <v>7515</v>
      </c>
      <c r="BN1694" s="3" t="s">
        <v>163</v>
      </c>
      <c r="BO1694" s="3" t="s">
        <v>163</v>
      </c>
      <c r="BP1694" s="3" t="s">
        <v>7311</v>
      </c>
    </row>
    <row r="1695" spans="1:176" ht="12.75" customHeight="1" x14ac:dyDescent="0.2">
      <c r="A1695" s="132" t="s">
        <v>173</v>
      </c>
      <c r="B1695" s="17" t="s">
        <v>1197</v>
      </c>
      <c r="C1695" s="41" t="s">
        <v>12467</v>
      </c>
      <c r="D1695" s="132" t="s">
        <v>1183</v>
      </c>
      <c r="E1695" s="3" t="s">
        <v>1184</v>
      </c>
      <c r="F1695" s="134"/>
      <c r="G1695" s="134"/>
      <c r="H1695" s="134" t="s">
        <v>177</v>
      </c>
      <c r="I1695" s="132" t="s">
        <v>200</v>
      </c>
      <c r="J1695" s="132" t="s">
        <v>179</v>
      </c>
      <c r="K1695" s="17" t="s">
        <v>162</v>
      </c>
      <c r="M1695" s="133" t="s">
        <v>1185</v>
      </c>
      <c r="N1695" s="17"/>
      <c r="O1695" s="17"/>
      <c r="P1695" s="134"/>
      <c r="Q1695" s="134"/>
      <c r="R1695" s="3" t="s">
        <v>1186</v>
      </c>
      <c r="S1695" s="3" t="s">
        <v>1187</v>
      </c>
      <c r="T1695" s="3" t="s">
        <v>1188</v>
      </c>
      <c r="U1695" s="3" t="s">
        <v>1189</v>
      </c>
      <c r="V1695" s="9" t="s">
        <v>1190</v>
      </c>
      <c r="AA1695" s="3" t="s">
        <v>163</v>
      </c>
      <c r="AC1695" s="3" t="s">
        <v>168</v>
      </c>
      <c r="AD1695" s="3" t="s">
        <v>1191</v>
      </c>
      <c r="AE1695" s="3" t="s">
        <v>1192</v>
      </c>
      <c r="AF1695" s="3" t="s">
        <v>250</v>
      </c>
      <c r="AG1695" s="82" t="s">
        <v>1193</v>
      </c>
      <c r="AI1695" s="3" t="s">
        <v>163</v>
      </c>
      <c r="AJ1695" s="3" t="s">
        <v>1190</v>
      </c>
      <c r="AK1695" s="3" t="s">
        <v>1194</v>
      </c>
      <c r="AL1695" s="3" t="s">
        <v>163</v>
      </c>
      <c r="AM1695" s="124"/>
      <c r="AN1695" s="134"/>
      <c r="AO1695" s="134"/>
      <c r="AP1695" s="124"/>
      <c r="AQ1695" s="124"/>
      <c r="AR1695" s="124"/>
      <c r="AS1695" s="124"/>
      <c r="AT1695" s="124"/>
      <c r="AU1695" s="124"/>
      <c r="AV1695" s="124"/>
      <c r="AW1695" s="124"/>
      <c r="BA1695" s="3" t="s">
        <v>1195</v>
      </c>
      <c r="BC1695" s="135"/>
      <c r="BD1695" s="135"/>
      <c r="BE1695" s="135"/>
    </row>
    <row r="1696" spans="1:176" ht="12.75" customHeight="1" x14ac:dyDescent="0.25">
      <c r="A1696" s="132" t="s">
        <v>173</v>
      </c>
      <c r="C1696" s="128"/>
      <c r="D1696" s="135" t="s">
        <v>2014</v>
      </c>
      <c r="E1696" s="135" t="s">
        <v>7440</v>
      </c>
      <c r="F1696" s="135"/>
      <c r="G1696" s="135"/>
      <c r="H1696" s="127"/>
      <c r="I1696" s="135" t="s">
        <v>765</v>
      </c>
      <c r="J1696" s="133" t="s">
        <v>203</v>
      </c>
      <c r="K1696" s="127" t="s">
        <v>180</v>
      </c>
      <c r="L1696" s="135" t="s">
        <v>163</v>
      </c>
      <c r="M1696" s="135" t="s">
        <v>2016</v>
      </c>
      <c r="N1696" s="135"/>
      <c r="O1696" s="135"/>
      <c r="P1696" s="135"/>
      <c r="Q1696" s="135"/>
      <c r="R1696" s="135" t="s">
        <v>7441</v>
      </c>
      <c r="S1696" s="135" t="s">
        <v>163</v>
      </c>
      <c r="T1696" s="135" t="s">
        <v>7442</v>
      </c>
      <c r="U1696" s="135" t="s">
        <v>7443</v>
      </c>
      <c r="V1696" s="141" t="s">
        <v>163</v>
      </c>
      <c r="W1696" s="135"/>
      <c r="X1696" s="135"/>
      <c r="Y1696" s="135"/>
      <c r="Z1696" s="135"/>
      <c r="AA1696" s="135" t="s">
        <v>163</v>
      </c>
      <c r="AB1696" s="135"/>
      <c r="AC1696" s="135" t="s">
        <v>168</v>
      </c>
      <c r="AD1696" s="135" t="s">
        <v>3043</v>
      </c>
      <c r="AE1696" s="135" t="s">
        <v>3443</v>
      </c>
      <c r="AF1696" s="135" t="s">
        <v>6680</v>
      </c>
      <c r="AG1696" s="135" t="s">
        <v>6681</v>
      </c>
      <c r="AH1696" s="135" t="s">
        <v>163</v>
      </c>
      <c r="AI1696" s="135" t="s">
        <v>6682</v>
      </c>
      <c r="AJ1696" s="135"/>
      <c r="AK1696" s="135"/>
      <c r="AL1696" s="135"/>
      <c r="AM1696" s="135" t="s">
        <v>194</v>
      </c>
      <c r="AN1696" s="135" t="s">
        <v>2021</v>
      </c>
      <c r="AO1696" s="135" t="s">
        <v>2022</v>
      </c>
      <c r="AP1696" s="135" t="s">
        <v>2023</v>
      </c>
      <c r="AQ1696" s="135" t="s">
        <v>2024</v>
      </c>
      <c r="AR1696" s="135" t="s">
        <v>163</v>
      </c>
      <c r="AS1696" s="141" t="s">
        <v>2025</v>
      </c>
      <c r="AT1696" s="141"/>
      <c r="AU1696" s="141"/>
      <c r="AV1696" s="135"/>
      <c r="AW1696" s="135" t="s">
        <v>168</v>
      </c>
      <c r="AX1696" s="3" t="s">
        <v>7999</v>
      </c>
      <c r="AY1696" s="3" t="s">
        <v>15506</v>
      </c>
      <c r="AZ1696" s="135" t="s">
        <v>15507</v>
      </c>
      <c r="BA1696" s="180" t="s">
        <v>15508</v>
      </c>
    </row>
    <row r="1697" spans="1:63" ht="12.75" customHeight="1" x14ac:dyDescent="0.25">
      <c r="A1697" s="132" t="s">
        <v>173</v>
      </c>
      <c r="D1697" s="135" t="s">
        <v>2014</v>
      </c>
      <c r="E1697" s="135" t="s">
        <v>7440</v>
      </c>
      <c r="F1697" s="3"/>
      <c r="G1697" s="3"/>
      <c r="I1697" s="3" t="s">
        <v>765</v>
      </c>
      <c r="J1697" s="133" t="s">
        <v>203</v>
      </c>
      <c r="K1697" s="4" t="s">
        <v>180</v>
      </c>
      <c r="L1697" s="3" t="s">
        <v>163</v>
      </c>
      <c r="M1697" s="3" t="s">
        <v>2016</v>
      </c>
      <c r="R1697" s="3" t="s">
        <v>7444</v>
      </c>
      <c r="S1697" s="3" t="s">
        <v>163</v>
      </c>
      <c r="T1697" s="3" t="s">
        <v>7445</v>
      </c>
      <c r="U1697" s="3" t="s">
        <v>7446</v>
      </c>
      <c r="V1697" s="141" t="s">
        <v>163</v>
      </c>
      <c r="AA1697" s="3" t="s">
        <v>163</v>
      </c>
      <c r="AC1697" s="3" t="s">
        <v>168</v>
      </c>
      <c r="AD1697" s="3" t="s">
        <v>646</v>
      </c>
      <c r="AE1697" s="3" t="s">
        <v>7447</v>
      </c>
      <c r="AF1697" s="135" t="s">
        <v>7448</v>
      </c>
      <c r="AG1697" s="3" t="s">
        <v>7449</v>
      </c>
      <c r="AH1697" s="3" t="s">
        <v>163</v>
      </c>
      <c r="AI1697" s="3" t="s">
        <v>7450</v>
      </c>
      <c r="AJ1697" s="135" t="s">
        <v>163</v>
      </c>
      <c r="AK1697" s="135" t="s">
        <v>7451</v>
      </c>
      <c r="AL1697" s="3" t="s">
        <v>7452</v>
      </c>
      <c r="AM1697" s="3" t="s">
        <v>194</v>
      </c>
      <c r="AN1697" s="3" t="s">
        <v>2021</v>
      </c>
      <c r="AO1697" s="3" t="s">
        <v>2022</v>
      </c>
      <c r="AP1697" s="3" t="s">
        <v>2023</v>
      </c>
      <c r="AQ1697" s="3" t="s">
        <v>2024</v>
      </c>
      <c r="AR1697" s="3" t="s">
        <v>163</v>
      </c>
      <c r="AS1697" s="141" t="s">
        <v>2025</v>
      </c>
      <c r="AT1697" s="141"/>
      <c r="AU1697" s="141"/>
      <c r="AW1697" s="3" t="s">
        <v>168</v>
      </c>
      <c r="AX1697" s="3" t="s">
        <v>7999</v>
      </c>
      <c r="AY1697" s="3" t="s">
        <v>15506</v>
      </c>
      <c r="AZ1697" s="3" t="s">
        <v>15507</v>
      </c>
      <c r="BA1697" s="180" t="s">
        <v>15508</v>
      </c>
    </row>
    <row r="1698" spans="1:63" ht="12.75" customHeight="1" x14ac:dyDescent="0.25">
      <c r="A1698" s="132" t="s">
        <v>173</v>
      </c>
      <c r="D1698" s="3" t="s">
        <v>2014</v>
      </c>
      <c r="E1698" s="3" t="s">
        <v>7453</v>
      </c>
      <c r="F1698" s="3"/>
      <c r="G1698" s="3"/>
      <c r="I1698" s="135" t="s">
        <v>202</v>
      </c>
      <c r="J1698" s="133" t="s">
        <v>203</v>
      </c>
      <c r="K1698" s="4" t="s">
        <v>180</v>
      </c>
      <c r="L1698" s="3" t="s">
        <v>163</v>
      </c>
      <c r="M1698" s="3" t="s">
        <v>2016</v>
      </c>
      <c r="R1698" s="3" t="s">
        <v>14864</v>
      </c>
      <c r="S1698" s="3" t="s">
        <v>163</v>
      </c>
      <c r="T1698" s="3">
        <v>75008</v>
      </c>
      <c r="U1698" s="3" t="s">
        <v>204</v>
      </c>
      <c r="V1698" s="9" t="s">
        <v>163</v>
      </c>
      <c r="AA1698" s="3" t="s">
        <v>7454</v>
      </c>
      <c r="AC1698" s="3" t="s">
        <v>168</v>
      </c>
      <c r="AD1698" s="3" t="s">
        <v>3043</v>
      </c>
      <c r="AE1698" s="3" t="s">
        <v>3443</v>
      </c>
      <c r="AF1698" s="3" t="s">
        <v>6680</v>
      </c>
      <c r="AG1698" s="3" t="s">
        <v>6681</v>
      </c>
      <c r="AH1698" s="3" t="s">
        <v>163</v>
      </c>
      <c r="AI1698" s="3" t="s">
        <v>6682</v>
      </c>
      <c r="AM1698" s="3" t="s">
        <v>194</v>
      </c>
      <c r="AN1698" s="3" t="s">
        <v>2021</v>
      </c>
      <c r="AO1698" s="3" t="s">
        <v>2022</v>
      </c>
      <c r="AP1698" s="3" t="s">
        <v>2023</v>
      </c>
      <c r="AQ1698" s="3" t="s">
        <v>2024</v>
      </c>
      <c r="AR1698" s="3" t="s">
        <v>163</v>
      </c>
      <c r="AS1698" s="141" t="s">
        <v>2025</v>
      </c>
      <c r="AT1698" s="141"/>
      <c r="AU1698" s="141"/>
      <c r="AW1698" s="3" t="s">
        <v>168</v>
      </c>
      <c r="AX1698" s="3" t="s">
        <v>7999</v>
      </c>
      <c r="AY1698" s="3" t="s">
        <v>15506</v>
      </c>
      <c r="AZ1698" s="3" t="s">
        <v>15507</v>
      </c>
      <c r="BA1698" s="180" t="s">
        <v>15508</v>
      </c>
      <c r="BC1698" s="135"/>
      <c r="BD1698" s="135"/>
      <c r="BE1698" s="135"/>
    </row>
    <row r="1699" spans="1:63" ht="12.75" customHeight="1" x14ac:dyDescent="0.2">
      <c r="A1699" s="133" t="s">
        <v>173</v>
      </c>
      <c r="B1699" s="124" t="s">
        <v>211</v>
      </c>
      <c r="C1699" s="133"/>
      <c r="D1699" s="133" t="s">
        <v>3597</v>
      </c>
      <c r="E1699" s="133" t="s">
        <v>3597</v>
      </c>
      <c r="F1699" s="124"/>
      <c r="G1699" s="124"/>
      <c r="H1699" s="134" t="s">
        <v>177</v>
      </c>
      <c r="I1699" s="8" t="s">
        <v>1734</v>
      </c>
      <c r="J1699" s="133" t="s">
        <v>482</v>
      </c>
      <c r="K1699" s="124" t="s">
        <v>162</v>
      </c>
      <c r="L1699" s="133"/>
      <c r="M1699" s="133" t="s">
        <v>3599</v>
      </c>
      <c r="N1699" s="124"/>
      <c r="O1699" s="124"/>
      <c r="P1699" s="124"/>
      <c r="Q1699" s="124"/>
      <c r="R1699" s="133"/>
      <c r="S1699" s="133"/>
      <c r="T1699" s="133"/>
      <c r="U1699" s="133"/>
      <c r="V1699" s="24"/>
      <c r="W1699" s="133"/>
      <c r="X1699" s="133"/>
      <c r="Y1699" s="133"/>
      <c r="Z1699" s="133"/>
      <c r="AA1699" s="133"/>
      <c r="AB1699" s="133"/>
      <c r="AC1699" s="133" t="s">
        <v>168</v>
      </c>
      <c r="AD1699" s="133" t="s">
        <v>3600</v>
      </c>
      <c r="AE1699" s="133" t="s">
        <v>3601</v>
      </c>
      <c r="AF1699" s="133" t="s">
        <v>3602</v>
      </c>
      <c r="AG1699" s="3" t="s">
        <v>3603</v>
      </c>
      <c r="AI1699" s="133"/>
      <c r="AJ1699" s="133"/>
      <c r="AM1699" s="3" t="s">
        <v>168</v>
      </c>
      <c r="AN1699" s="3" t="s">
        <v>3609</v>
      </c>
      <c r="AO1699" s="3" t="s">
        <v>3610</v>
      </c>
      <c r="AP1699" s="3" t="s">
        <v>250</v>
      </c>
      <c r="AQ1699" s="3" t="s">
        <v>3611</v>
      </c>
      <c r="AR1699" s="124"/>
      <c r="AS1699" s="124"/>
      <c r="AT1699" s="124"/>
      <c r="AU1699" s="124"/>
      <c r="AV1699" s="124"/>
      <c r="AW1699" s="3" t="s">
        <v>194</v>
      </c>
      <c r="AX1699" s="3" t="s">
        <v>3612</v>
      </c>
      <c r="AY1699" s="3" t="s">
        <v>3613</v>
      </c>
      <c r="BA1699" s="3" t="s">
        <v>3614</v>
      </c>
      <c r="BC1699" s="135"/>
      <c r="BD1699" s="135"/>
      <c r="BE1699" s="135"/>
    </row>
    <row r="1700" spans="1:63" ht="12.75" customHeight="1" x14ac:dyDescent="0.2">
      <c r="A1700" s="16" t="s">
        <v>173</v>
      </c>
      <c r="C1700" s="128"/>
      <c r="D1700" s="135" t="s">
        <v>2014</v>
      </c>
      <c r="E1700" s="135" t="s">
        <v>7455</v>
      </c>
      <c r="F1700" s="135"/>
      <c r="G1700" s="135"/>
      <c r="H1700" s="127"/>
      <c r="I1700" s="135" t="s">
        <v>12764</v>
      </c>
      <c r="J1700" s="135" t="s">
        <v>203</v>
      </c>
      <c r="K1700" s="127" t="s">
        <v>180</v>
      </c>
      <c r="L1700" s="135" t="s">
        <v>163</v>
      </c>
      <c r="M1700" s="135" t="s">
        <v>2016</v>
      </c>
      <c r="N1700" s="135"/>
      <c r="O1700" s="135"/>
      <c r="P1700" s="135"/>
      <c r="Q1700" s="135"/>
      <c r="R1700" s="135" t="s">
        <v>7456</v>
      </c>
      <c r="S1700" s="135" t="s">
        <v>7457</v>
      </c>
      <c r="T1700" s="135" t="s">
        <v>7458</v>
      </c>
      <c r="U1700" s="135" t="s">
        <v>7459</v>
      </c>
      <c r="V1700" s="141" t="s">
        <v>7460</v>
      </c>
      <c r="W1700" s="135"/>
      <c r="X1700" s="135"/>
      <c r="Y1700" s="135"/>
      <c r="Z1700" s="135"/>
      <c r="AA1700" s="135" t="s">
        <v>7461</v>
      </c>
      <c r="AB1700" s="135"/>
      <c r="AC1700" s="135" t="s">
        <v>168</v>
      </c>
      <c r="AD1700" s="135" t="s">
        <v>7462</v>
      </c>
      <c r="AE1700" s="135" t="s">
        <v>7463</v>
      </c>
      <c r="AF1700" s="135" t="s">
        <v>7464</v>
      </c>
      <c r="AG1700" s="135" t="s">
        <v>7465</v>
      </c>
      <c r="AH1700" s="135"/>
      <c r="AI1700" s="135" t="s">
        <v>163</v>
      </c>
      <c r="AJ1700" s="135" t="s">
        <v>7466</v>
      </c>
      <c r="AK1700" s="135" t="s">
        <v>7467</v>
      </c>
      <c r="AL1700" s="135" t="s">
        <v>7468</v>
      </c>
      <c r="AM1700" s="135"/>
      <c r="AN1700" s="135"/>
      <c r="AO1700" s="135"/>
      <c r="AP1700" s="135"/>
      <c r="AQ1700" s="135"/>
      <c r="AR1700" s="135"/>
      <c r="AS1700" s="135"/>
      <c r="AT1700" s="135"/>
      <c r="AU1700" s="135"/>
      <c r="AV1700" s="135"/>
      <c r="AW1700" s="135" t="s">
        <v>168</v>
      </c>
      <c r="AX1700" s="3" t="s">
        <v>3761</v>
      </c>
      <c r="AY1700" s="3" t="s">
        <v>6683</v>
      </c>
      <c r="AZ1700" s="135" t="s">
        <v>6684</v>
      </c>
      <c r="BA1700" s="3" t="s">
        <v>6685</v>
      </c>
      <c r="BC1700" s="141"/>
      <c r="BD1700" s="141"/>
      <c r="BE1700" s="141"/>
      <c r="BG1700" s="3" t="s">
        <v>168</v>
      </c>
      <c r="BH1700" s="3" t="s">
        <v>1306</v>
      </c>
      <c r="BI1700" s="3" t="s">
        <v>7469</v>
      </c>
      <c r="BJ1700" s="3" t="s">
        <v>7470</v>
      </c>
      <c r="BK1700" s="3" t="s">
        <v>7471</v>
      </c>
    </row>
    <row r="1701" spans="1:63" ht="12.75" customHeight="1" x14ac:dyDescent="0.2">
      <c r="A1701" s="132" t="s">
        <v>173</v>
      </c>
      <c r="B1701" s="17" t="s">
        <v>472</v>
      </c>
      <c r="C1701" s="132" t="s">
        <v>12462</v>
      </c>
      <c r="D1701" s="132" t="s">
        <v>4956</v>
      </c>
      <c r="E1701" s="132" t="s">
        <v>4956</v>
      </c>
      <c r="F1701" s="134"/>
      <c r="G1701" s="134"/>
      <c r="H1701" s="134" t="s">
        <v>177</v>
      </c>
      <c r="I1701" s="132" t="s">
        <v>2722</v>
      </c>
      <c r="J1701" s="132" t="s">
        <v>179</v>
      </c>
      <c r="K1701" s="134" t="s">
        <v>162</v>
      </c>
      <c r="M1701" s="3" t="s">
        <v>4957</v>
      </c>
      <c r="N1701" s="17"/>
      <c r="O1701" s="17"/>
      <c r="P1701" s="134"/>
      <c r="Q1701" s="134"/>
      <c r="R1701" s="3" t="s">
        <v>4958</v>
      </c>
      <c r="S1701" s="3" t="s">
        <v>4959</v>
      </c>
      <c r="T1701" s="3" t="s">
        <v>4960</v>
      </c>
      <c r="U1701" s="3" t="s">
        <v>4961</v>
      </c>
      <c r="V1701" s="9" t="s">
        <v>4962</v>
      </c>
      <c r="W1701" s="136"/>
      <c r="X1701" s="136"/>
      <c r="Y1701" s="136"/>
      <c r="Z1701" s="136"/>
      <c r="AA1701" s="136"/>
      <c r="AB1701" s="136"/>
      <c r="AC1701" s="3" t="s">
        <v>168</v>
      </c>
      <c r="AD1701" s="3" t="s">
        <v>4963</v>
      </c>
      <c r="AE1701" s="3" t="s">
        <v>4964</v>
      </c>
      <c r="AF1701" s="3" t="s">
        <v>4965</v>
      </c>
      <c r="AG1701" s="3" t="s">
        <v>4966</v>
      </c>
      <c r="AI1701" s="3" t="s">
        <v>163</v>
      </c>
      <c r="AJ1701" s="3" t="s">
        <v>163</v>
      </c>
      <c r="AK1701" s="3" t="s">
        <v>4967</v>
      </c>
      <c r="AL1701" s="3" t="s">
        <v>163</v>
      </c>
      <c r="AM1701" s="133" t="s">
        <v>168</v>
      </c>
      <c r="AN1701" s="3" t="s">
        <v>11416</v>
      </c>
      <c r="AO1701" s="3" t="s">
        <v>715</v>
      </c>
      <c r="AP1701" s="3" t="s">
        <v>11323</v>
      </c>
      <c r="AQ1701" s="3" t="s">
        <v>11417</v>
      </c>
      <c r="AW1701" s="136" t="s">
        <v>1916</v>
      </c>
      <c r="AX1701" s="136" t="s">
        <v>728</v>
      </c>
      <c r="AY1701" s="136" t="s">
        <v>2777</v>
      </c>
      <c r="AZ1701" s="133"/>
      <c r="BA1701" s="3" t="s">
        <v>4968</v>
      </c>
      <c r="BC1701" s="135"/>
      <c r="BD1701" s="135"/>
      <c r="BE1701" s="135"/>
    </row>
    <row r="1702" spans="1:63" ht="12.75" customHeight="1" x14ac:dyDescent="0.25">
      <c r="A1702" s="132" t="s">
        <v>173</v>
      </c>
      <c r="C1702" s="128"/>
      <c r="D1702" s="135" t="s">
        <v>2014</v>
      </c>
      <c r="E1702" s="135" t="s">
        <v>7455</v>
      </c>
      <c r="F1702" s="135"/>
      <c r="G1702" s="135"/>
      <c r="H1702" s="127"/>
      <c r="I1702" s="133" t="s">
        <v>443</v>
      </c>
      <c r="J1702" s="135" t="s">
        <v>444</v>
      </c>
      <c r="K1702" s="127" t="s">
        <v>180</v>
      </c>
      <c r="L1702" s="135" t="s">
        <v>163</v>
      </c>
      <c r="M1702" s="135" t="s">
        <v>2016</v>
      </c>
      <c r="N1702" s="135"/>
      <c r="O1702" s="135"/>
      <c r="P1702" s="135"/>
      <c r="Q1702" s="135"/>
      <c r="R1702" s="135" t="s">
        <v>7472</v>
      </c>
      <c r="S1702" s="135" t="s">
        <v>163</v>
      </c>
      <c r="T1702" s="135" t="s">
        <v>7473</v>
      </c>
      <c r="U1702" s="135" t="s">
        <v>7474</v>
      </c>
      <c r="V1702" s="141" t="s">
        <v>163</v>
      </c>
      <c r="W1702" s="135"/>
      <c r="X1702" s="135"/>
      <c r="Y1702" s="135"/>
      <c r="Z1702" s="135"/>
      <c r="AA1702" s="135" t="s">
        <v>163</v>
      </c>
      <c r="AB1702" s="135"/>
      <c r="AC1702" s="135" t="s">
        <v>194</v>
      </c>
      <c r="AD1702" s="135" t="s">
        <v>2021</v>
      </c>
      <c r="AE1702" s="135" t="s">
        <v>2022</v>
      </c>
      <c r="AF1702" s="118" t="s">
        <v>14639</v>
      </c>
      <c r="AG1702" s="180" t="s">
        <v>2024</v>
      </c>
      <c r="AH1702" s="135"/>
      <c r="AI1702" s="135" t="s">
        <v>14640</v>
      </c>
      <c r="AJ1702" s="135"/>
      <c r="AK1702" s="135" t="s">
        <v>14641</v>
      </c>
      <c r="AL1702" s="135"/>
      <c r="AM1702" s="135"/>
      <c r="AN1702" s="135"/>
      <c r="AO1702" s="135"/>
      <c r="AP1702" s="135"/>
      <c r="AQ1702" s="135"/>
      <c r="AR1702" s="135"/>
      <c r="AS1702" s="135"/>
      <c r="AT1702" s="135"/>
      <c r="AU1702" s="135"/>
      <c r="AV1702" s="135"/>
      <c r="AW1702" s="135" t="s">
        <v>194</v>
      </c>
      <c r="AX1702" s="3" t="s">
        <v>7475</v>
      </c>
      <c r="AY1702" s="3" t="s">
        <v>7476</v>
      </c>
      <c r="AZ1702" s="3" t="s">
        <v>7477</v>
      </c>
      <c r="BA1702" s="3" t="s">
        <v>7478</v>
      </c>
      <c r="BB1702" s="3" t="s">
        <v>163</v>
      </c>
      <c r="BC1702" s="141" t="s">
        <v>7479</v>
      </c>
      <c r="BD1702" s="141"/>
      <c r="BE1702" s="141"/>
    </row>
    <row r="1703" spans="1:63" ht="12.75" customHeight="1" x14ac:dyDescent="0.25">
      <c r="A1703" s="132" t="s">
        <v>173</v>
      </c>
      <c r="C1703" s="128"/>
      <c r="D1703" s="135" t="s">
        <v>2014</v>
      </c>
      <c r="E1703" s="135" t="s">
        <v>7455</v>
      </c>
      <c r="F1703" s="135"/>
      <c r="G1703" s="135"/>
      <c r="H1703" s="127"/>
      <c r="I1703" s="133" t="s">
        <v>443</v>
      </c>
      <c r="J1703" s="135" t="s">
        <v>444</v>
      </c>
      <c r="K1703" s="127" t="s">
        <v>180</v>
      </c>
      <c r="L1703" s="135" t="s">
        <v>163</v>
      </c>
      <c r="M1703" s="135" t="s">
        <v>2016</v>
      </c>
      <c r="N1703" s="135"/>
      <c r="O1703" s="135"/>
      <c r="P1703" s="135"/>
      <c r="Q1703" s="135"/>
      <c r="R1703" s="135" t="s">
        <v>7480</v>
      </c>
      <c r="S1703" s="135" t="s">
        <v>7481</v>
      </c>
      <c r="T1703" s="135" t="s">
        <v>7482</v>
      </c>
      <c r="U1703" s="135" t="s">
        <v>1092</v>
      </c>
      <c r="V1703" s="141" t="s">
        <v>7483</v>
      </c>
      <c r="W1703" s="135"/>
      <c r="X1703" s="135"/>
      <c r="Y1703" s="135"/>
      <c r="Z1703" s="135"/>
      <c r="AA1703" s="135" t="s">
        <v>163</v>
      </c>
      <c r="AB1703" s="135"/>
      <c r="AC1703" s="135" t="s">
        <v>194</v>
      </c>
      <c r="AD1703" s="135" t="s">
        <v>2021</v>
      </c>
      <c r="AE1703" s="135" t="s">
        <v>2022</v>
      </c>
      <c r="AF1703" s="118" t="s">
        <v>14639</v>
      </c>
      <c r="AG1703" s="180" t="s">
        <v>2024</v>
      </c>
      <c r="AH1703" s="135"/>
      <c r="AI1703" s="135" t="s">
        <v>14640</v>
      </c>
      <c r="AJ1703" s="135"/>
      <c r="AK1703" s="135" t="s">
        <v>14641</v>
      </c>
      <c r="AL1703" s="135"/>
      <c r="AM1703" s="135"/>
      <c r="AN1703" s="135"/>
      <c r="AO1703" s="135"/>
      <c r="AP1703" s="135"/>
      <c r="AQ1703" s="135"/>
      <c r="AR1703" s="135"/>
      <c r="AS1703" s="135"/>
      <c r="AT1703" s="135"/>
      <c r="AU1703" s="135"/>
      <c r="AV1703" s="135"/>
      <c r="AW1703" s="135" t="s">
        <v>194</v>
      </c>
      <c r="AX1703" s="135" t="s">
        <v>7475</v>
      </c>
      <c r="AY1703" s="135" t="s">
        <v>7476</v>
      </c>
      <c r="AZ1703" s="135" t="s">
        <v>7477</v>
      </c>
      <c r="BA1703" s="135" t="s">
        <v>7478</v>
      </c>
      <c r="BB1703" s="3" t="s">
        <v>163</v>
      </c>
      <c r="BC1703" s="141" t="s">
        <v>7479</v>
      </c>
      <c r="BD1703" s="141"/>
      <c r="BE1703" s="141"/>
    </row>
    <row r="1704" spans="1:63" ht="12.75" customHeight="1" x14ac:dyDescent="0.2">
      <c r="A1704" s="133" t="s">
        <v>299</v>
      </c>
      <c r="D1704" s="3" t="s">
        <v>12330</v>
      </c>
      <c r="E1704" s="3" t="s">
        <v>12330</v>
      </c>
      <c r="F1704" s="3"/>
      <c r="G1704" s="3"/>
      <c r="H1704" s="134" t="s">
        <v>177</v>
      </c>
      <c r="I1704" s="3" t="s">
        <v>301</v>
      </c>
      <c r="J1704" s="3" t="s">
        <v>179</v>
      </c>
      <c r="K1704" s="4" t="s">
        <v>162</v>
      </c>
      <c r="L1704" s="3" t="s">
        <v>12331</v>
      </c>
      <c r="U1704" s="3" t="s">
        <v>559</v>
      </c>
      <c r="V1704" s="135" t="s">
        <v>12332</v>
      </c>
      <c r="AC1704" s="3" t="s">
        <v>168</v>
      </c>
      <c r="AD1704" s="3" t="s">
        <v>12333</v>
      </c>
      <c r="AE1704" s="3" t="s">
        <v>12334</v>
      </c>
      <c r="AG1704" s="3" t="s">
        <v>12335</v>
      </c>
      <c r="AW1704" s="3" t="s">
        <v>168</v>
      </c>
      <c r="AX1704" s="3" t="s">
        <v>12336</v>
      </c>
      <c r="AY1704" s="3" t="s">
        <v>12337</v>
      </c>
      <c r="BA1704" s="3" t="s">
        <v>12338</v>
      </c>
    </row>
    <row r="1705" spans="1:63" ht="12.75" customHeight="1" x14ac:dyDescent="0.2">
      <c r="A1705" s="3" t="s">
        <v>173</v>
      </c>
      <c r="D1705" s="3" t="s">
        <v>521</v>
      </c>
      <c r="E1705" s="3" t="s">
        <v>7298</v>
      </c>
      <c r="F1705" s="3"/>
      <c r="G1705" s="3"/>
      <c r="I1705" s="3" t="s">
        <v>1407</v>
      </c>
      <c r="J1705" s="133" t="s">
        <v>482</v>
      </c>
      <c r="K1705" s="4" t="s">
        <v>180</v>
      </c>
      <c r="L1705" s="3" t="s">
        <v>163</v>
      </c>
      <c r="M1705" s="3" t="s">
        <v>163</v>
      </c>
      <c r="R1705" s="3" t="s">
        <v>7299</v>
      </c>
      <c r="S1705" s="3" t="s">
        <v>163</v>
      </c>
      <c r="T1705" s="3" t="s">
        <v>7300</v>
      </c>
      <c r="U1705" s="3" t="s">
        <v>7301</v>
      </c>
      <c r="V1705" s="9" t="s">
        <v>163</v>
      </c>
      <c r="AA1705" s="3" t="s">
        <v>163</v>
      </c>
      <c r="AC1705" s="3" t="s">
        <v>168</v>
      </c>
      <c r="AD1705" s="3" t="s">
        <v>7302</v>
      </c>
      <c r="AE1705" s="3" t="s">
        <v>7303</v>
      </c>
      <c r="AF1705" s="3" t="s">
        <v>7304</v>
      </c>
      <c r="AG1705" s="3" t="s">
        <v>7305</v>
      </c>
      <c r="AH1705" s="3" t="s">
        <v>163</v>
      </c>
      <c r="AI1705" s="3" t="s">
        <v>163</v>
      </c>
      <c r="AJ1705" s="3" t="s">
        <v>163</v>
      </c>
      <c r="AK1705" s="3" t="s">
        <v>7306</v>
      </c>
      <c r="AL1705" s="3" t="s">
        <v>163</v>
      </c>
      <c r="AM1705" s="3" t="s">
        <v>168</v>
      </c>
      <c r="AN1705" s="3" t="s">
        <v>7307</v>
      </c>
      <c r="AO1705" s="3" t="s">
        <v>7308</v>
      </c>
      <c r="AP1705" s="3" t="s">
        <v>7309</v>
      </c>
      <c r="AQ1705" s="3" t="s">
        <v>7310</v>
      </c>
      <c r="AR1705" s="3" t="s">
        <v>163</v>
      </c>
      <c r="AS1705" s="3" t="s">
        <v>163</v>
      </c>
      <c r="AT1705" s="3" t="s">
        <v>163</v>
      </c>
      <c r="AU1705" s="3" t="s">
        <v>163</v>
      </c>
      <c r="AV1705" s="3" t="s">
        <v>7311</v>
      </c>
      <c r="BC1705" s="135"/>
      <c r="BD1705" s="135"/>
      <c r="BE1705" s="135"/>
    </row>
    <row r="1706" spans="1:63" ht="12.75" customHeight="1" x14ac:dyDescent="0.2">
      <c r="A1706" s="135" t="s">
        <v>544</v>
      </c>
      <c r="C1706" s="128"/>
      <c r="D1706" s="135" t="s">
        <v>7484</v>
      </c>
      <c r="E1706" s="135" t="s">
        <v>7484</v>
      </c>
      <c r="F1706" s="135"/>
      <c r="G1706" s="135"/>
      <c r="H1706" s="127"/>
      <c r="I1706" s="135" t="s">
        <v>1159</v>
      </c>
      <c r="J1706" s="135" t="s">
        <v>245</v>
      </c>
      <c r="K1706" s="127" t="s">
        <v>162</v>
      </c>
      <c r="L1706" s="135" t="s">
        <v>163</v>
      </c>
      <c r="M1706" s="135" t="s">
        <v>163</v>
      </c>
      <c r="N1706" s="135"/>
      <c r="O1706" s="135"/>
      <c r="P1706" s="135"/>
      <c r="Q1706" s="135"/>
      <c r="R1706" s="135" t="s">
        <v>7485</v>
      </c>
      <c r="S1706" s="135" t="s">
        <v>7486</v>
      </c>
      <c r="T1706" s="135" t="s">
        <v>7487</v>
      </c>
      <c r="U1706" s="135" t="s">
        <v>7488</v>
      </c>
      <c r="V1706" s="141" t="s">
        <v>163</v>
      </c>
      <c r="W1706" s="135"/>
      <c r="X1706" s="135"/>
      <c r="Y1706" s="135"/>
      <c r="Z1706" s="135"/>
      <c r="AA1706" s="135" t="s">
        <v>163</v>
      </c>
      <c r="AB1706" s="135"/>
      <c r="AC1706" s="135" t="s">
        <v>168</v>
      </c>
      <c r="AD1706" s="135" t="s">
        <v>2335</v>
      </c>
      <c r="AE1706" s="135" t="s">
        <v>7489</v>
      </c>
      <c r="AF1706" s="135" t="s">
        <v>7490</v>
      </c>
      <c r="AG1706" s="3" t="s">
        <v>7491</v>
      </c>
      <c r="AH1706" s="3" t="s">
        <v>163</v>
      </c>
      <c r="AI1706" s="3" t="s">
        <v>7492</v>
      </c>
      <c r="AJ1706" s="135" t="s">
        <v>163</v>
      </c>
      <c r="AK1706" s="135" t="s">
        <v>7493</v>
      </c>
      <c r="AL1706" s="135" t="s">
        <v>7494</v>
      </c>
      <c r="AM1706" s="135" t="s">
        <v>168</v>
      </c>
      <c r="AN1706" s="135" t="s">
        <v>7495</v>
      </c>
      <c r="AO1706" s="135" t="s">
        <v>7496</v>
      </c>
      <c r="AP1706" s="135"/>
      <c r="AQ1706" s="135" t="s">
        <v>7497</v>
      </c>
      <c r="AR1706" s="135"/>
      <c r="AS1706" s="135" t="s">
        <v>7498</v>
      </c>
      <c r="AT1706" s="135"/>
      <c r="AU1706" s="135"/>
      <c r="AV1706" s="135"/>
      <c r="AW1706" s="135"/>
      <c r="AX1706" s="135"/>
      <c r="AY1706" s="135"/>
      <c r="AZ1706" s="135"/>
      <c r="BC1706" s="141"/>
      <c r="BD1706" s="141"/>
      <c r="BE1706" s="141"/>
    </row>
    <row r="1707" spans="1:63" ht="12.75" customHeight="1" x14ac:dyDescent="0.2">
      <c r="A1707" s="3" t="s">
        <v>205</v>
      </c>
      <c r="B1707" s="17" t="s">
        <v>886</v>
      </c>
      <c r="D1707" s="3" t="s">
        <v>11592</v>
      </c>
      <c r="E1707" s="3" t="s">
        <v>11592</v>
      </c>
      <c r="F1707" s="3"/>
      <c r="G1707" s="3"/>
      <c r="H1707" s="4" t="s">
        <v>11628</v>
      </c>
      <c r="I1707" s="3" t="s">
        <v>722</v>
      </c>
      <c r="J1707" s="3" t="s">
        <v>179</v>
      </c>
      <c r="K1707" s="4" t="s">
        <v>162</v>
      </c>
      <c r="V1707" s="135"/>
      <c r="AC1707" s="3" t="s">
        <v>168</v>
      </c>
      <c r="AD1707" s="3" t="s">
        <v>256</v>
      </c>
      <c r="AE1707" s="3" t="s">
        <v>11593</v>
      </c>
      <c r="AF1707" s="3" t="s">
        <v>11319</v>
      </c>
      <c r="AG1707" s="3" t="s">
        <v>11594</v>
      </c>
      <c r="BD1707" s="135"/>
      <c r="BE1707" s="135"/>
    </row>
    <row r="1708" spans="1:63" ht="12.75" customHeight="1" x14ac:dyDescent="0.2">
      <c r="A1708" s="47" t="s">
        <v>205</v>
      </c>
      <c r="B1708" s="124"/>
      <c r="D1708" s="47" t="s">
        <v>11889</v>
      </c>
      <c r="E1708" s="47" t="s">
        <v>11889</v>
      </c>
      <c r="F1708" s="3"/>
      <c r="G1708" s="3"/>
      <c r="I1708" s="3" t="s">
        <v>722</v>
      </c>
      <c r="J1708" s="3" t="s">
        <v>179</v>
      </c>
      <c r="K1708" s="4" t="s">
        <v>162</v>
      </c>
      <c r="R1708" s="3" t="s">
        <v>12812</v>
      </c>
      <c r="S1708" s="3" t="s">
        <v>12813</v>
      </c>
      <c r="T1708" s="3">
        <v>201315</v>
      </c>
      <c r="U1708" s="3" t="s">
        <v>743</v>
      </c>
      <c r="V1708" s="135"/>
      <c r="AC1708" s="3" t="s">
        <v>168</v>
      </c>
      <c r="AD1708" s="3" t="s">
        <v>12814</v>
      </c>
      <c r="AE1708" s="3" t="s">
        <v>4963</v>
      </c>
      <c r="AF1708" s="133" t="s">
        <v>866</v>
      </c>
      <c r="AG1708" s="3" t="s">
        <v>11906</v>
      </c>
      <c r="AJ1708" s="141" t="s">
        <v>13087</v>
      </c>
      <c r="AK1708" s="61" t="s">
        <v>11905</v>
      </c>
      <c r="BC1708" s="135"/>
      <c r="BD1708" s="135"/>
      <c r="BE1708" s="135"/>
    </row>
    <row r="1709" spans="1:63" ht="12.75" customHeight="1" x14ac:dyDescent="0.2">
      <c r="A1709" s="3" t="s">
        <v>544</v>
      </c>
      <c r="D1709" s="3" t="s">
        <v>7516</v>
      </c>
      <c r="E1709" s="3" t="s">
        <v>7516</v>
      </c>
      <c r="F1709" s="3"/>
      <c r="G1709" s="3"/>
      <c r="I1709" s="133" t="s">
        <v>443</v>
      </c>
      <c r="J1709" s="3" t="s">
        <v>444</v>
      </c>
      <c r="K1709" s="4" t="s">
        <v>162</v>
      </c>
      <c r="L1709" s="3" t="s">
        <v>163</v>
      </c>
      <c r="M1709" s="3" t="s">
        <v>163</v>
      </c>
      <c r="R1709" s="3" t="s">
        <v>7517</v>
      </c>
      <c r="S1709" s="3" t="s">
        <v>163</v>
      </c>
      <c r="T1709" s="3" t="s">
        <v>7518</v>
      </c>
      <c r="U1709" s="3" t="s">
        <v>1448</v>
      </c>
      <c r="V1709" s="141" t="s">
        <v>163</v>
      </c>
      <c r="AA1709" s="3" t="s">
        <v>163</v>
      </c>
      <c r="AC1709" s="3" t="s">
        <v>168</v>
      </c>
      <c r="AD1709" s="3" t="s">
        <v>7519</v>
      </c>
      <c r="AE1709" s="3" t="s">
        <v>7520</v>
      </c>
      <c r="AF1709" s="3" t="s">
        <v>7521</v>
      </c>
      <c r="AG1709" s="3" t="s">
        <v>7522</v>
      </c>
      <c r="AH1709" s="3" t="s">
        <v>163</v>
      </c>
      <c r="AI1709" s="3" t="s">
        <v>7523</v>
      </c>
      <c r="AJ1709" s="3" t="s">
        <v>163</v>
      </c>
      <c r="AK1709" s="3" t="s">
        <v>7524</v>
      </c>
      <c r="AL1709" s="3" t="s">
        <v>7525</v>
      </c>
      <c r="BC1709" s="141"/>
      <c r="BD1709" s="141"/>
      <c r="BE1709" s="141"/>
    </row>
    <row r="1710" spans="1:63" ht="12.75" customHeight="1" x14ac:dyDescent="0.2">
      <c r="A1710" s="3" t="s">
        <v>544</v>
      </c>
      <c r="D1710" s="3" t="s">
        <v>7528</v>
      </c>
      <c r="E1710" s="3" t="s">
        <v>7528</v>
      </c>
      <c r="F1710" s="3"/>
      <c r="G1710" s="3"/>
      <c r="I1710" s="133" t="s">
        <v>443</v>
      </c>
      <c r="J1710" s="3" t="s">
        <v>444</v>
      </c>
      <c r="K1710" s="4" t="s">
        <v>162</v>
      </c>
      <c r="L1710" s="3" t="s">
        <v>163</v>
      </c>
      <c r="M1710" s="3" t="s">
        <v>163</v>
      </c>
      <c r="R1710" s="3" t="s">
        <v>7529</v>
      </c>
      <c r="S1710" s="3" t="s">
        <v>163</v>
      </c>
      <c r="T1710" s="3" t="s">
        <v>3328</v>
      </c>
      <c r="U1710" s="3" t="s">
        <v>3329</v>
      </c>
      <c r="V1710" s="9" t="s">
        <v>163</v>
      </c>
      <c r="AA1710" s="3" t="s">
        <v>163</v>
      </c>
      <c r="AC1710" s="3" t="s">
        <v>194</v>
      </c>
      <c r="AD1710" s="3" t="s">
        <v>1346</v>
      </c>
      <c r="AE1710" s="3" t="s">
        <v>295</v>
      </c>
      <c r="AF1710" s="3" t="s">
        <v>7530</v>
      </c>
      <c r="AG1710" s="3" t="s">
        <v>7531</v>
      </c>
      <c r="AH1710" s="3" t="s">
        <v>163</v>
      </c>
      <c r="AI1710" s="3" t="s">
        <v>7532</v>
      </c>
      <c r="AJ1710" s="3" t="s">
        <v>7533</v>
      </c>
      <c r="BC1710" s="141"/>
      <c r="BD1710" s="9"/>
      <c r="BE1710" s="9"/>
    </row>
    <row r="1711" spans="1:63" ht="12.75" customHeight="1" x14ac:dyDescent="0.2">
      <c r="A1711" s="132" t="s">
        <v>240</v>
      </c>
      <c r="B1711" s="17" t="s">
        <v>886</v>
      </c>
      <c r="C1711" s="133" t="s">
        <v>6609</v>
      </c>
      <c r="D1711" s="133" t="s">
        <v>6610</v>
      </c>
      <c r="E1711" s="133" t="s">
        <v>6611</v>
      </c>
      <c r="F1711" s="27"/>
      <c r="G1711" s="27"/>
      <c r="H1711" s="124" t="s">
        <v>243</v>
      </c>
      <c r="I1711" s="133" t="s">
        <v>809</v>
      </c>
      <c r="J1711" s="8" t="s">
        <v>810</v>
      </c>
      <c r="K1711" s="124" t="s">
        <v>162</v>
      </c>
      <c r="L1711" s="133" t="s">
        <v>6612</v>
      </c>
      <c r="M1711" s="133" t="s">
        <v>6613</v>
      </c>
      <c r="N1711" s="124" t="s">
        <v>247</v>
      </c>
      <c r="O1711" s="124" t="s">
        <v>812</v>
      </c>
      <c r="P1711" s="124"/>
      <c r="Q1711" s="124"/>
      <c r="R1711" s="133"/>
      <c r="S1711" s="133"/>
      <c r="T1711" s="133"/>
      <c r="U1711" s="133"/>
      <c r="V1711" s="24"/>
      <c r="W1711" s="133"/>
      <c r="X1711" s="133"/>
      <c r="Y1711" s="133"/>
      <c r="Z1711" s="133"/>
      <c r="AA1711" s="133"/>
      <c r="AB1711" s="133"/>
      <c r="AC1711" s="133" t="s">
        <v>168</v>
      </c>
      <c r="AD1711" s="133" t="s">
        <v>4512</v>
      </c>
      <c r="AE1711" s="133" t="s">
        <v>6614</v>
      </c>
      <c r="AF1711" s="133" t="s">
        <v>368</v>
      </c>
      <c r="AG1711" s="3" t="s">
        <v>6615</v>
      </c>
      <c r="AI1711" s="133"/>
      <c r="AJ1711" s="133"/>
      <c r="AK1711" s="133"/>
      <c r="AL1711" s="133"/>
      <c r="AM1711" s="124"/>
      <c r="AN1711" s="124"/>
      <c r="AO1711" s="124"/>
      <c r="AP1711" s="124"/>
      <c r="AQ1711" s="124"/>
      <c r="AR1711" s="124"/>
      <c r="AS1711" s="124"/>
      <c r="AT1711" s="124"/>
      <c r="AU1711" s="124"/>
      <c r="AV1711" s="124"/>
      <c r="AW1711" s="124"/>
      <c r="BC1711" s="135"/>
      <c r="BD1711" s="135"/>
      <c r="BE1711" s="135"/>
    </row>
    <row r="1712" spans="1:63" ht="12.75" customHeight="1" x14ac:dyDescent="0.2">
      <c r="A1712" s="3" t="s">
        <v>544</v>
      </c>
      <c r="D1712" s="3" t="s">
        <v>7558</v>
      </c>
      <c r="E1712" s="3" t="s">
        <v>7558</v>
      </c>
      <c r="F1712" s="3"/>
      <c r="G1712" s="3"/>
      <c r="I1712" s="3" t="s">
        <v>809</v>
      </c>
      <c r="J1712" s="135" t="s">
        <v>810</v>
      </c>
      <c r="K1712" s="4" t="s">
        <v>162</v>
      </c>
      <c r="L1712" s="3" t="s">
        <v>163</v>
      </c>
      <c r="M1712" s="3" t="s">
        <v>7559</v>
      </c>
      <c r="R1712" s="3" t="s">
        <v>7560</v>
      </c>
      <c r="S1712" s="3" t="s">
        <v>163</v>
      </c>
      <c r="T1712" s="3" t="s">
        <v>7561</v>
      </c>
      <c r="U1712" s="3" t="s">
        <v>7562</v>
      </c>
      <c r="V1712" s="9" t="s">
        <v>163</v>
      </c>
      <c r="AA1712" s="3" t="s">
        <v>163</v>
      </c>
      <c r="AC1712" s="3" t="s">
        <v>168</v>
      </c>
      <c r="AD1712" s="3" t="s">
        <v>1105</v>
      </c>
      <c r="AE1712" s="3" t="s">
        <v>1106</v>
      </c>
      <c r="AF1712" s="3" t="s">
        <v>163</v>
      </c>
      <c r="AG1712" s="3" t="s">
        <v>1107</v>
      </c>
      <c r="AH1712" s="3" t="s">
        <v>163</v>
      </c>
      <c r="AI1712" s="3" t="s">
        <v>7563</v>
      </c>
      <c r="BC1712" s="9"/>
      <c r="BD1712" s="9"/>
      <c r="BE1712" s="9"/>
    </row>
    <row r="1713" spans="1:65" ht="12.75" customHeight="1" x14ac:dyDescent="0.2">
      <c r="A1713" s="132" t="s">
        <v>240</v>
      </c>
      <c r="B1713" s="17" t="s">
        <v>886</v>
      </c>
      <c r="C1713" s="133"/>
      <c r="D1713" s="133" t="s">
        <v>7276</v>
      </c>
      <c r="E1713" s="133" t="s">
        <v>7276</v>
      </c>
      <c r="F1713" s="12"/>
      <c r="G1713" s="12"/>
      <c r="H1713" s="124" t="s">
        <v>243</v>
      </c>
      <c r="I1713" s="133" t="s">
        <v>7277</v>
      </c>
      <c r="J1713" s="133" t="s">
        <v>179</v>
      </c>
      <c r="K1713" s="124" t="s">
        <v>162</v>
      </c>
      <c r="L1713" s="133" t="s">
        <v>7278</v>
      </c>
      <c r="M1713" s="133"/>
      <c r="N1713" s="124" t="s">
        <v>247</v>
      </c>
      <c r="O1713" s="124"/>
      <c r="P1713" s="124"/>
      <c r="Q1713" s="124"/>
      <c r="R1713" s="133"/>
      <c r="S1713" s="133"/>
      <c r="T1713" s="133"/>
      <c r="U1713" s="133"/>
      <c r="V1713" s="24"/>
      <c r="W1713" s="133"/>
      <c r="X1713" s="133"/>
      <c r="Y1713" s="133"/>
      <c r="Z1713" s="133"/>
      <c r="AA1713" s="133"/>
      <c r="AB1713" s="133"/>
      <c r="AC1713" s="133"/>
      <c r="AD1713" s="133"/>
      <c r="AE1713" s="133"/>
      <c r="AF1713" s="132"/>
      <c r="AG1713" s="132"/>
      <c r="AH1713" s="132"/>
      <c r="AI1713" s="133"/>
      <c r="AJ1713" s="133"/>
      <c r="AK1713" s="133"/>
      <c r="AL1713" s="133"/>
      <c r="AM1713" s="124"/>
      <c r="AN1713" s="124"/>
      <c r="AO1713" s="124"/>
      <c r="AP1713" s="124"/>
      <c r="AQ1713" s="124"/>
      <c r="AR1713" s="124"/>
      <c r="AS1713" s="124"/>
      <c r="AT1713" s="124"/>
      <c r="AU1713" s="124"/>
      <c r="AV1713" s="124"/>
      <c r="AW1713" s="124"/>
      <c r="BC1713" s="135"/>
      <c r="BD1713" s="135"/>
      <c r="BE1713" s="135"/>
    </row>
    <row r="1714" spans="1:65" ht="12.75" customHeight="1" x14ac:dyDescent="0.2">
      <c r="A1714" s="132" t="s">
        <v>173</v>
      </c>
      <c r="B1714" s="17" t="s">
        <v>1084</v>
      </c>
      <c r="C1714" s="132" t="s">
        <v>4969</v>
      </c>
      <c r="D1714" s="132" t="s">
        <v>4956</v>
      </c>
      <c r="E1714" s="132" t="s">
        <v>4956</v>
      </c>
      <c r="F1714" s="134"/>
      <c r="G1714" s="134"/>
      <c r="H1714" s="134" t="s">
        <v>177</v>
      </c>
      <c r="I1714" s="132" t="s">
        <v>2722</v>
      </c>
      <c r="J1714" s="132" t="s">
        <v>179</v>
      </c>
      <c r="K1714" s="134" t="s">
        <v>162</v>
      </c>
      <c r="M1714" s="3" t="s">
        <v>4957</v>
      </c>
      <c r="N1714" s="17"/>
      <c r="O1714" s="17"/>
      <c r="P1714" s="134"/>
      <c r="Q1714" s="134"/>
      <c r="R1714" s="3" t="s">
        <v>4958</v>
      </c>
      <c r="S1714" s="3" t="s">
        <v>4959</v>
      </c>
      <c r="T1714" s="3" t="s">
        <v>4960</v>
      </c>
      <c r="U1714" s="3" t="s">
        <v>4961</v>
      </c>
      <c r="V1714" s="9" t="s">
        <v>4962</v>
      </c>
      <c r="W1714" s="136"/>
      <c r="X1714" s="136"/>
      <c r="Y1714" s="136"/>
      <c r="Z1714" s="136"/>
      <c r="AA1714" s="136"/>
      <c r="AB1714" s="136"/>
      <c r="AC1714" s="3" t="s">
        <v>168</v>
      </c>
      <c r="AD1714" s="3" t="s">
        <v>4963</v>
      </c>
      <c r="AE1714" s="3" t="s">
        <v>4964</v>
      </c>
      <c r="AF1714" s="3" t="s">
        <v>4965</v>
      </c>
      <c r="AG1714" s="3" t="s">
        <v>4966</v>
      </c>
      <c r="AI1714" s="3" t="s">
        <v>163</v>
      </c>
      <c r="AJ1714" s="3" t="s">
        <v>163</v>
      </c>
      <c r="AK1714" s="3" t="s">
        <v>4967</v>
      </c>
      <c r="AL1714" s="3" t="s">
        <v>163</v>
      </c>
      <c r="AW1714" s="136" t="s">
        <v>1916</v>
      </c>
      <c r="AX1714" s="136" t="s">
        <v>728</v>
      </c>
      <c r="AY1714" s="136" t="s">
        <v>2777</v>
      </c>
      <c r="AZ1714" s="133"/>
      <c r="BA1714" s="3" t="s">
        <v>4968</v>
      </c>
      <c r="BC1714" s="135"/>
      <c r="BD1714" s="135"/>
      <c r="BE1714" s="135"/>
    </row>
    <row r="1715" spans="1:65" ht="12.75" customHeight="1" x14ac:dyDescent="0.2">
      <c r="A1715" s="3" t="s">
        <v>173</v>
      </c>
      <c r="D1715" s="3" t="s">
        <v>7593</v>
      </c>
      <c r="E1715" s="3" t="s">
        <v>7593</v>
      </c>
      <c r="F1715" s="3"/>
      <c r="G1715" s="3"/>
      <c r="I1715" s="3" t="s">
        <v>7594</v>
      </c>
      <c r="J1715" s="3" t="s">
        <v>245</v>
      </c>
      <c r="K1715" s="4" t="s">
        <v>162</v>
      </c>
      <c r="L1715" s="3" t="s">
        <v>163</v>
      </c>
      <c r="M1715" s="3" t="s">
        <v>7595</v>
      </c>
      <c r="R1715" s="3" t="s">
        <v>7596</v>
      </c>
      <c r="S1715" s="3" t="s">
        <v>163</v>
      </c>
      <c r="T1715" s="3" t="s">
        <v>2651</v>
      </c>
      <c r="U1715" s="3" t="s">
        <v>7597</v>
      </c>
      <c r="V1715" s="9" t="s">
        <v>7598</v>
      </c>
      <c r="AA1715" s="3" t="s">
        <v>163</v>
      </c>
      <c r="AC1715" s="3" t="s">
        <v>168</v>
      </c>
      <c r="AD1715" s="3" t="s">
        <v>7599</v>
      </c>
      <c r="AE1715" s="3" t="s">
        <v>7600</v>
      </c>
      <c r="AF1715" s="3" t="s">
        <v>1071</v>
      </c>
      <c r="AG1715" s="3" t="s">
        <v>7601</v>
      </c>
      <c r="AH1715" s="3" t="s">
        <v>163</v>
      </c>
      <c r="AI1715" s="3" t="s">
        <v>7602</v>
      </c>
      <c r="AJ1715" s="3" t="s">
        <v>163</v>
      </c>
      <c r="AK1715" s="3" t="s">
        <v>7603</v>
      </c>
      <c r="AL1715" s="3" t="s">
        <v>7604</v>
      </c>
      <c r="AM1715" s="3" t="s">
        <v>5934</v>
      </c>
      <c r="AN1715" s="3" t="s">
        <v>7605</v>
      </c>
      <c r="AO1715" s="3" t="s">
        <v>7606</v>
      </c>
      <c r="AQ1715" s="3" t="s">
        <v>7607</v>
      </c>
      <c r="AW1715" s="3" t="s">
        <v>168</v>
      </c>
      <c r="AX1715" s="3" t="s">
        <v>4687</v>
      </c>
      <c r="AY1715" s="3" t="s">
        <v>7600</v>
      </c>
      <c r="AZ1715" s="3" t="s">
        <v>250</v>
      </c>
      <c r="BA1715" s="3" t="s">
        <v>7608</v>
      </c>
      <c r="BB1715" s="3" t="s">
        <v>163</v>
      </c>
      <c r="BC1715" s="135" t="s">
        <v>7609</v>
      </c>
      <c r="BD1715" s="135" t="s">
        <v>163</v>
      </c>
      <c r="BE1715" s="135" t="s">
        <v>7610</v>
      </c>
      <c r="BF1715" s="3" t="s">
        <v>7611</v>
      </c>
      <c r="BG1715" s="3" t="s">
        <v>168</v>
      </c>
      <c r="BH1715" s="3" t="s">
        <v>7612</v>
      </c>
      <c r="BI1715" s="3" t="s">
        <v>7613</v>
      </c>
      <c r="BJ1715" s="3" t="s">
        <v>7614</v>
      </c>
      <c r="BK1715" s="3" t="s">
        <v>163</v>
      </c>
      <c r="BL1715" s="3" t="s">
        <v>163</v>
      </c>
      <c r="BM1715" s="3" t="s">
        <v>7615</v>
      </c>
    </row>
    <row r="1716" spans="1:65" ht="12.75" customHeight="1" x14ac:dyDescent="0.2">
      <c r="A1716" s="135" t="s">
        <v>205</v>
      </c>
      <c r="C1716" s="128"/>
      <c r="D1716" s="135" t="s">
        <v>7621</v>
      </c>
      <c r="E1716" s="135" t="s">
        <v>7621</v>
      </c>
      <c r="F1716" s="135"/>
      <c r="G1716" s="135"/>
      <c r="H1716" s="127"/>
      <c r="I1716" s="135" t="s">
        <v>301</v>
      </c>
      <c r="J1716" s="135" t="s">
        <v>179</v>
      </c>
      <c r="K1716" s="127" t="s">
        <v>162</v>
      </c>
      <c r="L1716" s="135" t="s">
        <v>163</v>
      </c>
      <c r="M1716" s="135" t="s">
        <v>7622</v>
      </c>
      <c r="N1716" s="135"/>
      <c r="O1716" s="135"/>
      <c r="P1716" s="135"/>
      <c r="Q1716" s="135"/>
      <c r="R1716" s="135" t="s">
        <v>7623</v>
      </c>
      <c r="S1716" s="135" t="s">
        <v>163</v>
      </c>
      <c r="T1716" s="135" t="s">
        <v>7624</v>
      </c>
      <c r="U1716" s="135" t="s">
        <v>559</v>
      </c>
      <c r="V1716" s="141" t="s">
        <v>163</v>
      </c>
      <c r="W1716" s="135"/>
      <c r="X1716" s="135"/>
      <c r="Y1716" s="135"/>
      <c r="Z1716" s="135"/>
      <c r="AA1716" s="135" t="s">
        <v>163</v>
      </c>
      <c r="AB1716" s="135"/>
      <c r="AC1716" s="135" t="s">
        <v>168</v>
      </c>
      <c r="AD1716" s="135" t="s">
        <v>7625</v>
      </c>
      <c r="AE1716" s="135" t="s">
        <v>3303</v>
      </c>
      <c r="AF1716" s="135" t="s">
        <v>250</v>
      </c>
      <c r="AG1716" s="135" t="s">
        <v>7626</v>
      </c>
      <c r="AH1716" s="135" t="s">
        <v>163</v>
      </c>
      <c r="AI1716" s="135" t="s">
        <v>7627</v>
      </c>
      <c r="AJ1716" s="135" t="s">
        <v>163</v>
      </c>
      <c r="AK1716" s="135" t="s">
        <v>7628</v>
      </c>
      <c r="AL1716" s="135" t="s">
        <v>7629</v>
      </c>
      <c r="AM1716" s="135"/>
      <c r="AN1716" s="135"/>
      <c r="AO1716" s="135"/>
      <c r="AP1716" s="135"/>
      <c r="AQ1716" s="135"/>
      <c r="AR1716" s="135"/>
      <c r="AS1716" s="135"/>
      <c r="AT1716" s="135"/>
      <c r="AU1716" s="135"/>
      <c r="AV1716" s="135"/>
      <c r="AW1716" s="135"/>
      <c r="AZ1716" s="135"/>
      <c r="BC1716" s="141"/>
      <c r="BD1716" s="141"/>
      <c r="BE1716" s="141"/>
    </row>
    <row r="1717" spans="1:65" ht="12.75" customHeight="1" x14ac:dyDescent="0.2">
      <c r="A1717" s="3" t="s">
        <v>173</v>
      </c>
      <c r="B1717" s="127" t="s">
        <v>215</v>
      </c>
      <c r="D1717" s="3" t="s">
        <v>11450</v>
      </c>
      <c r="E1717" s="3" t="s">
        <v>11450</v>
      </c>
      <c r="F1717" s="3"/>
      <c r="G1717" s="3"/>
      <c r="H1717" s="4" t="s">
        <v>11628</v>
      </c>
      <c r="I1717" s="135" t="s">
        <v>722</v>
      </c>
      <c r="J1717" s="3" t="s">
        <v>179</v>
      </c>
      <c r="K1717" s="4" t="s">
        <v>162</v>
      </c>
      <c r="V1717" s="135"/>
      <c r="AW1717" s="3" t="s">
        <v>168</v>
      </c>
      <c r="AX1717" s="3" t="s">
        <v>11451</v>
      </c>
      <c r="AY1717" s="3" t="s">
        <v>728</v>
      </c>
      <c r="AZ1717" s="3" t="s">
        <v>11452</v>
      </c>
      <c r="BA1717" s="3" t="s">
        <v>11453</v>
      </c>
      <c r="BC1717" s="135"/>
      <c r="BD1717" s="135"/>
      <c r="BE1717" s="135"/>
    </row>
    <row r="1718" spans="1:65" ht="12.75" customHeight="1" x14ac:dyDescent="0.2">
      <c r="A1718" s="3" t="s">
        <v>173</v>
      </c>
      <c r="D1718" s="135" t="s">
        <v>6575</v>
      </c>
      <c r="E1718" s="3" t="s">
        <v>6575</v>
      </c>
      <c r="F1718" s="135"/>
      <c r="G1718" s="135"/>
      <c r="I1718" s="3" t="s">
        <v>301</v>
      </c>
      <c r="J1718" s="3" t="s">
        <v>179</v>
      </c>
      <c r="K1718" s="4" t="s">
        <v>162</v>
      </c>
      <c r="L1718" s="135" t="s">
        <v>163</v>
      </c>
      <c r="M1718" s="3" t="s">
        <v>7640</v>
      </c>
      <c r="R1718" s="3" t="s">
        <v>7641</v>
      </c>
      <c r="S1718" s="3" t="s">
        <v>6646</v>
      </c>
      <c r="T1718" s="3" t="s">
        <v>7642</v>
      </c>
      <c r="U1718" s="3" t="s">
        <v>7643</v>
      </c>
      <c r="V1718" s="9" t="s">
        <v>7644</v>
      </c>
      <c r="AA1718" s="3" t="s">
        <v>163</v>
      </c>
      <c r="AB1718" s="135"/>
      <c r="AC1718" s="3" t="s">
        <v>168</v>
      </c>
      <c r="AD1718" s="3" t="s">
        <v>6583</v>
      </c>
      <c r="AE1718" s="3" t="s">
        <v>6584</v>
      </c>
      <c r="AF1718" s="3" t="s">
        <v>7645</v>
      </c>
      <c r="AG1718" s="3" t="s">
        <v>6582</v>
      </c>
      <c r="AH1718" s="3" t="s">
        <v>7646</v>
      </c>
      <c r="AI1718" s="3" t="s">
        <v>7644</v>
      </c>
      <c r="AJ1718" s="3" t="s">
        <v>163</v>
      </c>
      <c r="AK1718" s="3" t="s">
        <v>7647</v>
      </c>
      <c r="AL1718" s="3" t="s">
        <v>7644</v>
      </c>
      <c r="AW1718" s="3" t="s">
        <v>168</v>
      </c>
      <c r="AX1718" s="3" t="s">
        <v>7648</v>
      </c>
      <c r="AY1718" s="3" t="s">
        <v>6579</v>
      </c>
      <c r="AZ1718" s="3" t="s">
        <v>163</v>
      </c>
      <c r="BA1718" s="3" t="s">
        <v>6580</v>
      </c>
      <c r="BB1718" s="3" t="s">
        <v>7649</v>
      </c>
      <c r="BC1718" s="3" t="s">
        <v>7650</v>
      </c>
      <c r="BD1718" s="141"/>
      <c r="BE1718" s="141"/>
    </row>
    <row r="1719" spans="1:65" ht="12.75" customHeight="1" x14ac:dyDescent="0.2">
      <c r="A1719" s="3" t="s">
        <v>544</v>
      </c>
      <c r="D1719" s="3" t="s">
        <v>7651</v>
      </c>
      <c r="E1719" s="3" t="s">
        <v>7651</v>
      </c>
      <c r="F1719" s="3"/>
      <c r="G1719" s="3"/>
      <c r="I1719" s="3" t="s">
        <v>301</v>
      </c>
      <c r="J1719" s="3" t="s">
        <v>179</v>
      </c>
      <c r="K1719" s="4" t="s">
        <v>162</v>
      </c>
      <c r="L1719" s="3" t="s">
        <v>163</v>
      </c>
      <c r="M1719" s="3" t="s">
        <v>163</v>
      </c>
      <c r="R1719" s="3" t="s">
        <v>7652</v>
      </c>
      <c r="S1719" s="3" t="s">
        <v>7653</v>
      </c>
      <c r="T1719" s="3" t="s">
        <v>163</v>
      </c>
      <c r="U1719" s="3" t="s">
        <v>7654</v>
      </c>
      <c r="V1719" s="9" t="s">
        <v>7655</v>
      </c>
      <c r="AA1719" s="3" t="s">
        <v>163</v>
      </c>
      <c r="AC1719" s="3" t="s">
        <v>168</v>
      </c>
      <c r="AD1719" s="3" t="s">
        <v>7656</v>
      </c>
      <c r="AE1719" s="3" t="s">
        <v>7657</v>
      </c>
      <c r="AF1719" s="3" t="s">
        <v>250</v>
      </c>
      <c r="AG1719" s="3" t="s">
        <v>7658</v>
      </c>
      <c r="AH1719" s="3" t="s">
        <v>163</v>
      </c>
      <c r="AI1719" s="3" t="s">
        <v>7655</v>
      </c>
      <c r="AJ1719" s="3" t="s">
        <v>163</v>
      </c>
      <c r="AK1719" s="3" t="s">
        <v>7659</v>
      </c>
      <c r="AL1719" s="3" t="s">
        <v>7660</v>
      </c>
      <c r="BC1719" s="9"/>
      <c r="BD1719" s="9"/>
      <c r="BE1719" s="9"/>
      <c r="BH1719" s="3" t="s">
        <v>11759</v>
      </c>
    </row>
    <row r="1720" spans="1:65" ht="12.75" customHeight="1" x14ac:dyDescent="0.2">
      <c r="A1720" s="135" t="s">
        <v>173</v>
      </c>
      <c r="D1720" s="135" t="s">
        <v>12339</v>
      </c>
      <c r="E1720" s="135" t="s">
        <v>12339</v>
      </c>
      <c r="F1720" s="3"/>
      <c r="G1720" s="3"/>
      <c r="I1720" s="3" t="s">
        <v>301</v>
      </c>
      <c r="J1720" s="3" t="s">
        <v>179</v>
      </c>
      <c r="K1720" s="4" t="s">
        <v>162</v>
      </c>
      <c r="L1720" s="3" t="s">
        <v>12340</v>
      </c>
      <c r="M1720" s="135" t="s">
        <v>12341</v>
      </c>
      <c r="R1720" s="3" t="s">
        <v>12342</v>
      </c>
      <c r="T1720" s="3">
        <v>700017</v>
      </c>
      <c r="U1720" s="3" t="s">
        <v>559</v>
      </c>
      <c r="V1720" s="3" t="s">
        <v>12343</v>
      </c>
      <c r="AD1720" s="135"/>
      <c r="AE1720" s="135"/>
      <c r="AF1720" s="135"/>
      <c r="AG1720" s="135" t="s">
        <v>12344</v>
      </c>
      <c r="AI1720" s="135"/>
      <c r="AK1720" s="135"/>
    </row>
    <row r="1721" spans="1:65" ht="12.75" customHeight="1" x14ac:dyDescent="0.2">
      <c r="A1721" s="135" t="s">
        <v>263</v>
      </c>
      <c r="C1721" s="128"/>
      <c r="D1721" s="135" t="s">
        <v>7667</v>
      </c>
      <c r="E1721" s="135" t="s">
        <v>7667</v>
      </c>
      <c r="F1721" s="135"/>
      <c r="G1721" s="135"/>
      <c r="H1721" s="127"/>
      <c r="I1721" s="135" t="s">
        <v>160</v>
      </c>
      <c r="J1721" s="135" t="s">
        <v>161</v>
      </c>
      <c r="K1721" s="127" t="s">
        <v>162</v>
      </c>
      <c r="L1721" s="135" t="s">
        <v>163</v>
      </c>
      <c r="M1721" s="135" t="s">
        <v>7668</v>
      </c>
      <c r="N1721" s="135"/>
      <c r="O1721" s="135"/>
      <c r="P1721" s="135"/>
      <c r="Q1721" s="135"/>
      <c r="R1721" s="135" t="s">
        <v>7669</v>
      </c>
      <c r="S1721" s="135" t="s">
        <v>421</v>
      </c>
      <c r="T1721" s="135" t="s">
        <v>422</v>
      </c>
      <c r="U1721" s="135" t="s">
        <v>346</v>
      </c>
      <c r="V1721" s="141" t="s">
        <v>163</v>
      </c>
      <c r="W1721" s="135"/>
      <c r="X1721" s="135"/>
      <c r="Y1721" s="135"/>
      <c r="Z1721" s="135"/>
      <c r="AA1721" s="135" t="s">
        <v>7670</v>
      </c>
      <c r="AB1721" s="135"/>
      <c r="AC1721" s="135" t="s">
        <v>168</v>
      </c>
      <c r="AD1721" s="135" t="s">
        <v>1162</v>
      </c>
      <c r="AE1721" s="135" t="s">
        <v>7671</v>
      </c>
      <c r="AF1721" s="135" t="s">
        <v>7672</v>
      </c>
      <c r="AG1721" s="135" t="s">
        <v>7673</v>
      </c>
      <c r="AH1721" s="135" t="s">
        <v>163</v>
      </c>
      <c r="AI1721" s="135" t="s">
        <v>7674</v>
      </c>
      <c r="AJ1721" s="135"/>
      <c r="AK1721" s="135"/>
      <c r="AL1721" s="135"/>
      <c r="AM1721" s="135"/>
      <c r="AN1721" s="135"/>
      <c r="AO1721" s="135"/>
      <c r="AP1721" s="135"/>
      <c r="AQ1721" s="135"/>
      <c r="AR1721" s="135"/>
      <c r="AS1721" s="135"/>
      <c r="AT1721" s="135"/>
      <c r="AU1721" s="135"/>
      <c r="AV1721" s="135"/>
      <c r="AW1721" s="135" t="s">
        <v>168</v>
      </c>
      <c r="AX1721" s="3" t="s">
        <v>7675</v>
      </c>
      <c r="AY1721" s="3" t="s">
        <v>7676</v>
      </c>
      <c r="AZ1721" s="3" t="s">
        <v>7677</v>
      </c>
      <c r="BA1721" s="3" t="s">
        <v>7678</v>
      </c>
      <c r="BB1721" s="3" t="s">
        <v>163</v>
      </c>
      <c r="BC1721" s="3" t="s">
        <v>7674</v>
      </c>
      <c r="BD1721" s="141"/>
      <c r="BE1721" s="141"/>
    </row>
    <row r="1722" spans="1:65" ht="12.75" customHeight="1" x14ac:dyDescent="0.2">
      <c r="A1722" s="3" t="s">
        <v>544</v>
      </c>
      <c r="D1722" s="3" t="s">
        <v>7704</v>
      </c>
      <c r="E1722" s="3" t="s">
        <v>7704</v>
      </c>
      <c r="F1722" s="3"/>
      <c r="G1722" s="3"/>
      <c r="I1722" s="3" t="s">
        <v>7705</v>
      </c>
      <c r="J1722" s="133" t="s">
        <v>203</v>
      </c>
      <c r="K1722" s="4" t="s">
        <v>162</v>
      </c>
      <c r="L1722" s="3" t="s">
        <v>163</v>
      </c>
      <c r="M1722" s="3" t="s">
        <v>7706</v>
      </c>
      <c r="R1722" s="3" t="s">
        <v>7707</v>
      </c>
      <c r="S1722" s="3" t="s">
        <v>7708</v>
      </c>
      <c r="T1722" s="3" t="s">
        <v>7709</v>
      </c>
      <c r="U1722" s="3" t="s">
        <v>7710</v>
      </c>
      <c r="V1722" s="9" t="s">
        <v>7711</v>
      </c>
      <c r="AA1722" s="3" t="s">
        <v>7712</v>
      </c>
      <c r="AC1722" s="3" t="s">
        <v>168</v>
      </c>
      <c r="AD1722" s="3" t="s">
        <v>7713</v>
      </c>
      <c r="AE1722" s="3" t="s">
        <v>7714</v>
      </c>
      <c r="AF1722" s="3" t="s">
        <v>7715</v>
      </c>
      <c r="AG1722" s="3" t="s">
        <v>7716</v>
      </c>
      <c r="AH1722" s="3" t="s">
        <v>163</v>
      </c>
      <c r="AI1722" s="3" t="s">
        <v>7711</v>
      </c>
      <c r="AJ1722" s="3" t="s">
        <v>163</v>
      </c>
      <c r="AL1722" s="3" t="s">
        <v>7717</v>
      </c>
      <c r="BC1722" s="141"/>
      <c r="BD1722" s="141"/>
      <c r="BE1722" s="141"/>
    </row>
    <row r="1723" spans="1:65" ht="12.75" customHeight="1" x14ac:dyDescent="0.2">
      <c r="A1723" s="135" t="s">
        <v>544</v>
      </c>
      <c r="C1723" s="128"/>
      <c r="D1723" s="135" t="s">
        <v>7718</v>
      </c>
      <c r="E1723" s="135" t="s">
        <v>7718</v>
      </c>
      <c r="F1723" s="135"/>
      <c r="G1723" s="135"/>
      <c r="H1723" s="127"/>
      <c r="I1723" s="135" t="s">
        <v>858</v>
      </c>
      <c r="J1723" s="8" t="s">
        <v>203</v>
      </c>
      <c r="K1723" s="127" t="s">
        <v>162</v>
      </c>
      <c r="L1723" s="135" t="s">
        <v>163</v>
      </c>
      <c r="M1723" s="135" t="s">
        <v>163</v>
      </c>
      <c r="N1723" s="135"/>
      <c r="O1723" s="135"/>
      <c r="P1723" s="135"/>
      <c r="Q1723" s="135"/>
      <c r="R1723" s="135" t="s">
        <v>7719</v>
      </c>
      <c r="S1723" s="135" t="s">
        <v>163</v>
      </c>
      <c r="T1723" s="135" t="s">
        <v>7720</v>
      </c>
      <c r="U1723" s="135" t="s">
        <v>7721</v>
      </c>
      <c r="V1723" s="141" t="s">
        <v>163</v>
      </c>
      <c r="W1723" s="135"/>
      <c r="X1723" s="135"/>
      <c r="Y1723" s="135"/>
      <c r="Z1723" s="135"/>
      <c r="AA1723" s="135" t="s">
        <v>163</v>
      </c>
      <c r="AB1723" s="135"/>
      <c r="AC1723" s="135" t="s">
        <v>168</v>
      </c>
      <c r="AD1723" s="135" t="s">
        <v>7722</v>
      </c>
      <c r="AE1723" s="135" t="s">
        <v>7723</v>
      </c>
      <c r="AF1723" s="135" t="s">
        <v>7724</v>
      </c>
      <c r="AG1723" s="135" t="s">
        <v>7725</v>
      </c>
      <c r="AI1723" s="135" t="s">
        <v>163</v>
      </c>
      <c r="AJ1723" s="135" t="s">
        <v>7726</v>
      </c>
      <c r="AK1723" s="135" t="s">
        <v>7727</v>
      </c>
      <c r="AL1723" s="135" t="s">
        <v>7726</v>
      </c>
      <c r="AM1723" s="135"/>
      <c r="AN1723" s="135"/>
      <c r="AO1723" s="135"/>
      <c r="AP1723" s="135"/>
      <c r="AQ1723" s="135"/>
      <c r="AR1723" s="135"/>
      <c r="AS1723" s="135"/>
      <c r="AT1723" s="135"/>
      <c r="AU1723" s="135"/>
      <c r="AV1723" s="135"/>
      <c r="AW1723" s="135"/>
      <c r="BC1723" s="141"/>
      <c r="BD1723" s="141"/>
      <c r="BE1723" s="141"/>
    </row>
    <row r="1724" spans="1:65" ht="12.75" customHeight="1" x14ac:dyDescent="0.2">
      <c r="A1724" s="3" t="s">
        <v>544</v>
      </c>
      <c r="D1724" s="3" t="s">
        <v>7728</v>
      </c>
      <c r="E1724" s="3" t="s">
        <v>7728</v>
      </c>
      <c r="F1724" s="3"/>
      <c r="G1724" s="3"/>
      <c r="I1724" s="3" t="s">
        <v>722</v>
      </c>
      <c r="J1724" s="3" t="s">
        <v>179</v>
      </c>
      <c r="K1724" s="4" t="s">
        <v>162</v>
      </c>
      <c r="L1724" s="3" t="s">
        <v>163</v>
      </c>
      <c r="M1724" s="3" t="s">
        <v>7729</v>
      </c>
      <c r="R1724" s="3" t="s">
        <v>7730</v>
      </c>
      <c r="S1724" s="3" t="s">
        <v>7731</v>
      </c>
      <c r="T1724" s="3" t="s">
        <v>7732</v>
      </c>
      <c r="U1724" s="3" t="s">
        <v>2542</v>
      </c>
      <c r="V1724" s="141" t="s">
        <v>163</v>
      </c>
      <c r="AA1724" s="3" t="s">
        <v>163</v>
      </c>
      <c r="AC1724" s="3" t="s">
        <v>168</v>
      </c>
      <c r="AD1724" s="3" t="s">
        <v>7733</v>
      </c>
      <c r="AE1724" s="3" t="s">
        <v>1755</v>
      </c>
      <c r="AF1724" s="3" t="s">
        <v>7734</v>
      </c>
      <c r="AG1724" s="3" t="s">
        <v>7735</v>
      </c>
      <c r="AI1724" s="3" t="s">
        <v>163</v>
      </c>
      <c r="AJ1724" s="3" t="s">
        <v>7736</v>
      </c>
      <c r="AK1724" s="3" t="s">
        <v>7737</v>
      </c>
      <c r="AL1724" s="3" t="s">
        <v>7738</v>
      </c>
      <c r="BC1724" s="141"/>
      <c r="BD1724" s="141"/>
      <c r="BE1724" s="141"/>
    </row>
    <row r="1725" spans="1:65" ht="12.75" customHeight="1" x14ac:dyDescent="0.2">
      <c r="A1725" s="3" t="s">
        <v>544</v>
      </c>
      <c r="D1725" s="3" t="s">
        <v>7739</v>
      </c>
      <c r="E1725" s="3" t="s">
        <v>7739</v>
      </c>
      <c r="F1725" s="3"/>
      <c r="G1725" s="3"/>
      <c r="H1725" s="127"/>
      <c r="I1725" s="3" t="s">
        <v>5916</v>
      </c>
      <c r="J1725" s="133" t="s">
        <v>203</v>
      </c>
      <c r="K1725" s="127" t="s">
        <v>162</v>
      </c>
      <c r="L1725" s="3" t="s">
        <v>163</v>
      </c>
      <c r="M1725" s="3" t="s">
        <v>7740</v>
      </c>
      <c r="R1725" s="3" t="s">
        <v>7741</v>
      </c>
      <c r="S1725" s="3" t="s">
        <v>163</v>
      </c>
      <c r="T1725" s="3" t="s">
        <v>7742</v>
      </c>
      <c r="U1725" s="3" t="s">
        <v>7743</v>
      </c>
      <c r="V1725" s="141" t="s">
        <v>7744</v>
      </c>
      <c r="AA1725" s="3" t="s">
        <v>163</v>
      </c>
      <c r="AG1725" s="3" t="s">
        <v>14099</v>
      </c>
      <c r="AH1725" s="3" t="s">
        <v>163</v>
      </c>
      <c r="AI1725" s="3" t="s">
        <v>7744</v>
      </c>
      <c r="AJ1725" s="3" t="s">
        <v>163</v>
      </c>
      <c r="AL1725" s="3" t="s">
        <v>7745</v>
      </c>
      <c r="BC1725" s="141"/>
      <c r="BD1725" s="141"/>
      <c r="BE1725" s="141"/>
    </row>
    <row r="1726" spans="1:65" ht="12.75" customHeight="1" x14ac:dyDescent="0.2">
      <c r="A1726" s="3" t="s">
        <v>544</v>
      </c>
      <c r="D1726" s="3" t="s">
        <v>7746</v>
      </c>
      <c r="E1726" s="3" t="s">
        <v>7746</v>
      </c>
      <c r="F1726" s="3"/>
      <c r="G1726" s="3"/>
      <c r="I1726" s="3" t="s">
        <v>12764</v>
      </c>
      <c r="J1726" s="3" t="s">
        <v>203</v>
      </c>
      <c r="K1726" s="127" t="s">
        <v>162</v>
      </c>
      <c r="L1726" s="3" t="s">
        <v>163</v>
      </c>
      <c r="M1726" s="3" t="s">
        <v>7747</v>
      </c>
      <c r="R1726" s="3" t="s">
        <v>7748</v>
      </c>
      <c r="S1726" s="3" t="s">
        <v>163</v>
      </c>
      <c r="T1726" s="3" t="s">
        <v>7749</v>
      </c>
      <c r="U1726" s="3" t="s">
        <v>7750</v>
      </c>
      <c r="V1726" s="141" t="s">
        <v>163</v>
      </c>
      <c r="AA1726" s="3" t="s">
        <v>163</v>
      </c>
      <c r="AC1726" s="3" t="s">
        <v>168</v>
      </c>
      <c r="AD1726" s="3" t="s">
        <v>5579</v>
      </c>
      <c r="AE1726" s="3" t="s">
        <v>5580</v>
      </c>
      <c r="AF1726" s="3" t="s">
        <v>368</v>
      </c>
      <c r="AG1726" s="3" t="s">
        <v>7751</v>
      </c>
      <c r="AI1726" s="3" t="s">
        <v>163</v>
      </c>
      <c r="AJ1726" s="3" t="s">
        <v>7752</v>
      </c>
      <c r="BC1726" s="141"/>
      <c r="BD1726" s="141"/>
      <c r="BE1726" s="141"/>
    </row>
    <row r="1727" spans="1:65" ht="12.75" customHeight="1" x14ac:dyDescent="0.2">
      <c r="A1727" s="132" t="s">
        <v>240</v>
      </c>
      <c r="B1727" s="17" t="s">
        <v>886</v>
      </c>
      <c r="C1727" s="132"/>
      <c r="D1727" s="132" t="s">
        <v>11942</v>
      </c>
      <c r="E1727" s="132" t="s">
        <v>11943</v>
      </c>
      <c r="F1727" s="134"/>
      <c r="G1727" s="134"/>
      <c r="H1727" s="134"/>
      <c r="I1727" s="132" t="s">
        <v>244</v>
      </c>
      <c r="J1727" s="132" t="s">
        <v>245</v>
      </c>
      <c r="K1727" s="134" t="s">
        <v>162</v>
      </c>
      <c r="L1727" s="136"/>
      <c r="M1727" s="133"/>
      <c r="N1727" s="124" t="s">
        <v>676</v>
      </c>
      <c r="O1727" s="134"/>
      <c r="P1727" s="124"/>
      <c r="Q1727" s="124"/>
      <c r="R1727" s="136"/>
      <c r="S1727" s="136"/>
      <c r="T1727" s="136"/>
      <c r="U1727" s="136" t="s">
        <v>11944</v>
      </c>
      <c r="V1727" s="138"/>
      <c r="W1727" s="136"/>
      <c r="X1727" s="136"/>
      <c r="Y1727" s="136"/>
      <c r="Z1727" s="136"/>
      <c r="AA1727" s="136"/>
      <c r="AB1727" s="136"/>
      <c r="AC1727" s="136"/>
      <c r="AD1727" s="136"/>
      <c r="AE1727" s="136"/>
      <c r="AF1727" s="133"/>
      <c r="AG1727" s="137"/>
      <c r="AH1727" s="137"/>
      <c r="AI1727" s="136"/>
      <c r="AJ1727" s="136"/>
      <c r="AK1727" s="136"/>
      <c r="AL1727" s="136"/>
      <c r="AM1727" s="124"/>
      <c r="AN1727" s="124"/>
      <c r="AO1727" s="124"/>
      <c r="AP1727" s="124"/>
      <c r="AQ1727" s="124"/>
      <c r="AR1727" s="124"/>
      <c r="AS1727" s="124"/>
      <c r="AT1727" s="124"/>
      <c r="AU1727" s="124"/>
      <c r="AV1727" s="124"/>
      <c r="AW1727" s="124"/>
      <c r="AZ1727" s="133"/>
    </row>
    <row r="1728" spans="1:65" ht="12.75" customHeight="1" x14ac:dyDescent="0.2">
      <c r="A1728" s="3" t="s">
        <v>544</v>
      </c>
      <c r="D1728" s="3" t="s">
        <v>3251</v>
      </c>
      <c r="E1728" s="3" t="s">
        <v>3251</v>
      </c>
      <c r="F1728" s="3"/>
      <c r="G1728" s="3"/>
      <c r="I1728" s="133" t="s">
        <v>2669</v>
      </c>
      <c r="J1728" s="3" t="s">
        <v>161</v>
      </c>
      <c r="K1728" s="4" t="s">
        <v>162</v>
      </c>
      <c r="R1728" s="3" t="s">
        <v>3252</v>
      </c>
      <c r="S1728" s="3" t="s">
        <v>3253</v>
      </c>
      <c r="T1728" s="3">
        <v>10101</v>
      </c>
      <c r="U1728" s="3" t="s">
        <v>3254</v>
      </c>
      <c r="V1728" s="9"/>
      <c r="AC1728" s="3" t="s">
        <v>168</v>
      </c>
      <c r="AD1728" s="3" t="s">
        <v>3255</v>
      </c>
      <c r="AE1728" s="3" t="s">
        <v>3256</v>
      </c>
      <c r="AF1728" s="3" t="s">
        <v>3257</v>
      </c>
      <c r="AG1728" s="3" t="s">
        <v>3258</v>
      </c>
      <c r="AK1728" s="3" t="s">
        <v>3259</v>
      </c>
      <c r="AW1728" s="3" t="s">
        <v>168</v>
      </c>
      <c r="AX1728" s="3" t="s">
        <v>3255</v>
      </c>
      <c r="AY1728" s="3" t="s">
        <v>3256</v>
      </c>
      <c r="AZ1728" s="3" t="s">
        <v>3257</v>
      </c>
      <c r="BA1728" s="3" t="s">
        <v>3258</v>
      </c>
      <c r="BC1728" s="9"/>
      <c r="BD1728" s="9"/>
      <c r="BE1728" s="9"/>
    </row>
    <row r="1729" spans="1:95" ht="12.75" customHeight="1" x14ac:dyDescent="0.2">
      <c r="A1729" s="3" t="s">
        <v>173</v>
      </c>
      <c r="D1729" s="132" t="s">
        <v>655</v>
      </c>
      <c r="E1729" s="3" t="s">
        <v>13331</v>
      </c>
      <c r="F1729" s="127"/>
      <c r="G1729" s="127"/>
      <c r="I1729" s="3" t="s">
        <v>160</v>
      </c>
      <c r="J1729" s="3" t="s">
        <v>161</v>
      </c>
      <c r="K1729" s="4" t="s">
        <v>180</v>
      </c>
      <c r="L1729" s="132" t="s">
        <v>13343</v>
      </c>
      <c r="M1729" s="3" t="s">
        <v>10336</v>
      </c>
      <c r="R1729" s="3" t="s">
        <v>10337</v>
      </c>
      <c r="S1729" s="3" t="s">
        <v>10338</v>
      </c>
      <c r="T1729" s="3" t="s">
        <v>10339</v>
      </c>
      <c r="U1729" s="3" t="s">
        <v>346</v>
      </c>
      <c r="V1729" s="9" t="s">
        <v>10340</v>
      </c>
      <c r="AA1729" s="3" t="s">
        <v>10341</v>
      </c>
      <c r="AB1729" s="136">
        <v>400</v>
      </c>
      <c r="AC1729" s="3" t="s">
        <v>168</v>
      </c>
      <c r="AD1729" s="3" t="s">
        <v>13345</v>
      </c>
      <c r="AE1729" s="3" t="s">
        <v>10342</v>
      </c>
      <c r="AF1729" s="3" t="s">
        <v>581</v>
      </c>
      <c r="AG1729" s="3" t="s">
        <v>10343</v>
      </c>
      <c r="AH1729" s="3" t="s">
        <v>163</v>
      </c>
      <c r="AI1729" s="3" t="s">
        <v>10344</v>
      </c>
      <c r="AJ1729" s="3" t="s">
        <v>163</v>
      </c>
      <c r="AK1729" s="3" t="s">
        <v>10345</v>
      </c>
      <c r="AL1729" s="3" t="s">
        <v>10346</v>
      </c>
      <c r="AM1729" s="3" t="s">
        <v>194</v>
      </c>
      <c r="AN1729" s="3" t="s">
        <v>10347</v>
      </c>
      <c r="AO1729" s="3" t="s">
        <v>10348</v>
      </c>
      <c r="AQ1729" s="3" t="s">
        <v>10349</v>
      </c>
      <c r="AW1729" s="3" t="s">
        <v>168</v>
      </c>
      <c r="AX1729" s="3" t="s">
        <v>8592</v>
      </c>
      <c r="AY1729" s="3" t="s">
        <v>8593</v>
      </c>
      <c r="AZ1729" s="3" t="s">
        <v>10350</v>
      </c>
      <c r="BA1729" s="3" t="s">
        <v>10351</v>
      </c>
      <c r="BB1729" s="3" t="s">
        <v>163</v>
      </c>
      <c r="BC1729" s="3" t="s">
        <v>8595</v>
      </c>
      <c r="BD1729" s="3" t="s">
        <v>163</v>
      </c>
      <c r="BE1729" s="3" t="s">
        <v>8596</v>
      </c>
      <c r="BF1729" s="3" t="s">
        <v>8597</v>
      </c>
      <c r="BG1729" s="3" t="s">
        <v>168</v>
      </c>
      <c r="BH1729" s="3" t="s">
        <v>10352</v>
      </c>
      <c r="BI1729" s="3" t="s">
        <v>10353</v>
      </c>
      <c r="BJ1729" s="3" t="s">
        <v>10354</v>
      </c>
      <c r="BK1729" s="3" t="s">
        <v>10355</v>
      </c>
      <c r="BL1729" s="3" t="s">
        <v>163</v>
      </c>
      <c r="BM1729" s="3" t="s">
        <v>8595</v>
      </c>
      <c r="BN1729" s="3" t="s">
        <v>163</v>
      </c>
      <c r="BO1729" s="3" t="s">
        <v>8596</v>
      </c>
      <c r="BP1729" s="3" t="s">
        <v>10356</v>
      </c>
    </row>
    <row r="1730" spans="1:95" ht="12.75" customHeight="1" x14ac:dyDescent="0.2">
      <c r="A1730" s="3" t="s">
        <v>205</v>
      </c>
      <c r="D1730" s="3" t="s">
        <v>7763</v>
      </c>
      <c r="E1730" s="3" t="s">
        <v>7763</v>
      </c>
      <c r="F1730" s="3"/>
      <c r="G1730" s="3"/>
      <c r="I1730" s="3" t="s">
        <v>301</v>
      </c>
      <c r="J1730" s="3" t="s">
        <v>179</v>
      </c>
      <c r="K1730" s="4" t="s">
        <v>162</v>
      </c>
      <c r="L1730" s="3" t="s">
        <v>163</v>
      </c>
      <c r="M1730" s="3" t="s">
        <v>163</v>
      </c>
      <c r="R1730" s="3" t="s">
        <v>7764</v>
      </c>
      <c r="S1730" s="3" t="s">
        <v>7765</v>
      </c>
      <c r="T1730" s="3" t="s">
        <v>7766</v>
      </c>
      <c r="U1730" s="3" t="s">
        <v>3676</v>
      </c>
      <c r="V1730" s="9" t="s">
        <v>163</v>
      </c>
      <c r="AA1730" s="3" t="s">
        <v>163</v>
      </c>
      <c r="AC1730" s="3" t="s">
        <v>168</v>
      </c>
      <c r="AD1730" s="3" t="s">
        <v>7767</v>
      </c>
      <c r="AE1730" s="3" t="s">
        <v>7768</v>
      </c>
      <c r="AF1730" s="3" t="s">
        <v>250</v>
      </c>
      <c r="AG1730" s="3" t="s">
        <v>7769</v>
      </c>
      <c r="AI1730" s="3" t="s">
        <v>163</v>
      </c>
      <c r="AJ1730" s="3" t="s">
        <v>7770</v>
      </c>
      <c r="AK1730" s="3" t="s">
        <v>7771</v>
      </c>
      <c r="AL1730" s="3" t="s">
        <v>7772</v>
      </c>
      <c r="BC1730" s="141"/>
      <c r="BD1730" s="141"/>
      <c r="BE1730" s="141"/>
    </row>
    <row r="1731" spans="1:95" ht="12.75" customHeight="1" x14ac:dyDescent="0.2">
      <c r="A1731" s="47" t="s">
        <v>205</v>
      </c>
      <c r="B1731" s="124"/>
      <c r="D1731" s="47" t="s">
        <v>11888</v>
      </c>
      <c r="E1731" s="47" t="s">
        <v>11888</v>
      </c>
      <c r="F1731" s="3"/>
      <c r="G1731" s="3"/>
      <c r="H1731" s="127"/>
      <c r="I1731" s="3" t="s">
        <v>809</v>
      </c>
      <c r="J1731" s="3" t="s">
        <v>810</v>
      </c>
      <c r="K1731" s="4" t="s">
        <v>162</v>
      </c>
      <c r="L1731" s="3" t="s">
        <v>11894</v>
      </c>
      <c r="M1731" s="82" t="s">
        <v>11893</v>
      </c>
      <c r="AC1731" s="3" t="s">
        <v>168</v>
      </c>
      <c r="AD1731" s="47" t="s">
        <v>11902</v>
      </c>
      <c r="AE1731" s="47" t="s">
        <v>4720</v>
      </c>
      <c r="AF1731" s="133" t="s">
        <v>11901</v>
      </c>
      <c r="AG1731" s="11" t="s">
        <v>11900</v>
      </c>
      <c r="AI1731" s="47"/>
      <c r="AK1731" s="141" t="s">
        <v>11899</v>
      </c>
    </row>
    <row r="1732" spans="1:95" ht="12.75" customHeight="1" x14ac:dyDescent="0.2">
      <c r="A1732" s="132" t="s">
        <v>544</v>
      </c>
      <c r="B1732" s="124"/>
      <c r="C1732" s="133"/>
      <c r="D1732" s="133" t="s">
        <v>7776</v>
      </c>
      <c r="E1732" s="133" t="s">
        <v>7776</v>
      </c>
      <c r="F1732" s="124"/>
      <c r="G1732" s="124"/>
      <c r="H1732" s="124"/>
      <c r="I1732" s="133" t="s">
        <v>443</v>
      </c>
      <c r="J1732" s="133" t="s">
        <v>444</v>
      </c>
      <c r="K1732" s="14" t="s">
        <v>162</v>
      </c>
      <c r="L1732" s="133"/>
      <c r="M1732" s="133"/>
      <c r="N1732" s="124"/>
      <c r="O1732" s="124"/>
      <c r="P1732" s="124"/>
      <c r="Q1732" s="124"/>
      <c r="R1732" s="133"/>
      <c r="S1732" s="133"/>
      <c r="T1732" s="133"/>
      <c r="U1732" s="133"/>
      <c r="V1732" s="24"/>
      <c r="W1732" s="133"/>
      <c r="X1732" s="133"/>
      <c r="Y1732" s="133"/>
      <c r="Z1732" s="133"/>
      <c r="AA1732" s="133"/>
      <c r="AB1732" s="133"/>
      <c r="AC1732" s="133" t="s">
        <v>168</v>
      </c>
      <c r="AD1732" s="133" t="s">
        <v>7777</v>
      </c>
      <c r="AE1732" s="133" t="s">
        <v>7778</v>
      </c>
      <c r="AF1732" s="133" t="s">
        <v>13125</v>
      </c>
      <c r="AG1732" s="133" t="s">
        <v>7779</v>
      </c>
      <c r="AH1732" s="133"/>
      <c r="AI1732" s="133"/>
      <c r="AJ1732" s="133"/>
      <c r="AK1732" s="133"/>
      <c r="AL1732" s="133"/>
      <c r="AM1732" s="124"/>
      <c r="AN1732" s="124"/>
      <c r="AO1732" s="124"/>
      <c r="AP1732" s="124"/>
      <c r="AQ1732" s="124"/>
      <c r="AR1732" s="124"/>
      <c r="AS1732" s="124"/>
      <c r="AT1732" s="124"/>
      <c r="AU1732" s="124"/>
      <c r="AV1732" s="124"/>
      <c r="AW1732" s="124"/>
    </row>
    <row r="1733" spans="1:95" ht="12.75" customHeight="1" x14ac:dyDescent="0.2">
      <c r="A1733" s="135" t="s">
        <v>240</v>
      </c>
      <c r="C1733" s="128"/>
      <c r="D1733" s="135" t="s">
        <v>7780</v>
      </c>
      <c r="E1733" s="135" t="s">
        <v>7780</v>
      </c>
      <c r="F1733" s="135"/>
      <c r="G1733" s="135"/>
      <c r="H1733" s="127"/>
      <c r="I1733" s="135" t="s">
        <v>604</v>
      </c>
      <c r="J1733" s="135" t="s">
        <v>444</v>
      </c>
      <c r="K1733" s="127" t="s">
        <v>162</v>
      </c>
      <c r="L1733" s="135"/>
      <c r="M1733" s="135" t="s">
        <v>7781</v>
      </c>
      <c r="N1733" s="135"/>
      <c r="O1733" s="135"/>
      <c r="P1733" s="135"/>
      <c r="Q1733" s="135"/>
      <c r="R1733" s="135" t="s">
        <v>7782</v>
      </c>
      <c r="S1733" s="135" t="s">
        <v>7783</v>
      </c>
      <c r="T1733" s="135" t="s">
        <v>7784</v>
      </c>
      <c r="U1733" s="135" t="s">
        <v>7785</v>
      </c>
      <c r="V1733" s="141" t="s">
        <v>7786</v>
      </c>
      <c r="W1733" s="135"/>
      <c r="X1733" s="135"/>
      <c r="Y1733" s="135"/>
      <c r="Z1733" s="135"/>
      <c r="AA1733" s="135" t="s">
        <v>163</v>
      </c>
      <c r="AB1733" s="135"/>
      <c r="AC1733" s="135" t="s">
        <v>168</v>
      </c>
      <c r="AD1733" s="135" t="s">
        <v>825</v>
      </c>
      <c r="AE1733" s="135" t="s">
        <v>7787</v>
      </c>
      <c r="AF1733" s="135" t="s">
        <v>745</v>
      </c>
      <c r="AG1733" s="135" t="s">
        <v>7788</v>
      </c>
      <c r="AH1733" s="135"/>
      <c r="AI1733" s="135" t="s">
        <v>163</v>
      </c>
      <c r="AJ1733" s="135" t="s">
        <v>7786</v>
      </c>
      <c r="AK1733" s="135" t="s">
        <v>7789</v>
      </c>
      <c r="AL1733" s="135" t="s">
        <v>7790</v>
      </c>
      <c r="AM1733" s="135" t="s">
        <v>194</v>
      </c>
      <c r="AN1733" s="135" t="s">
        <v>4391</v>
      </c>
      <c r="AO1733" s="135" t="s">
        <v>7791</v>
      </c>
      <c r="AP1733" s="135" t="s">
        <v>7792</v>
      </c>
      <c r="AQ1733" s="135" t="s">
        <v>7793</v>
      </c>
      <c r="AR1733" s="135"/>
      <c r="AS1733" s="135">
        <v>14506772585</v>
      </c>
      <c r="AT1733" s="135"/>
      <c r="AU1733" s="135">
        <v>14506772601</v>
      </c>
      <c r="AV1733" s="135"/>
      <c r="AW1733" s="135" t="s">
        <v>168</v>
      </c>
      <c r="AX1733" s="3" t="s">
        <v>3665</v>
      </c>
      <c r="AY1733" s="3" t="s">
        <v>7794</v>
      </c>
      <c r="AZ1733" s="3" t="s">
        <v>6103</v>
      </c>
      <c r="BA1733" s="3" t="s">
        <v>7795</v>
      </c>
      <c r="BB1733" s="3" t="s">
        <v>163</v>
      </c>
      <c r="BC1733" s="3" t="s">
        <v>7786</v>
      </c>
      <c r="BD1733" s="3" t="s">
        <v>163</v>
      </c>
      <c r="BE1733" s="3" t="s">
        <v>7790</v>
      </c>
      <c r="BF1733" s="3" t="s">
        <v>7796</v>
      </c>
      <c r="BG1733" s="3" t="s">
        <v>168</v>
      </c>
      <c r="BH1733" s="3" t="s">
        <v>7797</v>
      </c>
      <c r="BI1733" s="3" t="s">
        <v>7798</v>
      </c>
      <c r="BJ1733" s="3" t="s">
        <v>611</v>
      </c>
      <c r="BK1733" s="3" t="s">
        <v>7799</v>
      </c>
      <c r="BL1733" s="3" t="s">
        <v>163</v>
      </c>
      <c r="BM1733" s="3" t="s">
        <v>7800</v>
      </c>
      <c r="BN1733" s="3" t="s">
        <v>163</v>
      </c>
      <c r="BO1733" s="3" t="s">
        <v>7801</v>
      </c>
      <c r="BP1733" s="3" t="s">
        <v>7802</v>
      </c>
      <c r="BQ1733" s="3" t="s">
        <v>168</v>
      </c>
      <c r="BR1733" s="3" t="s">
        <v>609</v>
      </c>
      <c r="BS1733" s="3" t="s">
        <v>7803</v>
      </c>
      <c r="BT1733" s="3" t="s">
        <v>1164</v>
      </c>
      <c r="BU1733" s="3" t="s">
        <v>7804</v>
      </c>
      <c r="BV1733" s="3" t="s">
        <v>163</v>
      </c>
      <c r="BW1733" s="3" t="s">
        <v>7786</v>
      </c>
      <c r="BX1733" s="3" t="s">
        <v>163</v>
      </c>
      <c r="BY1733" s="3" t="s">
        <v>7790</v>
      </c>
      <c r="BZ1733" s="3" t="s">
        <v>7805</v>
      </c>
      <c r="CA1733" s="3" t="s">
        <v>168</v>
      </c>
      <c r="CB1733" s="3" t="s">
        <v>7806</v>
      </c>
      <c r="CC1733" s="3" t="s">
        <v>7807</v>
      </c>
      <c r="CD1733" s="3" t="s">
        <v>7808</v>
      </c>
      <c r="CE1733" s="3" t="s">
        <v>7809</v>
      </c>
      <c r="CF1733" s="3" t="s">
        <v>163</v>
      </c>
      <c r="CG1733" s="3" t="s">
        <v>7786</v>
      </c>
      <c r="CH1733" s="3" t="s">
        <v>163</v>
      </c>
      <c r="CI1733" s="3" t="s">
        <v>7790</v>
      </c>
      <c r="CJ1733" s="3" t="s">
        <v>7810</v>
      </c>
      <c r="CK1733" s="3" t="s">
        <v>168</v>
      </c>
      <c r="CL1733" s="3" t="s">
        <v>7811</v>
      </c>
      <c r="CM1733" s="3" t="s">
        <v>7812</v>
      </c>
      <c r="CN1733" s="3" t="s">
        <v>163</v>
      </c>
      <c r="CO1733" s="3" t="s">
        <v>7813</v>
      </c>
      <c r="CP1733" s="3" t="s">
        <v>163</v>
      </c>
      <c r="CQ1733" s="3" t="s">
        <v>7786</v>
      </c>
    </row>
    <row r="1734" spans="1:95" ht="12.75" customHeight="1" x14ac:dyDescent="0.2">
      <c r="A1734" s="132" t="s">
        <v>544</v>
      </c>
      <c r="B1734" s="124"/>
      <c r="C1734" s="133"/>
      <c r="D1734" s="133" t="s">
        <v>7814</v>
      </c>
      <c r="E1734" s="133" t="s">
        <v>7814</v>
      </c>
      <c r="F1734" s="124"/>
      <c r="G1734" s="124"/>
      <c r="H1734" s="124"/>
      <c r="I1734" s="8" t="s">
        <v>443</v>
      </c>
      <c r="J1734" s="133" t="s">
        <v>444</v>
      </c>
      <c r="K1734" s="124" t="s">
        <v>162</v>
      </c>
      <c r="L1734" s="133"/>
      <c r="M1734" s="133"/>
      <c r="N1734" s="124"/>
      <c r="O1734" s="124"/>
      <c r="P1734" s="124"/>
      <c r="Q1734" s="124"/>
      <c r="R1734" s="133"/>
      <c r="S1734" s="133"/>
      <c r="T1734" s="133"/>
      <c r="U1734" s="133"/>
      <c r="V1734" s="24"/>
      <c r="W1734" s="133"/>
      <c r="X1734" s="133"/>
      <c r="Y1734" s="133"/>
      <c r="Z1734" s="133"/>
      <c r="AA1734" s="133"/>
      <c r="AB1734" s="133"/>
      <c r="AC1734" s="133" t="s">
        <v>194</v>
      </c>
      <c r="AD1734" s="133" t="s">
        <v>7815</v>
      </c>
      <c r="AE1734" s="133" t="s">
        <v>7816</v>
      </c>
      <c r="AF1734" s="133" t="s">
        <v>827</v>
      </c>
      <c r="AG1734" s="133" t="s">
        <v>7817</v>
      </c>
      <c r="AI1734" s="133"/>
      <c r="AJ1734" s="133"/>
      <c r="AK1734" s="133"/>
      <c r="AL1734" s="133"/>
      <c r="AM1734" s="124"/>
      <c r="AN1734" s="124"/>
      <c r="AO1734" s="124"/>
      <c r="AP1734" s="124"/>
      <c r="AQ1734" s="124"/>
      <c r="AR1734" s="124"/>
      <c r="AS1734" s="124"/>
      <c r="AT1734" s="124"/>
      <c r="AU1734" s="124"/>
      <c r="AV1734" s="124"/>
      <c r="AW1734" s="124"/>
      <c r="BC1734" s="135"/>
      <c r="BD1734" s="135"/>
      <c r="BE1734" s="135"/>
    </row>
    <row r="1735" spans="1:95" ht="12.75" customHeight="1" x14ac:dyDescent="0.2">
      <c r="A1735" s="3" t="s">
        <v>173</v>
      </c>
      <c r="D1735" s="3" t="s">
        <v>12413</v>
      </c>
      <c r="E1735" s="3" t="s">
        <v>12413</v>
      </c>
      <c r="F1735" s="3"/>
      <c r="G1735" s="3"/>
      <c r="I1735" s="3" t="s">
        <v>301</v>
      </c>
      <c r="J1735" s="3" t="s">
        <v>179</v>
      </c>
      <c r="K1735" s="4" t="s">
        <v>162</v>
      </c>
      <c r="M1735" s="3" t="s">
        <v>12414</v>
      </c>
      <c r="R1735" s="3" t="s">
        <v>12415</v>
      </c>
      <c r="S1735" s="3" t="s">
        <v>12416</v>
      </c>
      <c r="T1735" s="3">
        <v>530016</v>
      </c>
      <c r="U1735" s="3" t="s">
        <v>6646</v>
      </c>
      <c r="V1735" s="135" t="s">
        <v>12417</v>
      </c>
      <c r="AC1735" s="3" t="s">
        <v>168</v>
      </c>
      <c r="AD1735" s="3" t="s">
        <v>12418</v>
      </c>
      <c r="AE1735" s="3" t="s">
        <v>12419</v>
      </c>
      <c r="AF1735" s="3" t="s">
        <v>12420</v>
      </c>
      <c r="AG1735" s="3" t="s">
        <v>12421</v>
      </c>
      <c r="AW1735" s="3" t="s">
        <v>168</v>
      </c>
      <c r="AX1735" s="3" t="s">
        <v>12422</v>
      </c>
      <c r="AY1735" s="3" t="s">
        <v>12423</v>
      </c>
      <c r="AZ1735" s="3" t="s">
        <v>5546</v>
      </c>
      <c r="BA1735" s="3" t="s">
        <v>12424</v>
      </c>
    </row>
    <row r="1736" spans="1:95" ht="12.75" customHeight="1" x14ac:dyDescent="0.2">
      <c r="A1736" s="3" t="s">
        <v>299</v>
      </c>
      <c r="B1736" s="127" t="s">
        <v>11959</v>
      </c>
      <c r="D1736" s="3" t="s">
        <v>11813</v>
      </c>
      <c r="E1736" s="3" t="s">
        <v>11813</v>
      </c>
      <c r="F1736" s="3"/>
      <c r="G1736" s="3"/>
      <c r="H1736" s="134" t="s">
        <v>177</v>
      </c>
      <c r="I1736" s="3" t="s">
        <v>301</v>
      </c>
      <c r="J1736" s="135" t="s">
        <v>179</v>
      </c>
      <c r="K1736" s="124" t="s">
        <v>162</v>
      </c>
      <c r="V1736" s="135"/>
      <c r="AC1736" s="3" t="s">
        <v>11740</v>
      </c>
      <c r="AD1736" s="3" t="s">
        <v>11825</v>
      </c>
      <c r="AE1736" s="3" t="s">
        <v>318</v>
      </c>
      <c r="AF1736" s="3" t="s">
        <v>368</v>
      </c>
      <c r="AG1736" s="3" t="s">
        <v>11850</v>
      </c>
      <c r="AH1736" s="3" t="s">
        <v>11851</v>
      </c>
      <c r="BC1736" s="135"/>
      <c r="BD1736" s="135"/>
      <c r="BE1736" s="135"/>
    </row>
    <row r="1737" spans="1:95" ht="12.75" customHeight="1" x14ac:dyDescent="0.2">
      <c r="A1737" s="3" t="s">
        <v>13289</v>
      </c>
      <c r="D1737" s="3" t="s">
        <v>7825</v>
      </c>
      <c r="E1737" s="3" t="s">
        <v>7825</v>
      </c>
      <c r="F1737" s="3"/>
      <c r="G1737" s="3"/>
      <c r="I1737" s="3" t="s">
        <v>227</v>
      </c>
      <c r="J1737" s="3" t="s">
        <v>179</v>
      </c>
      <c r="K1737" s="134" t="s">
        <v>162</v>
      </c>
      <c r="M1737" s="3" t="s">
        <v>13211</v>
      </c>
      <c r="R1737" s="3" t="s">
        <v>13212</v>
      </c>
      <c r="S1737" s="3" t="s">
        <v>13213</v>
      </c>
      <c r="T1737" s="3">
        <v>18982</v>
      </c>
      <c r="U1737" s="3" t="s">
        <v>227</v>
      </c>
      <c r="V1737" s="135" t="s">
        <v>13214</v>
      </c>
      <c r="AC1737" s="135" t="s">
        <v>168</v>
      </c>
      <c r="AD1737" s="3" t="s">
        <v>13215</v>
      </c>
      <c r="AE1737" s="3" t="s">
        <v>13216</v>
      </c>
      <c r="AF1737" s="3" t="s">
        <v>13217</v>
      </c>
      <c r="AG1737" s="3" t="s">
        <v>13218</v>
      </c>
      <c r="AI1737" s="135"/>
      <c r="AJ1737" s="135"/>
      <c r="AK1737" s="3" t="s">
        <v>13219</v>
      </c>
      <c r="BC1737" s="135"/>
      <c r="BD1737" s="135"/>
      <c r="BE1737" s="135"/>
    </row>
    <row r="1738" spans="1:95" ht="12.75" customHeight="1" x14ac:dyDescent="0.2">
      <c r="A1738" s="3" t="s">
        <v>13289</v>
      </c>
      <c r="D1738" s="3" t="s">
        <v>7825</v>
      </c>
      <c r="E1738" s="3" t="s">
        <v>7825</v>
      </c>
      <c r="F1738" s="3"/>
      <c r="G1738" s="3"/>
      <c r="I1738" s="3" t="s">
        <v>227</v>
      </c>
      <c r="J1738" s="3" t="s">
        <v>179</v>
      </c>
      <c r="K1738" s="127" t="s">
        <v>162</v>
      </c>
      <c r="M1738" s="3" t="s">
        <v>13211</v>
      </c>
      <c r="R1738" s="3" t="s">
        <v>13212</v>
      </c>
      <c r="S1738" s="3" t="s">
        <v>13213</v>
      </c>
      <c r="T1738" s="3">
        <v>18982</v>
      </c>
      <c r="U1738" s="3" t="s">
        <v>227</v>
      </c>
      <c r="V1738" s="141" t="s">
        <v>13214</v>
      </c>
      <c r="AC1738" s="3" t="s">
        <v>168</v>
      </c>
      <c r="AD1738" s="3" t="s">
        <v>13215</v>
      </c>
      <c r="AE1738" s="3" t="s">
        <v>13216</v>
      </c>
      <c r="AF1738" s="128" t="s">
        <v>13217</v>
      </c>
      <c r="AG1738" s="82" t="s">
        <v>13218</v>
      </c>
      <c r="AK1738" s="141" t="s">
        <v>13219</v>
      </c>
    </row>
    <row r="1739" spans="1:95" ht="12.75" customHeight="1" x14ac:dyDescent="0.2">
      <c r="A1739" s="3" t="s">
        <v>13289</v>
      </c>
      <c r="D1739" s="3" t="s">
        <v>7825</v>
      </c>
      <c r="E1739" s="3" t="s">
        <v>7825</v>
      </c>
      <c r="F1739" s="3"/>
      <c r="G1739" s="3"/>
      <c r="I1739" s="3" t="s">
        <v>722</v>
      </c>
      <c r="J1739" s="135" t="s">
        <v>179</v>
      </c>
      <c r="K1739" s="4" t="s">
        <v>162</v>
      </c>
      <c r="L1739" s="3" t="s">
        <v>163</v>
      </c>
      <c r="M1739" s="3" t="s">
        <v>13211</v>
      </c>
      <c r="R1739" s="3" t="s">
        <v>7826</v>
      </c>
      <c r="S1739" s="3" t="s">
        <v>7827</v>
      </c>
      <c r="T1739" s="3" t="s">
        <v>7828</v>
      </c>
      <c r="U1739" s="3" t="s">
        <v>743</v>
      </c>
      <c r="V1739" s="9" t="s">
        <v>163</v>
      </c>
      <c r="AA1739" s="3" t="s">
        <v>163</v>
      </c>
      <c r="AC1739" s="3" t="s">
        <v>168</v>
      </c>
      <c r="AD1739" s="3" t="s">
        <v>1315</v>
      </c>
      <c r="AE1739" s="3" t="s">
        <v>3063</v>
      </c>
      <c r="AF1739" s="3" t="s">
        <v>7829</v>
      </c>
      <c r="AG1739" s="3" t="s">
        <v>7830</v>
      </c>
      <c r="AH1739" s="3" t="s">
        <v>163</v>
      </c>
      <c r="AI1739" s="3" t="s">
        <v>7831</v>
      </c>
      <c r="AJ1739" s="3" t="s">
        <v>163</v>
      </c>
      <c r="AK1739" s="3" t="s">
        <v>7832</v>
      </c>
      <c r="AL1739" s="3" t="s">
        <v>7833</v>
      </c>
      <c r="BC1739" s="141"/>
      <c r="BD1739" s="141"/>
      <c r="BE1739" s="141"/>
    </row>
    <row r="1740" spans="1:95" ht="12.75" customHeight="1" x14ac:dyDescent="0.2">
      <c r="A1740" s="3" t="s">
        <v>544</v>
      </c>
      <c r="D1740" s="3" t="s">
        <v>7834</v>
      </c>
      <c r="E1740" s="3" t="s">
        <v>7834</v>
      </c>
      <c r="F1740" s="3"/>
      <c r="G1740" s="3"/>
      <c r="I1740" s="3" t="s">
        <v>12764</v>
      </c>
      <c r="J1740" s="3" t="s">
        <v>203</v>
      </c>
      <c r="K1740" s="4" t="s">
        <v>162</v>
      </c>
      <c r="L1740" s="3" t="s">
        <v>163</v>
      </c>
      <c r="M1740" s="3" t="s">
        <v>7835</v>
      </c>
      <c r="R1740" s="3" t="s">
        <v>7836</v>
      </c>
      <c r="S1740" s="3" t="s">
        <v>7837</v>
      </c>
      <c r="T1740" s="3" t="s">
        <v>7838</v>
      </c>
      <c r="U1740" s="3" t="s">
        <v>7839</v>
      </c>
      <c r="V1740" s="9" t="s">
        <v>7840</v>
      </c>
      <c r="AA1740" s="3" t="s">
        <v>163</v>
      </c>
      <c r="AC1740" s="3" t="s">
        <v>194</v>
      </c>
      <c r="AD1740" s="3" t="s">
        <v>7841</v>
      </c>
      <c r="AE1740" s="3" t="s">
        <v>7842</v>
      </c>
      <c r="AF1740" s="3" t="s">
        <v>250</v>
      </c>
      <c r="AG1740" s="3" t="s">
        <v>7843</v>
      </c>
      <c r="AH1740" s="3" t="s">
        <v>163</v>
      </c>
      <c r="AI1740" s="3" t="s">
        <v>7840</v>
      </c>
      <c r="AJ1740" s="3" t="s">
        <v>163</v>
      </c>
      <c r="AK1740" s="3" t="s">
        <v>7844</v>
      </c>
      <c r="AL1740" s="3" t="s">
        <v>7845</v>
      </c>
      <c r="AW1740" s="3" t="s">
        <v>168</v>
      </c>
      <c r="AX1740" s="3" t="s">
        <v>7846</v>
      </c>
      <c r="AY1740" s="3" t="s">
        <v>7847</v>
      </c>
      <c r="AZ1740" s="3" t="s">
        <v>1986</v>
      </c>
      <c r="BA1740" s="3" t="s">
        <v>7848</v>
      </c>
      <c r="BB1740" s="3" t="s">
        <v>163</v>
      </c>
      <c r="BC1740" s="3" t="s">
        <v>7849</v>
      </c>
      <c r="BD1740" s="3" t="s">
        <v>163</v>
      </c>
      <c r="BE1740" s="3" t="s">
        <v>7850</v>
      </c>
      <c r="BG1740" s="3" t="s">
        <v>168</v>
      </c>
      <c r="BH1740" s="3" t="s">
        <v>7851</v>
      </c>
      <c r="BI1740" s="3" t="s">
        <v>7852</v>
      </c>
      <c r="BJ1740" s="3" t="s">
        <v>7853</v>
      </c>
      <c r="BK1740" s="3" t="s">
        <v>7854</v>
      </c>
      <c r="BL1740" s="3" t="s">
        <v>163</v>
      </c>
      <c r="BM1740" s="3" t="s">
        <v>7849</v>
      </c>
      <c r="BN1740" s="3" t="s">
        <v>163</v>
      </c>
      <c r="BO1740" s="3" t="s">
        <v>7855</v>
      </c>
      <c r="BQ1740" s="3" t="s">
        <v>168</v>
      </c>
      <c r="BR1740" s="3" t="s">
        <v>7856</v>
      </c>
      <c r="BS1740" s="3" t="s">
        <v>7857</v>
      </c>
      <c r="BT1740" s="3" t="s">
        <v>7858</v>
      </c>
      <c r="BU1740" s="3" t="s">
        <v>7859</v>
      </c>
      <c r="BV1740" s="3" t="s">
        <v>163</v>
      </c>
      <c r="BW1740" s="3" t="s">
        <v>7849</v>
      </c>
      <c r="BX1740" s="3" t="s">
        <v>163</v>
      </c>
      <c r="BY1740" s="3" t="s">
        <v>7850</v>
      </c>
    </row>
    <row r="1741" spans="1:95" ht="12.75" customHeight="1" x14ac:dyDescent="0.2">
      <c r="A1741" s="3" t="s">
        <v>544</v>
      </c>
      <c r="D1741" s="3" t="s">
        <v>7860</v>
      </c>
      <c r="E1741" s="3" t="s">
        <v>7860</v>
      </c>
      <c r="F1741" s="3"/>
      <c r="G1741" s="3"/>
      <c r="I1741" s="3" t="s">
        <v>604</v>
      </c>
      <c r="J1741" s="3" t="s">
        <v>444</v>
      </c>
      <c r="K1741" s="4" t="s">
        <v>162</v>
      </c>
      <c r="L1741" s="135" t="s">
        <v>163</v>
      </c>
      <c r="M1741" s="3" t="s">
        <v>7861</v>
      </c>
      <c r="R1741" s="3" t="s">
        <v>7862</v>
      </c>
      <c r="S1741" s="3" t="s">
        <v>163</v>
      </c>
      <c r="T1741" s="3" t="s">
        <v>7863</v>
      </c>
      <c r="U1741" s="3" t="s">
        <v>7864</v>
      </c>
      <c r="V1741" s="9" t="s">
        <v>7865</v>
      </c>
      <c r="AA1741" s="3" t="s">
        <v>163</v>
      </c>
      <c r="AC1741" s="3" t="s">
        <v>168</v>
      </c>
      <c r="AD1741" s="3" t="s">
        <v>7866</v>
      </c>
      <c r="AE1741" s="3" t="s">
        <v>7867</v>
      </c>
      <c r="AF1741" s="3" t="s">
        <v>7868</v>
      </c>
      <c r="AG1741" s="3" t="s">
        <v>7869</v>
      </c>
      <c r="AI1741" s="135" t="s">
        <v>163</v>
      </c>
      <c r="AJ1741" s="3" t="s">
        <v>7870</v>
      </c>
      <c r="AK1741" s="3" t="s">
        <v>163</v>
      </c>
      <c r="AL1741" s="3" t="s">
        <v>7871</v>
      </c>
      <c r="AM1741" s="3" t="s">
        <v>194</v>
      </c>
      <c r="AN1741" s="3" t="s">
        <v>7872</v>
      </c>
      <c r="AO1741" s="3" t="s">
        <v>7873</v>
      </c>
      <c r="AP1741" s="3" t="s">
        <v>7792</v>
      </c>
      <c r="AQ1741" s="3" t="s">
        <v>7874</v>
      </c>
      <c r="AS1741" s="3" t="s">
        <v>7870</v>
      </c>
      <c r="AW1741" s="3" t="s">
        <v>194</v>
      </c>
      <c r="AX1741" s="3" t="s">
        <v>7875</v>
      </c>
      <c r="AY1741" s="3" t="s">
        <v>7876</v>
      </c>
      <c r="AZ1741" s="3" t="s">
        <v>7877</v>
      </c>
      <c r="BA1741" s="135" t="s">
        <v>7878</v>
      </c>
      <c r="BB1741" s="3" t="s">
        <v>163</v>
      </c>
      <c r="BC1741" s="3" t="s">
        <v>7879</v>
      </c>
      <c r="BD1741" s="3" t="s">
        <v>163</v>
      </c>
      <c r="BE1741" s="3" t="s">
        <v>7880</v>
      </c>
      <c r="BF1741" s="135"/>
      <c r="BG1741" s="3" t="s">
        <v>194</v>
      </c>
      <c r="BH1741" s="3" t="s">
        <v>864</v>
      </c>
      <c r="BI1741" s="3" t="s">
        <v>7881</v>
      </c>
      <c r="BJ1741" s="3" t="s">
        <v>5455</v>
      </c>
      <c r="BK1741" s="3" t="s">
        <v>7882</v>
      </c>
      <c r="BL1741" s="3" t="s">
        <v>163</v>
      </c>
      <c r="BM1741" s="3" t="s">
        <v>7883</v>
      </c>
      <c r="BQ1741" s="3" t="s">
        <v>168</v>
      </c>
      <c r="BR1741" s="3" t="s">
        <v>1438</v>
      </c>
      <c r="BS1741" s="3" t="s">
        <v>7884</v>
      </c>
      <c r="BT1741" s="3" t="s">
        <v>7885</v>
      </c>
      <c r="BU1741" s="3" t="s">
        <v>7886</v>
      </c>
      <c r="BV1741" s="3" t="s">
        <v>163</v>
      </c>
      <c r="BW1741" s="3" t="s">
        <v>7887</v>
      </c>
      <c r="BX1741" s="3" t="s">
        <v>163</v>
      </c>
      <c r="BY1741" s="3" t="s">
        <v>7888</v>
      </c>
      <c r="BZ1741" s="135" t="s">
        <v>7889</v>
      </c>
    </row>
    <row r="1742" spans="1:95" ht="12.75" customHeight="1" x14ac:dyDescent="0.2">
      <c r="A1742" s="133" t="s">
        <v>299</v>
      </c>
      <c r="B1742" s="127" t="s">
        <v>11959</v>
      </c>
      <c r="D1742" s="3" t="s">
        <v>12483</v>
      </c>
      <c r="E1742" s="3" t="s">
        <v>12483</v>
      </c>
      <c r="F1742" s="3"/>
      <c r="G1742" s="3"/>
      <c r="H1742" s="134" t="s">
        <v>177</v>
      </c>
      <c r="J1742" s="135"/>
      <c r="K1742" s="4" t="s">
        <v>162</v>
      </c>
      <c r="V1742" s="135"/>
      <c r="AC1742" s="3" t="s">
        <v>168</v>
      </c>
      <c r="AD1742" s="3" t="s">
        <v>1091</v>
      </c>
      <c r="AE1742" s="3" t="s">
        <v>12484</v>
      </c>
      <c r="AF1742" s="3" t="s">
        <v>5352</v>
      </c>
      <c r="AG1742" s="3" t="s">
        <v>12485</v>
      </c>
    </row>
    <row r="1743" spans="1:95" ht="12.75" customHeight="1" x14ac:dyDescent="0.2">
      <c r="A1743" s="3" t="s">
        <v>299</v>
      </c>
      <c r="B1743" s="127" t="s">
        <v>11959</v>
      </c>
      <c r="D1743" s="3" t="s">
        <v>11814</v>
      </c>
      <c r="E1743" s="3" t="s">
        <v>11814</v>
      </c>
      <c r="F1743" s="3"/>
      <c r="G1743" s="3"/>
      <c r="H1743" s="134" t="s">
        <v>177</v>
      </c>
      <c r="I1743" s="135" t="s">
        <v>301</v>
      </c>
      <c r="J1743" s="3" t="s">
        <v>179</v>
      </c>
      <c r="K1743" s="124" t="s">
        <v>162</v>
      </c>
      <c r="V1743" s="135"/>
      <c r="AC1743" s="3" t="s">
        <v>11740</v>
      </c>
      <c r="AD1743" s="3" t="s">
        <v>11826</v>
      </c>
      <c r="AE1743" s="3" t="s">
        <v>11836</v>
      </c>
      <c r="AF1743" s="3" t="s">
        <v>368</v>
      </c>
      <c r="AG1743" s="3" t="s">
        <v>11852</v>
      </c>
      <c r="AH1743" s="3" t="s">
        <v>11853</v>
      </c>
      <c r="AQ1743" s="135"/>
      <c r="BP1743" s="135"/>
    </row>
    <row r="1744" spans="1:95" ht="12.75" customHeight="1" x14ac:dyDescent="0.2">
      <c r="A1744" s="133" t="s">
        <v>992</v>
      </c>
      <c r="B1744" s="124"/>
      <c r="C1744" s="133"/>
      <c r="D1744" s="133" t="s">
        <v>7890</v>
      </c>
      <c r="E1744" s="133" t="s">
        <v>7890</v>
      </c>
      <c r="F1744" s="124"/>
      <c r="G1744" s="124"/>
      <c r="H1744" s="124"/>
      <c r="I1744" s="133" t="s">
        <v>443</v>
      </c>
      <c r="J1744" s="133" t="s">
        <v>444</v>
      </c>
      <c r="K1744" s="124" t="s">
        <v>162</v>
      </c>
      <c r="L1744" s="133" t="s">
        <v>7891</v>
      </c>
      <c r="M1744" s="133"/>
      <c r="N1744" s="124"/>
      <c r="O1744" s="124"/>
      <c r="P1744" s="124"/>
      <c r="Q1744" s="124"/>
      <c r="R1744" s="133"/>
      <c r="S1744" s="133"/>
      <c r="T1744" s="133"/>
      <c r="U1744" s="133"/>
      <c r="V1744" s="24"/>
      <c r="W1744" s="133"/>
      <c r="X1744" s="133"/>
      <c r="Y1744" s="133"/>
      <c r="Z1744" s="133"/>
      <c r="AA1744" s="133"/>
      <c r="AB1744" s="133"/>
      <c r="AC1744" s="133" t="s">
        <v>168</v>
      </c>
      <c r="AD1744" s="133" t="s">
        <v>2830</v>
      </c>
      <c r="AE1744" s="133" t="s">
        <v>7892</v>
      </c>
      <c r="AF1744" s="133"/>
      <c r="AG1744" s="133" t="s">
        <v>7893</v>
      </c>
      <c r="AH1744" s="133"/>
      <c r="AI1744" s="133"/>
      <c r="AJ1744" s="133"/>
      <c r="AK1744" s="133"/>
      <c r="AL1744" s="133"/>
      <c r="AM1744" s="124"/>
      <c r="AN1744" s="124"/>
      <c r="AO1744" s="124"/>
      <c r="AP1744" s="124"/>
      <c r="AQ1744" s="124"/>
      <c r="AR1744" s="124"/>
      <c r="AS1744" s="124"/>
      <c r="AT1744" s="124"/>
      <c r="AU1744" s="124"/>
      <c r="AV1744" s="124"/>
      <c r="AW1744" s="124"/>
    </row>
    <row r="1745" spans="1:118" ht="12.75" customHeight="1" x14ac:dyDescent="0.2">
      <c r="A1745" s="3" t="s">
        <v>544</v>
      </c>
      <c r="D1745" s="3" t="s">
        <v>7894</v>
      </c>
      <c r="E1745" s="3" t="s">
        <v>7894</v>
      </c>
      <c r="F1745" s="3"/>
      <c r="G1745" s="3"/>
      <c r="H1745" s="127"/>
      <c r="I1745" s="133" t="s">
        <v>443</v>
      </c>
      <c r="J1745" s="3" t="s">
        <v>444</v>
      </c>
      <c r="K1745" s="4" t="s">
        <v>162</v>
      </c>
      <c r="L1745" s="3" t="s">
        <v>163</v>
      </c>
      <c r="M1745" s="3" t="s">
        <v>163</v>
      </c>
      <c r="R1745" s="3" t="s">
        <v>7895</v>
      </c>
      <c r="S1745" s="3" t="s">
        <v>163</v>
      </c>
      <c r="T1745" s="3" t="s">
        <v>7896</v>
      </c>
      <c r="U1745" s="3" t="s">
        <v>3329</v>
      </c>
      <c r="V1745" s="9" t="s">
        <v>163</v>
      </c>
      <c r="AA1745" s="3" t="s">
        <v>163</v>
      </c>
      <c r="AC1745" s="3" t="s">
        <v>2432</v>
      </c>
      <c r="AD1745" s="3" t="s">
        <v>7897</v>
      </c>
      <c r="AE1745" s="3" t="s">
        <v>7898</v>
      </c>
      <c r="AF1745" s="3" t="s">
        <v>163</v>
      </c>
      <c r="AG1745" s="3" t="s">
        <v>7899</v>
      </c>
      <c r="AH1745" s="3" t="s">
        <v>163</v>
      </c>
      <c r="AI1745" s="3" t="s">
        <v>163</v>
      </c>
      <c r="AJ1745" s="3" t="s">
        <v>163</v>
      </c>
      <c r="AK1745" s="3" t="s">
        <v>163</v>
      </c>
      <c r="AL1745" s="3" t="s">
        <v>163</v>
      </c>
      <c r="AM1745" s="3" t="s">
        <v>194</v>
      </c>
      <c r="AN1745" s="3" t="s">
        <v>3392</v>
      </c>
      <c r="AO1745" s="3" t="s">
        <v>7900</v>
      </c>
      <c r="AP1745" s="3" t="s">
        <v>1240</v>
      </c>
      <c r="AQ1745" s="3" t="s">
        <v>7901</v>
      </c>
      <c r="BC1745" s="9"/>
      <c r="BD1745" s="9"/>
      <c r="BE1745" s="9"/>
    </row>
    <row r="1746" spans="1:118" ht="12.75" customHeight="1" x14ac:dyDescent="0.2">
      <c r="A1746" s="3" t="s">
        <v>173</v>
      </c>
      <c r="D1746" s="3" t="s">
        <v>7902</v>
      </c>
      <c r="E1746" s="3" t="s">
        <v>7902</v>
      </c>
      <c r="F1746" s="3"/>
      <c r="G1746" s="3"/>
      <c r="I1746" s="3" t="s">
        <v>301</v>
      </c>
      <c r="J1746" s="3" t="s">
        <v>179</v>
      </c>
      <c r="K1746" s="4" t="s">
        <v>162</v>
      </c>
      <c r="L1746" s="3" t="s">
        <v>163</v>
      </c>
      <c r="M1746" s="3" t="s">
        <v>163</v>
      </c>
      <c r="R1746" s="3" t="s">
        <v>7903</v>
      </c>
      <c r="S1746" s="3" t="s">
        <v>163</v>
      </c>
      <c r="T1746" s="3" t="s">
        <v>5204</v>
      </c>
      <c r="U1746" s="3" t="s">
        <v>559</v>
      </c>
      <c r="V1746" s="9" t="s">
        <v>7904</v>
      </c>
      <c r="AA1746" s="3" t="s">
        <v>163</v>
      </c>
      <c r="AC1746" s="3" t="s">
        <v>168</v>
      </c>
      <c r="AD1746" s="3" t="s">
        <v>5045</v>
      </c>
      <c r="AE1746" s="3" t="s">
        <v>318</v>
      </c>
      <c r="AF1746" s="3" t="s">
        <v>7905</v>
      </c>
      <c r="AG1746" s="3" t="s">
        <v>7906</v>
      </c>
      <c r="AH1746" s="3" t="s">
        <v>7907</v>
      </c>
      <c r="AI1746" s="3" t="s">
        <v>7904</v>
      </c>
      <c r="AJ1746" s="3" t="s">
        <v>163</v>
      </c>
      <c r="AL1746" s="3" t="s">
        <v>7908</v>
      </c>
      <c r="AW1746" s="3" t="s">
        <v>168</v>
      </c>
      <c r="AX1746" s="3" t="s">
        <v>7909</v>
      </c>
      <c r="AY1746" s="3" t="s">
        <v>4774</v>
      </c>
      <c r="AZ1746" s="3" t="s">
        <v>250</v>
      </c>
      <c r="BA1746" s="3" t="s">
        <v>7910</v>
      </c>
      <c r="BB1746" s="3" t="s">
        <v>163</v>
      </c>
      <c r="BC1746" s="135" t="s">
        <v>7911</v>
      </c>
      <c r="BD1746" s="135" t="s">
        <v>163</v>
      </c>
      <c r="BE1746" s="135" t="s">
        <v>7912</v>
      </c>
      <c r="BF1746" s="3" t="s">
        <v>7913</v>
      </c>
      <c r="BG1746" s="3" t="s">
        <v>168</v>
      </c>
      <c r="BH1746" s="3" t="s">
        <v>7914</v>
      </c>
      <c r="BI1746" s="3" t="s">
        <v>4351</v>
      </c>
      <c r="BJ1746" s="3" t="s">
        <v>368</v>
      </c>
      <c r="BK1746" s="3" t="s">
        <v>7915</v>
      </c>
      <c r="BL1746" s="3" t="s">
        <v>7916</v>
      </c>
      <c r="BM1746" s="3" t="s">
        <v>7917</v>
      </c>
      <c r="BN1746" s="3" t="s">
        <v>163</v>
      </c>
      <c r="BO1746" s="3" t="s">
        <v>7918</v>
      </c>
      <c r="BP1746" s="3" t="s">
        <v>7919</v>
      </c>
      <c r="BQ1746" s="3" t="s">
        <v>168</v>
      </c>
      <c r="BR1746" s="3" t="s">
        <v>7920</v>
      </c>
      <c r="BS1746" s="3" t="s">
        <v>4351</v>
      </c>
      <c r="BT1746" s="3" t="s">
        <v>319</v>
      </c>
      <c r="BU1746" s="3" t="s">
        <v>7921</v>
      </c>
      <c r="BV1746" s="3" t="s">
        <v>163</v>
      </c>
      <c r="BW1746" s="3" t="s">
        <v>7922</v>
      </c>
      <c r="BX1746" s="3" t="s">
        <v>7923</v>
      </c>
      <c r="BY1746" s="3" t="s">
        <v>7924</v>
      </c>
      <c r="CA1746" s="3" t="s">
        <v>168</v>
      </c>
      <c r="CB1746" s="3" t="s">
        <v>567</v>
      </c>
      <c r="CC1746" s="3" t="s">
        <v>4351</v>
      </c>
      <c r="CD1746" s="3" t="s">
        <v>7925</v>
      </c>
      <c r="CE1746" s="3" t="s">
        <v>5928</v>
      </c>
      <c r="CF1746" s="3" t="s">
        <v>163</v>
      </c>
      <c r="CG1746" s="3" t="s">
        <v>7926</v>
      </c>
      <c r="CH1746" s="3" t="s">
        <v>163</v>
      </c>
      <c r="CI1746" s="3" t="s">
        <v>7927</v>
      </c>
    </row>
    <row r="1747" spans="1:118" ht="12.75" customHeight="1" x14ac:dyDescent="0.2">
      <c r="A1747" s="3" t="s">
        <v>544</v>
      </c>
      <c r="D1747" s="3" t="s">
        <v>7928</v>
      </c>
      <c r="E1747" s="3" t="s">
        <v>7928</v>
      </c>
      <c r="F1747" s="3"/>
      <c r="G1747" s="3"/>
      <c r="I1747" s="3" t="s">
        <v>202</v>
      </c>
      <c r="J1747" s="133" t="s">
        <v>203</v>
      </c>
      <c r="K1747" s="4" t="s">
        <v>162</v>
      </c>
      <c r="L1747" s="3" t="s">
        <v>163</v>
      </c>
      <c r="M1747" s="3" t="s">
        <v>163</v>
      </c>
      <c r="R1747" s="3" t="s">
        <v>7929</v>
      </c>
      <c r="S1747" s="3" t="s">
        <v>163</v>
      </c>
      <c r="T1747" s="3" t="s">
        <v>1305</v>
      </c>
      <c r="U1747" s="3" t="s">
        <v>204</v>
      </c>
      <c r="V1747" s="9" t="s">
        <v>163</v>
      </c>
      <c r="AA1747" s="3" t="s">
        <v>163</v>
      </c>
      <c r="AC1747" s="3" t="s">
        <v>168</v>
      </c>
      <c r="AD1747" s="3" t="s">
        <v>7930</v>
      </c>
      <c r="AE1747" s="3" t="s">
        <v>7931</v>
      </c>
      <c r="AF1747" s="3" t="s">
        <v>7932</v>
      </c>
      <c r="AG1747" s="3" t="s">
        <v>7933</v>
      </c>
      <c r="AI1747" s="3" t="s">
        <v>163</v>
      </c>
      <c r="AJ1747" s="3" t="s">
        <v>7934</v>
      </c>
      <c r="AK1747" s="3" t="s">
        <v>7935</v>
      </c>
      <c r="AL1747" s="3" t="s">
        <v>163</v>
      </c>
      <c r="AM1747" s="3" t="s">
        <v>194</v>
      </c>
      <c r="AN1747" s="3" t="s">
        <v>7936</v>
      </c>
      <c r="AO1747" s="3" t="s">
        <v>7937</v>
      </c>
      <c r="AP1747" s="3" t="s">
        <v>7938</v>
      </c>
      <c r="AR1747" s="3" t="s">
        <v>7939</v>
      </c>
      <c r="AS1747" s="3" t="s">
        <v>7934</v>
      </c>
      <c r="BC1747" s="9"/>
      <c r="BD1747" s="9"/>
      <c r="BE1747" s="9"/>
    </row>
    <row r="1748" spans="1:118" ht="12.75" customHeight="1" x14ac:dyDescent="0.2">
      <c r="A1748" s="135" t="s">
        <v>544</v>
      </c>
      <c r="B1748" s="127" t="s">
        <v>13637</v>
      </c>
      <c r="C1748" s="128"/>
      <c r="D1748" s="135" t="s">
        <v>13639</v>
      </c>
      <c r="E1748" s="135" t="s">
        <v>13639</v>
      </c>
      <c r="F1748" s="135"/>
      <c r="G1748" s="135"/>
      <c r="H1748" s="127"/>
      <c r="I1748" s="135" t="s">
        <v>2669</v>
      </c>
      <c r="J1748" s="135" t="s">
        <v>161</v>
      </c>
      <c r="K1748" s="124" t="s">
        <v>162</v>
      </c>
      <c r="L1748" s="135" t="s">
        <v>163</v>
      </c>
      <c r="M1748" s="3" t="s">
        <v>13638</v>
      </c>
      <c r="N1748" s="135"/>
      <c r="O1748" s="135"/>
      <c r="P1748" s="135"/>
      <c r="Q1748" s="135"/>
      <c r="R1748" s="135"/>
      <c r="S1748" s="135"/>
      <c r="T1748" s="135"/>
      <c r="U1748" s="135"/>
      <c r="V1748" s="141"/>
      <c r="W1748" s="135"/>
      <c r="X1748" s="135"/>
      <c r="Y1748" s="135"/>
      <c r="Z1748" s="135"/>
      <c r="AA1748" s="135"/>
      <c r="AB1748" s="135"/>
      <c r="AC1748" s="133" t="s">
        <v>168</v>
      </c>
      <c r="AD1748" s="135" t="s">
        <v>13640</v>
      </c>
      <c r="AE1748" s="135" t="s">
        <v>13641</v>
      </c>
      <c r="AF1748" s="135" t="s">
        <v>13645</v>
      </c>
      <c r="AG1748" s="3" t="s">
        <v>13644</v>
      </c>
      <c r="AI1748" s="15" t="s">
        <v>13643</v>
      </c>
      <c r="AJ1748" s="15" t="s">
        <v>13642</v>
      </c>
      <c r="AK1748" s="135"/>
      <c r="AL1748" s="135"/>
      <c r="AM1748" s="135"/>
      <c r="AN1748" s="135"/>
      <c r="AO1748" s="135"/>
      <c r="AP1748" s="135"/>
      <c r="AQ1748" s="135"/>
      <c r="AR1748" s="135"/>
      <c r="AS1748" s="135"/>
      <c r="AT1748" s="135"/>
      <c r="AU1748" s="135"/>
      <c r="AV1748" s="135"/>
      <c r="AW1748" s="135"/>
      <c r="BC1748" s="141"/>
      <c r="BD1748" s="141"/>
      <c r="BE1748" s="141"/>
    </row>
    <row r="1749" spans="1:118" ht="12.75" customHeight="1" x14ac:dyDescent="0.2">
      <c r="A1749" s="3" t="s">
        <v>13958</v>
      </c>
      <c r="D1749" s="3" t="s">
        <v>14002</v>
      </c>
      <c r="E1749" s="3" t="s">
        <v>14002</v>
      </c>
      <c r="F1749" s="3"/>
      <c r="G1749" s="3"/>
      <c r="H1749" s="127"/>
      <c r="I1749" s="3" t="s">
        <v>722</v>
      </c>
      <c r="J1749" s="3" t="s">
        <v>179</v>
      </c>
      <c r="K1749" s="17" t="s">
        <v>162</v>
      </c>
      <c r="M1749" s="3" t="s">
        <v>14003</v>
      </c>
      <c r="R1749" s="3" t="s">
        <v>14004</v>
      </c>
      <c r="S1749" s="3" t="s">
        <v>14005</v>
      </c>
      <c r="T1749" s="3">
        <v>361012</v>
      </c>
      <c r="U1749" s="3" t="s">
        <v>11682</v>
      </c>
      <c r="V1749" s="3" t="s">
        <v>14006</v>
      </c>
      <c r="AC1749" s="3" t="s">
        <v>194</v>
      </c>
      <c r="AD1749" s="3" t="s">
        <v>14007</v>
      </c>
      <c r="AF1749" s="3" t="s">
        <v>1071</v>
      </c>
      <c r="AG1749" s="3" t="s">
        <v>14008</v>
      </c>
    </row>
    <row r="1750" spans="1:118" ht="12.75" customHeight="1" x14ac:dyDescent="0.2">
      <c r="A1750" s="135" t="s">
        <v>205</v>
      </c>
      <c r="D1750" s="3" t="s">
        <v>7943</v>
      </c>
      <c r="E1750" s="3" t="s">
        <v>7944</v>
      </c>
      <c r="F1750" s="3"/>
      <c r="G1750" s="3"/>
      <c r="H1750" s="127"/>
      <c r="I1750" s="3" t="s">
        <v>1407</v>
      </c>
      <c r="J1750" s="133" t="s">
        <v>482</v>
      </c>
      <c r="K1750" s="4" t="s">
        <v>180</v>
      </c>
      <c r="L1750" s="3" t="s">
        <v>163</v>
      </c>
      <c r="M1750" s="3" t="s">
        <v>7945</v>
      </c>
      <c r="R1750" s="3" t="s">
        <v>7946</v>
      </c>
      <c r="S1750" s="3" t="s">
        <v>163</v>
      </c>
      <c r="T1750" s="3" t="s">
        <v>7947</v>
      </c>
      <c r="U1750" s="3" t="s">
        <v>2551</v>
      </c>
      <c r="V1750" s="141" t="s">
        <v>163</v>
      </c>
      <c r="AA1750" s="3" t="s">
        <v>163</v>
      </c>
      <c r="AC1750" s="3" t="s">
        <v>168</v>
      </c>
      <c r="AD1750" s="3" t="s">
        <v>7948</v>
      </c>
      <c r="AE1750" s="3" t="s">
        <v>7949</v>
      </c>
      <c r="AF1750" s="3" t="s">
        <v>250</v>
      </c>
      <c r="AG1750" s="3" t="s">
        <v>7950</v>
      </c>
      <c r="AH1750" s="3" t="s">
        <v>163</v>
      </c>
      <c r="AI1750" s="3" t="s">
        <v>7951</v>
      </c>
      <c r="AJ1750" s="3" t="s">
        <v>163</v>
      </c>
      <c r="AK1750" s="3" t="s">
        <v>7952</v>
      </c>
      <c r="AL1750" s="3" t="s">
        <v>7953</v>
      </c>
      <c r="AW1750" s="3" t="s">
        <v>168</v>
      </c>
      <c r="AX1750" s="3" t="s">
        <v>7954</v>
      </c>
      <c r="AY1750" s="3" t="s">
        <v>7955</v>
      </c>
      <c r="AZ1750" s="3" t="s">
        <v>7956</v>
      </c>
      <c r="BA1750" s="3" t="s">
        <v>7957</v>
      </c>
      <c r="BB1750" s="3" t="s">
        <v>163</v>
      </c>
      <c r="BC1750" s="3" t="s">
        <v>7951</v>
      </c>
      <c r="BD1750" s="3" t="s">
        <v>163</v>
      </c>
      <c r="BE1750" s="3" t="s">
        <v>7953</v>
      </c>
      <c r="BF1750" s="3" t="s">
        <v>7958</v>
      </c>
    </row>
    <row r="1751" spans="1:118" ht="12.75" customHeight="1" x14ac:dyDescent="0.2">
      <c r="A1751" s="3" t="s">
        <v>205</v>
      </c>
      <c r="D1751" s="3" t="s">
        <v>7943</v>
      </c>
      <c r="E1751" s="3" t="s">
        <v>7943</v>
      </c>
      <c r="F1751" s="3"/>
      <c r="G1751" s="3"/>
      <c r="H1751" s="127"/>
      <c r="I1751" s="3" t="s">
        <v>12764</v>
      </c>
      <c r="J1751" s="3" t="s">
        <v>203</v>
      </c>
      <c r="K1751" s="127" t="s">
        <v>180</v>
      </c>
      <c r="L1751" s="3" t="s">
        <v>163</v>
      </c>
      <c r="M1751" s="3" t="s">
        <v>7945</v>
      </c>
      <c r="R1751" s="3" t="s">
        <v>7959</v>
      </c>
      <c r="S1751" s="3" t="s">
        <v>163</v>
      </c>
      <c r="T1751" s="3" t="s">
        <v>7960</v>
      </c>
      <c r="U1751" s="3" t="s">
        <v>829</v>
      </c>
      <c r="V1751" s="141" t="s">
        <v>7961</v>
      </c>
      <c r="AA1751" s="3" t="s">
        <v>7962</v>
      </c>
      <c r="AC1751" s="3" t="s">
        <v>168</v>
      </c>
      <c r="AD1751" s="3" t="s">
        <v>7963</v>
      </c>
      <c r="AE1751" s="3" t="s">
        <v>7964</v>
      </c>
      <c r="AF1751" s="3" t="s">
        <v>600</v>
      </c>
      <c r="AG1751" s="3" t="s">
        <v>7965</v>
      </c>
      <c r="AH1751" s="3" t="s">
        <v>7966</v>
      </c>
      <c r="AI1751" s="3" t="s">
        <v>7967</v>
      </c>
      <c r="AJ1751" s="3" t="s">
        <v>163</v>
      </c>
      <c r="AK1751" s="3" t="s">
        <v>7952</v>
      </c>
      <c r="AL1751" s="3" t="s">
        <v>7968</v>
      </c>
      <c r="AM1751" s="3" t="s">
        <v>194</v>
      </c>
      <c r="AN1751" s="3" t="s">
        <v>7969</v>
      </c>
      <c r="AO1751" s="3" t="s">
        <v>7970</v>
      </c>
      <c r="AQ1751" s="3" t="s">
        <v>7971</v>
      </c>
      <c r="AW1751" s="3" t="s">
        <v>168</v>
      </c>
      <c r="AX1751" s="3" t="s">
        <v>7972</v>
      </c>
      <c r="AY1751" s="3" t="s">
        <v>7973</v>
      </c>
      <c r="AZ1751" s="3" t="s">
        <v>866</v>
      </c>
      <c r="BA1751" s="3" t="s">
        <v>7974</v>
      </c>
      <c r="BB1751" s="3" t="s">
        <v>163</v>
      </c>
      <c r="BC1751" s="3" t="s">
        <v>7975</v>
      </c>
      <c r="BD1751" s="3" t="s">
        <v>163</v>
      </c>
      <c r="BE1751" s="3" t="s">
        <v>163</v>
      </c>
      <c r="BF1751" s="3" t="s">
        <v>7976</v>
      </c>
      <c r="BG1751" s="3" t="s">
        <v>168</v>
      </c>
      <c r="BH1751" s="3" t="s">
        <v>7977</v>
      </c>
      <c r="BI1751" s="3" t="s">
        <v>7978</v>
      </c>
      <c r="BJ1751" s="3" t="s">
        <v>866</v>
      </c>
      <c r="BK1751" s="3" t="s">
        <v>7979</v>
      </c>
      <c r="BQ1751" s="3" t="s">
        <v>168</v>
      </c>
      <c r="BR1751" s="3" t="s">
        <v>7980</v>
      </c>
      <c r="BS1751" s="3" t="s">
        <v>7964</v>
      </c>
      <c r="BT1751" s="3" t="s">
        <v>866</v>
      </c>
      <c r="BU1751" s="3" t="s">
        <v>7981</v>
      </c>
      <c r="BV1751" s="3" t="s">
        <v>163</v>
      </c>
      <c r="BW1751" s="3" t="s">
        <v>7982</v>
      </c>
      <c r="CA1751" s="3" t="s">
        <v>168</v>
      </c>
      <c r="CB1751" s="3" t="s">
        <v>7983</v>
      </c>
      <c r="CC1751" s="3" t="s">
        <v>7984</v>
      </c>
      <c r="CD1751" s="3" t="s">
        <v>163</v>
      </c>
      <c r="CE1751" s="3" t="s">
        <v>7985</v>
      </c>
      <c r="CF1751" s="3" t="s">
        <v>163</v>
      </c>
      <c r="CG1751" s="3" t="s">
        <v>7986</v>
      </c>
      <c r="CH1751" s="3" t="s">
        <v>163</v>
      </c>
      <c r="CI1751" s="3" t="s">
        <v>163</v>
      </c>
      <c r="CJ1751" s="3" t="s">
        <v>7987</v>
      </c>
    </row>
    <row r="1752" spans="1:118" ht="12.75" customHeight="1" x14ac:dyDescent="0.2">
      <c r="A1752" s="3" t="s">
        <v>544</v>
      </c>
      <c r="D1752" s="3" t="s">
        <v>14153</v>
      </c>
      <c r="E1752" s="3" t="s">
        <v>14153</v>
      </c>
      <c r="F1752" s="3"/>
      <c r="G1752" s="3"/>
      <c r="I1752" s="3" t="s">
        <v>12764</v>
      </c>
      <c r="J1752" s="3" t="s">
        <v>203</v>
      </c>
      <c r="K1752" s="127" t="s">
        <v>162</v>
      </c>
      <c r="L1752" s="133" t="s">
        <v>7988</v>
      </c>
      <c r="M1752" s="3" t="s">
        <v>7991</v>
      </c>
      <c r="R1752" s="3" t="s">
        <v>14154</v>
      </c>
      <c r="S1752" s="3" t="s">
        <v>163</v>
      </c>
      <c r="T1752" s="3" t="s">
        <v>14155</v>
      </c>
      <c r="U1752" s="3" t="s">
        <v>829</v>
      </c>
      <c r="V1752" s="141" t="s">
        <v>15031</v>
      </c>
      <c r="AA1752" s="3" t="s">
        <v>14156</v>
      </c>
      <c r="AC1752" s="135" t="s">
        <v>168</v>
      </c>
      <c r="AD1752" s="3" t="s">
        <v>7992</v>
      </c>
      <c r="AE1752" s="3" t="s">
        <v>7993</v>
      </c>
      <c r="AF1752" s="3" t="s">
        <v>250</v>
      </c>
      <c r="AG1752" s="3" t="s">
        <v>7990</v>
      </c>
      <c r="AI1752" s="141" t="s">
        <v>15032</v>
      </c>
      <c r="AM1752" s="3" t="s">
        <v>168</v>
      </c>
      <c r="AN1752" s="3" t="s">
        <v>646</v>
      </c>
      <c r="AO1752" s="3" t="s">
        <v>7994</v>
      </c>
      <c r="AP1752" s="3" t="s">
        <v>7995</v>
      </c>
      <c r="AQ1752" s="3" t="s">
        <v>7996</v>
      </c>
      <c r="AR1752" s="3" t="s">
        <v>163</v>
      </c>
      <c r="AS1752" s="3" t="s">
        <v>7997</v>
      </c>
      <c r="AT1752" s="3" t="s">
        <v>163</v>
      </c>
      <c r="AU1752" s="3" t="s">
        <v>7998</v>
      </c>
      <c r="AW1752" s="3" t="s">
        <v>168</v>
      </c>
      <c r="AX1752" s="3" t="s">
        <v>663</v>
      </c>
      <c r="AY1752" s="3" t="s">
        <v>13083</v>
      </c>
      <c r="AZ1752" s="3" t="s">
        <v>13084</v>
      </c>
      <c r="BA1752" s="82" t="s">
        <v>13085</v>
      </c>
      <c r="BF1752" s="141" t="s">
        <v>13086</v>
      </c>
      <c r="BG1752" s="3" t="s">
        <v>168</v>
      </c>
      <c r="BH1752" s="3" t="s">
        <v>14146</v>
      </c>
      <c r="BI1752" s="3" t="s">
        <v>14147</v>
      </c>
      <c r="BJ1752" s="3" t="s">
        <v>14148</v>
      </c>
      <c r="BK1752" s="3" t="s">
        <v>14149</v>
      </c>
      <c r="BQ1752" s="3" t="s">
        <v>168</v>
      </c>
      <c r="BR1752" s="3" t="s">
        <v>14150</v>
      </c>
      <c r="BS1752" s="3" t="s">
        <v>14151</v>
      </c>
      <c r="BT1752" s="3" t="s">
        <v>1415</v>
      </c>
      <c r="BU1752" s="3" t="s">
        <v>14152</v>
      </c>
      <c r="BZ1752" s="141" t="s">
        <v>14157</v>
      </c>
    </row>
    <row r="1753" spans="1:118" ht="12.75" customHeight="1" x14ac:dyDescent="0.2">
      <c r="A1753" s="3" t="s">
        <v>173</v>
      </c>
      <c r="D1753" s="3" t="s">
        <v>8014</v>
      </c>
      <c r="E1753" s="3" t="s">
        <v>8014</v>
      </c>
      <c r="F1753" s="3"/>
      <c r="G1753" s="3"/>
      <c r="I1753" s="3" t="s">
        <v>1734</v>
      </c>
      <c r="J1753" s="133" t="s">
        <v>482</v>
      </c>
      <c r="K1753" s="4" t="s">
        <v>162</v>
      </c>
      <c r="L1753" s="3" t="s">
        <v>163</v>
      </c>
      <c r="M1753" s="135" t="s">
        <v>163</v>
      </c>
      <c r="R1753" s="3" t="s">
        <v>8015</v>
      </c>
      <c r="S1753" s="3" t="s">
        <v>163</v>
      </c>
      <c r="T1753" s="3" t="s">
        <v>8016</v>
      </c>
      <c r="U1753" s="3" t="s">
        <v>1738</v>
      </c>
      <c r="V1753" s="9" t="s">
        <v>8017</v>
      </c>
      <c r="AA1753" s="3" t="s">
        <v>163</v>
      </c>
      <c r="AC1753" s="135" t="s">
        <v>168</v>
      </c>
      <c r="AD1753" s="3" t="s">
        <v>8018</v>
      </c>
      <c r="AE1753" s="3" t="s">
        <v>8019</v>
      </c>
      <c r="AF1753" s="135" t="s">
        <v>3602</v>
      </c>
      <c r="AG1753" s="135" t="s">
        <v>8020</v>
      </c>
      <c r="AH1753" s="135" t="s">
        <v>163</v>
      </c>
      <c r="AI1753" s="3" t="s">
        <v>8017</v>
      </c>
      <c r="AJ1753" s="3" t="s">
        <v>163</v>
      </c>
      <c r="AL1753" s="3" t="s">
        <v>8021</v>
      </c>
      <c r="AW1753" s="3" t="s">
        <v>168</v>
      </c>
      <c r="AX1753" s="3" t="s">
        <v>8022</v>
      </c>
      <c r="AY1753" s="3" t="s">
        <v>8023</v>
      </c>
      <c r="AZ1753" s="3" t="s">
        <v>8024</v>
      </c>
      <c r="BA1753" s="3" t="s">
        <v>8020</v>
      </c>
      <c r="BB1753" s="3" t="s">
        <v>163</v>
      </c>
      <c r="BC1753" s="3" t="s">
        <v>8017</v>
      </c>
      <c r="BD1753" s="3" t="s">
        <v>163</v>
      </c>
      <c r="BE1753" s="3" t="s">
        <v>8025</v>
      </c>
      <c r="BG1753" s="3" t="s">
        <v>168</v>
      </c>
      <c r="BH1753" s="3" t="s">
        <v>8026</v>
      </c>
      <c r="BI1753" s="3" t="s">
        <v>8027</v>
      </c>
      <c r="BJ1753" s="3" t="s">
        <v>8028</v>
      </c>
      <c r="BK1753" s="3" t="s">
        <v>8020</v>
      </c>
      <c r="BL1753" s="3" t="s">
        <v>163</v>
      </c>
      <c r="BM1753" s="3" t="s">
        <v>8017</v>
      </c>
      <c r="BN1753" s="3" t="s">
        <v>163</v>
      </c>
      <c r="BO1753" s="3" t="s">
        <v>8021</v>
      </c>
      <c r="BQ1753" s="3" t="s">
        <v>168</v>
      </c>
      <c r="BR1753" s="3" t="s">
        <v>609</v>
      </c>
      <c r="BS1753" s="3" t="s">
        <v>8029</v>
      </c>
      <c r="BT1753" s="3" t="s">
        <v>163</v>
      </c>
      <c r="BU1753" s="3" t="s">
        <v>8030</v>
      </c>
      <c r="BV1753" s="3" t="s">
        <v>163</v>
      </c>
      <c r="BW1753" s="3" t="s">
        <v>8031</v>
      </c>
      <c r="BX1753" s="3" t="s">
        <v>163</v>
      </c>
      <c r="BY1753" s="3" t="s">
        <v>8032</v>
      </c>
    </row>
    <row r="1754" spans="1:118" ht="12.75" customHeight="1" x14ac:dyDescent="0.2">
      <c r="A1754" s="135" t="s">
        <v>275</v>
      </c>
      <c r="C1754" s="128"/>
      <c r="D1754" s="135" t="s">
        <v>8036</v>
      </c>
      <c r="E1754" s="135" t="s">
        <v>8036</v>
      </c>
      <c r="F1754" s="135"/>
      <c r="G1754" s="135"/>
      <c r="H1754" s="127"/>
      <c r="I1754" s="133" t="s">
        <v>443</v>
      </c>
      <c r="J1754" s="135" t="s">
        <v>444</v>
      </c>
      <c r="K1754" s="127" t="s">
        <v>180</v>
      </c>
      <c r="L1754" s="135" t="s">
        <v>163</v>
      </c>
      <c r="M1754" s="3" t="s">
        <v>8037</v>
      </c>
      <c r="N1754" s="135"/>
      <c r="O1754" s="135"/>
      <c r="P1754" s="135"/>
      <c r="Q1754" s="135"/>
      <c r="R1754" s="135" t="s">
        <v>2815</v>
      </c>
      <c r="S1754" s="135" t="s">
        <v>8038</v>
      </c>
      <c r="T1754" s="135" t="s">
        <v>2817</v>
      </c>
      <c r="U1754" s="135" t="s">
        <v>2818</v>
      </c>
      <c r="V1754" s="141" t="s">
        <v>8039</v>
      </c>
      <c r="W1754" s="135"/>
      <c r="X1754" s="135"/>
      <c r="Y1754" s="135"/>
      <c r="Z1754" s="135"/>
      <c r="AA1754" s="135" t="s">
        <v>163</v>
      </c>
      <c r="AB1754" s="135"/>
      <c r="AC1754" s="3" t="s">
        <v>168</v>
      </c>
      <c r="AD1754" s="3" t="s">
        <v>8040</v>
      </c>
      <c r="AE1754" s="3" t="s">
        <v>7221</v>
      </c>
      <c r="AF1754" s="3" t="s">
        <v>611</v>
      </c>
      <c r="AG1754" s="3" t="s">
        <v>8041</v>
      </c>
      <c r="AI1754" s="3" t="s">
        <v>163</v>
      </c>
      <c r="AJ1754" s="135" t="s">
        <v>8042</v>
      </c>
      <c r="AK1754" s="135" t="s">
        <v>8043</v>
      </c>
      <c r="AL1754" s="135" t="s">
        <v>8044</v>
      </c>
      <c r="AM1754" s="135" t="s">
        <v>194</v>
      </c>
      <c r="AN1754" s="135" t="s">
        <v>2296</v>
      </c>
      <c r="AO1754" s="135" t="s">
        <v>14082</v>
      </c>
      <c r="AP1754" s="135" t="s">
        <v>8045</v>
      </c>
      <c r="AQ1754" s="176" t="s">
        <v>14083</v>
      </c>
      <c r="AR1754" s="135"/>
      <c r="AS1754" s="135" t="s">
        <v>8046</v>
      </c>
      <c r="AT1754" s="135"/>
      <c r="AU1754" s="135"/>
      <c r="AV1754" s="135"/>
      <c r="AW1754" s="135" t="s">
        <v>168</v>
      </c>
      <c r="AX1754" s="135" t="s">
        <v>8047</v>
      </c>
      <c r="AY1754" s="135" t="s">
        <v>8048</v>
      </c>
      <c r="AZ1754" s="135" t="s">
        <v>8049</v>
      </c>
      <c r="BA1754" s="3" t="s">
        <v>8050</v>
      </c>
      <c r="BB1754" s="3" t="s">
        <v>163</v>
      </c>
      <c r="BC1754" s="135" t="s">
        <v>8051</v>
      </c>
      <c r="BD1754" s="3" t="s">
        <v>163</v>
      </c>
      <c r="BE1754" s="3" t="s">
        <v>8052</v>
      </c>
      <c r="BF1754" s="3" t="s">
        <v>8053</v>
      </c>
      <c r="BG1754" s="3" t="s">
        <v>168</v>
      </c>
      <c r="BH1754" s="3" t="s">
        <v>8054</v>
      </c>
      <c r="BI1754" s="3" t="s">
        <v>7221</v>
      </c>
      <c r="BJ1754" s="3" t="s">
        <v>8055</v>
      </c>
      <c r="BK1754" s="3" t="s">
        <v>8056</v>
      </c>
      <c r="BL1754" s="3" t="s">
        <v>163</v>
      </c>
      <c r="BM1754" s="3" t="s">
        <v>8057</v>
      </c>
      <c r="BN1754" s="3" t="s">
        <v>163</v>
      </c>
      <c r="BO1754" s="3" t="s">
        <v>8058</v>
      </c>
      <c r="BP1754" s="10">
        <v>14127796063</v>
      </c>
      <c r="BQ1754" s="3" t="s">
        <v>168</v>
      </c>
      <c r="BR1754" s="3" t="s">
        <v>1518</v>
      </c>
      <c r="BS1754" s="3" t="s">
        <v>8059</v>
      </c>
      <c r="BT1754" s="3" t="s">
        <v>8060</v>
      </c>
      <c r="BU1754" s="3" t="s">
        <v>8061</v>
      </c>
      <c r="BV1754" s="3" t="s">
        <v>163</v>
      </c>
      <c r="BW1754" s="3" t="s">
        <v>8062</v>
      </c>
      <c r="BX1754" s="3" t="s">
        <v>163</v>
      </c>
      <c r="BY1754" s="3" t="s">
        <v>8063</v>
      </c>
      <c r="BZ1754" s="3" t="s">
        <v>8064</v>
      </c>
      <c r="CA1754" s="3" t="s">
        <v>168</v>
      </c>
      <c r="CB1754" s="3" t="s">
        <v>8065</v>
      </c>
      <c r="CC1754" s="3" t="s">
        <v>392</v>
      </c>
      <c r="CD1754" s="3" t="s">
        <v>8060</v>
      </c>
      <c r="CE1754" s="3" t="s">
        <v>8066</v>
      </c>
      <c r="CF1754" s="3" t="s">
        <v>163</v>
      </c>
      <c r="CG1754" s="3" t="s">
        <v>8051</v>
      </c>
      <c r="CH1754" s="3" t="s">
        <v>163</v>
      </c>
      <c r="CI1754" s="3" t="s">
        <v>8052</v>
      </c>
      <c r="CJ1754" s="3" t="s">
        <v>8067</v>
      </c>
      <c r="CK1754" s="3" t="s">
        <v>168</v>
      </c>
      <c r="CL1754" s="3" t="s">
        <v>4719</v>
      </c>
      <c r="CM1754" s="3" t="s">
        <v>8068</v>
      </c>
      <c r="CN1754" s="3" t="s">
        <v>8069</v>
      </c>
      <c r="CO1754" s="3" t="s">
        <v>8070</v>
      </c>
      <c r="CP1754" s="3" t="s">
        <v>163</v>
      </c>
      <c r="CQ1754" s="3" t="s">
        <v>8071</v>
      </c>
      <c r="CR1754" s="3" t="s">
        <v>163</v>
      </c>
      <c r="CS1754" s="3" t="s">
        <v>8039</v>
      </c>
      <c r="CU1754" s="3" t="s">
        <v>168</v>
      </c>
      <c r="CV1754" s="3" t="s">
        <v>5579</v>
      </c>
      <c r="CW1754" s="3" t="s">
        <v>8072</v>
      </c>
      <c r="CX1754" s="3" t="s">
        <v>8060</v>
      </c>
      <c r="CY1754" s="3" t="s">
        <v>8073</v>
      </c>
      <c r="CZ1754" s="3" t="s">
        <v>163</v>
      </c>
      <c r="DA1754" s="3" t="s">
        <v>8074</v>
      </c>
      <c r="DE1754" s="3" t="s">
        <v>168</v>
      </c>
      <c r="DF1754" s="3" t="s">
        <v>5736</v>
      </c>
      <c r="DG1754" s="3" t="s">
        <v>8075</v>
      </c>
      <c r="DH1754" s="3" t="s">
        <v>8060</v>
      </c>
      <c r="DI1754" s="3" t="s">
        <v>8076</v>
      </c>
      <c r="DJ1754" s="3" t="s">
        <v>163</v>
      </c>
      <c r="DK1754" s="3" t="s">
        <v>8077</v>
      </c>
    </row>
    <row r="1755" spans="1:118" ht="12.75" customHeight="1" x14ac:dyDescent="0.2">
      <c r="A1755" s="135" t="s">
        <v>173</v>
      </c>
      <c r="C1755" s="128"/>
      <c r="D1755" s="135" t="s">
        <v>8078</v>
      </c>
      <c r="E1755" s="135" t="s">
        <v>9356</v>
      </c>
      <c r="F1755" s="135"/>
      <c r="G1755" s="135"/>
      <c r="H1755" s="127"/>
      <c r="I1755" s="135" t="s">
        <v>184</v>
      </c>
      <c r="J1755" s="135" t="s">
        <v>179</v>
      </c>
      <c r="K1755" s="127" t="s">
        <v>180</v>
      </c>
      <c r="L1755" s="135" t="s">
        <v>163</v>
      </c>
      <c r="M1755" s="135"/>
      <c r="N1755" s="135"/>
      <c r="O1755" s="135"/>
      <c r="P1755" s="135"/>
      <c r="Q1755" s="135"/>
      <c r="R1755" s="135" t="s">
        <v>9357</v>
      </c>
      <c r="S1755" s="135" t="s">
        <v>9358</v>
      </c>
      <c r="T1755" s="135" t="s">
        <v>163</v>
      </c>
      <c r="U1755" s="135" t="s">
        <v>267</v>
      </c>
      <c r="V1755" s="141" t="s">
        <v>9359</v>
      </c>
      <c r="W1755" s="135"/>
      <c r="X1755" s="135"/>
      <c r="Y1755" s="135"/>
      <c r="Z1755" s="135"/>
      <c r="AA1755" s="135" t="s">
        <v>163</v>
      </c>
      <c r="AB1755" s="135"/>
      <c r="AC1755" s="3" t="s">
        <v>168</v>
      </c>
      <c r="AD1755" s="135" t="s">
        <v>3875</v>
      </c>
      <c r="AE1755" s="135" t="s">
        <v>8085</v>
      </c>
      <c r="AF1755" s="135" t="s">
        <v>250</v>
      </c>
      <c r="AG1755" s="135" t="s">
        <v>8086</v>
      </c>
      <c r="AH1755" s="135" t="s">
        <v>12662</v>
      </c>
      <c r="AI1755" s="135" t="s">
        <v>8087</v>
      </c>
      <c r="AJ1755" s="135" t="s">
        <v>163</v>
      </c>
      <c r="AK1755" s="135" t="s">
        <v>8092</v>
      </c>
      <c r="AL1755" s="135" t="s">
        <v>8093</v>
      </c>
      <c r="AM1755" s="135"/>
      <c r="AN1755" s="135" t="s">
        <v>5943</v>
      </c>
      <c r="AO1755" s="135" t="s">
        <v>1967</v>
      </c>
      <c r="AP1755" s="135" t="s">
        <v>8088</v>
      </c>
      <c r="AQ1755" s="135" t="s">
        <v>8089</v>
      </c>
      <c r="AR1755" s="135" t="s">
        <v>8106</v>
      </c>
      <c r="AS1755" s="135"/>
      <c r="AT1755" s="135"/>
      <c r="AU1755" s="135"/>
      <c r="AV1755" s="135"/>
      <c r="AW1755" s="3" t="s">
        <v>168</v>
      </c>
      <c r="AX1755" s="3" t="s">
        <v>8090</v>
      </c>
      <c r="AY1755" s="3" t="s">
        <v>8085</v>
      </c>
      <c r="AZ1755" s="3" t="s">
        <v>1259</v>
      </c>
      <c r="BA1755" s="3" t="s">
        <v>8091</v>
      </c>
      <c r="BB1755" s="3" t="s">
        <v>163</v>
      </c>
      <c r="BC1755" s="3" t="s">
        <v>8087</v>
      </c>
      <c r="BD1755" s="3" t="s">
        <v>163</v>
      </c>
      <c r="BE1755" s="3" t="s">
        <v>8092</v>
      </c>
      <c r="BF1755" s="3" t="s">
        <v>8093</v>
      </c>
      <c r="BG1755" s="3" t="s">
        <v>168</v>
      </c>
      <c r="BH1755" s="3" t="s">
        <v>8094</v>
      </c>
      <c r="BI1755" s="3" t="s">
        <v>8095</v>
      </c>
      <c r="BJ1755" s="3" t="s">
        <v>581</v>
      </c>
      <c r="BK1755" s="3" t="s">
        <v>8096</v>
      </c>
      <c r="BL1755" s="3" t="s">
        <v>163</v>
      </c>
      <c r="BM1755" s="3" t="s">
        <v>8097</v>
      </c>
      <c r="BN1755" s="3" t="s">
        <v>163</v>
      </c>
      <c r="BO1755" s="3" t="s">
        <v>8098</v>
      </c>
      <c r="BQ1755" s="3" t="s">
        <v>168</v>
      </c>
      <c r="BR1755" s="3" t="s">
        <v>8099</v>
      </c>
      <c r="BS1755" s="3" t="s">
        <v>8100</v>
      </c>
      <c r="BT1755" s="3" t="s">
        <v>163</v>
      </c>
      <c r="BU1755" s="135" t="s">
        <v>8101</v>
      </c>
      <c r="BV1755" s="3" t="s">
        <v>163</v>
      </c>
      <c r="BW1755" s="135" t="s">
        <v>8084</v>
      </c>
      <c r="BX1755" s="3" t="s">
        <v>163</v>
      </c>
      <c r="BY1755" s="3" t="s">
        <v>8098</v>
      </c>
      <c r="CA1755" s="3" t="s">
        <v>168</v>
      </c>
      <c r="CB1755" s="3" t="s">
        <v>8102</v>
      </c>
      <c r="CC1755" s="3" t="s">
        <v>8085</v>
      </c>
      <c r="CD1755" s="3" t="s">
        <v>250</v>
      </c>
      <c r="CE1755" s="3" t="s">
        <v>8103</v>
      </c>
      <c r="CF1755" s="3" t="s">
        <v>163</v>
      </c>
      <c r="CG1755" s="3" t="s">
        <v>8104</v>
      </c>
      <c r="CK1755" s="3" t="s">
        <v>168</v>
      </c>
      <c r="CL1755" s="3" t="s">
        <v>8105</v>
      </c>
      <c r="CM1755" s="3" t="s">
        <v>1805</v>
      </c>
      <c r="CN1755" s="3" t="s">
        <v>13487</v>
      </c>
      <c r="CO1755" s="3" t="s">
        <v>8106</v>
      </c>
    </row>
    <row r="1756" spans="1:118" ht="12.75" customHeight="1" x14ac:dyDescent="0.2">
      <c r="A1756" s="3" t="s">
        <v>11621</v>
      </c>
      <c r="B1756" s="127" t="s">
        <v>13671</v>
      </c>
      <c r="D1756" s="3" t="s">
        <v>8113</v>
      </c>
      <c r="E1756" s="3" t="s">
        <v>8113</v>
      </c>
      <c r="F1756" s="3"/>
      <c r="G1756" s="3"/>
      <c r="H1756" s="134" t="s">
        <v>177</v>
      </c>
      <c r="I1756" s="135" t="s">
        <v>711</v>
      </c>
      <c r="J1756" s="3" t="s">
        <v>179</v>
      </c>
      <c r="K1756" s="4" t="s">
        <v>162</v>
      </c>
      <c r="L1756" s="3" t="s">
        <v>163</v>
      </c>
      <c r="M1756" s="3" t="s">
        <v>8114</v>
      </c>
      <c r="R1756" s="3" t="s">
        <v>8115</v>
      </c>
      <c r="S1756" s="3" t="s">
        <v>8116</v>
      </c>
      <c r="T1756" s="3" t="s">
        <v>8117</v>
      </c>
      <c r="U1756" s="3" t="s">
        <v>8118</v>
      </c>
      <c r="V1756" s="9" t="s">
        <v>8119</v>
      </c>
      <c r="AA1756" s="3" t="s">
        <v>163</v>
      </c>
      <c r="AC1756" s="3" t="s">
        <v>168</v>
      </c>
      <c r="AD1756" s="3" t="s">
        <v>8120</v>
      </c>
      <c r="AE1756" s="3" t="s">
        <v>8121</v>
      </c>
      <c r="AF1756" s="3" t="s">
        <v>600</v>
      </c>
      <c r="AG1756" s="135" t="s">
        <v>8122</v>
      </c>
      <c r="AI1756" s="3" t="s">
        <v>163</v>
      </c>
      <c r="AJ1756" s="3" t="s">
        <v>8119</v>
      </c>
      <c r="AK1756" s="3" t="s">
        <v>8123</v>
      </c>
      <c r="AL1756" s="3" t="s">
        <v>8124</v>
      </c>
      <c r="AN1756" s="3" t="s">
        <v>8125</v>
      </c>
      <c r="AO1756" s="3" t="s">
        <v>8126</v>
      </c>
      <c r="AQ1756" s="3" t="s">
        <v>8127</v>
      </c>
      <c r="AS1756" s="135" t="s">
        <v>8128</v>
      </c>
      <c r="AW1756" s="3" t="s">
        <v>168</v>
      </c>
      <c r="AX1756" s="3" t="s">
        <v>7393</v>
      </c>
      <c r="AY1756" s="3" t="s">
        <v>8121</v>
      </c>
      <c r="AZ1756" s="3" t="s">
        <v>843</v>
      </c>
      <c r="BA1756" s="3" t="s">
        <v>8129</v>
      </c>
      <c r="BC1756" s="141"/>
      <c r="BD1756" s="141"/>
      <c r="BE1756" s="141"/>
      <c r="BG1756" s="3" t="s">
        <v>194</v>
      </c>
      <c r="BH1756" s="3" t="s">
        <v>8130</v>
      </c>
      <c r="BI1756" s="3" t="s">
        <v>8131</v>
      </c>
      <c r="BJ1756" s="3" t="s">
        <v>8132</v>
      </c>
      <c r="BK1756" s="3" t="s">
        <v>8133</v>
      </c>
      <c r="BL1756" s="3" t="s">
        <v>163</v>
      </c>
      <c r="BM1756" s="3" t="s">
        <v>8134</v>
      </c>
      <c r="BN1756" s="3" t="s">
        <v>163</v>
      </c>
      <c r="BO1756" s="3" t="s">
        <v>8135</v>
      </c>
      <c r="BP1756" s="3" t="s">
        <v>8136</v>
      </c>
      <c r="BQ1756" s="3" t="s">
        <v>168</v>
      </c>
      <c r="BR1756" s="3" t="s">
        <v>8137</v>
      </c>
      <c r="BS1756" s="3" t="s">
        <v>7394</v>
      </c>
      <c r="BT1756" s="3" t="s">
        <v>8138</v>
      </c>
      <c r="BU1756" s="3" t="s">
        <v>8139</v>
      </c>
      <c r="BV1756" s="3" t="s">
        <v>163</v>
      </c>
      <c r="BW1756" s="3" t="s">
        <v>8140</v>
      </c>
      <c r="BX1756" s="3" t="s">
        <v>163</v>
      </c>
      <c r="BY1756" s="3" t="s">
        <v>8141</v>
      </c>
      <c r="BZ1756" s="3" t="s">
        <v>8142</v>
      </c>
      <c r="CA1756" s="3" t="s">
        <v>168</v>
      </c>
      <c r="CB1756" s="3" t="s">
        <v>8143</v>
      </c>
      <c r="CC1756" s="3" t="s">
        <v>4139</v>
      </c>
      <c r="CD1756" s="3" t="s">
        <v>250</v>
      </c>
      <c r="CE1756" s="3" t="s">
        <v>8144</v>
      </c>
      <c r="CF1756" s="3" t="s">
        <v>163</v>
      </c>
      <c r="CG1756" s="3" t="s">
        <v>8145</v>
      </c>
      <c r="CH1756" s="3" t="s">
        <v>8146</v>
      </c>
      <c r="CI1756" s="3" t="s">
        <v>8147</v>
      </c>
      <c r="CJ1756" s="3" t="s">
        <v>8148</v>
      </c>
      <c r="CK1756" s="3" t="s">
        <v>168</v>
      </c>
      <c r="CL1756" s="3" t="s">
        <v>8149</v>
      </c>
      <c r="CM1756" s="3" t="s">
        <v>2742</v>
      </c>
      <c r="CN1756" s="3" t="s">
        <v>8150</v>
      </c>
      <c r="CO1756" s="3" t="s">
        <v>8151</v>
      </c>
      <c r="CV1756" s="3" t="s">
        <v>8152</v>
      </c>
      <c r="CW1756" s="3" t="s">
        <v>1782</v>
      </c>
      <c r="CX1756" s="3" t="s">
        <v>2485</v>
      </c>
      <c r="CY1756" s="3" t="s">
        <v>8153</v>
      </c>
      <c r="CZ1756" s="3" t="s">
        <v>163</v>
      </c>
      <c r="DA1756" s="3" t="s">
        <v>8154</v>
      </c>
      <c r="DB1756" s="3" t="s">
        <v>163</v>
      </c>
      <c r="DC1756" s="3" t="s">
        <v>8124</v>
      </c>
      <c r="DD1756" s="3" t="s">
        <v>8155</v>
      </c>
      <c r="DF1756" s="3" t="s">
        <v>8156</v>
      </c>
      <c r="DG1756" s="3" t="s">
        <v>8157</v>
      </c>
      <c r="DH1756" s="3" t="s">
        <v>8158</v>
      </c>
      <c r="DI1756" s="3" t="s">
        <v>8159</v>
      </c>
      <c r="DJ1756" s="3" t="s">
        <v>163</v>
      </c>
      <c r="DK1756" s="3" t="s">
        <v>8160</v>
      </c>
      <c r="DL1756" s="3" t="s">
        <v>163</v>
      </c>
      <c r="DM1756" s="3" t="s">
        <v>8124</v>
      </c>
      <c r="DN1756" s="3" t="s">
        <v>8155</v>
      </c>
    </row>
    <row r="1757" spans="1:118" ht="12.75" customHeight="1" x14ac:dyDescent="0.2">
      <c r="A1757" s="3" t="s">
        <v>275</v>
      </c>
      <c r="D1757" s="3" t="s">
        <v>8168</v>
      </c>
      <c r="E1757" s="3" t="s">
        <v>8168</v>
      </c>
      <c r="F1757" s="3"/>
      <c r="G1757" s="3"/>
      <c r="H1757" s="127"/>
      <c r="I1757" s="3" t="s">
        <v>160</v>
      </c>
      <c r="J1757" s="3" t="s">
        <v>161</v>
      </c>
      <c r="K1757" s="127" t="s">
        <v>162</v>
      </c>
      <c r="L1757" s="3" t="s">
        <v>163</v>
      </c>
      <c r="M1757" s="3" t="s">
        <v>163</v>
      </c>
      <c r="R1757" s="3" t="s">
        <v>5599</v>
      </c>
      <c r="S1757" s="3" t="s">
        <v>163</v>
      </c>
      <c r="T1757" s="3" t="s">
        <v>5600</v>
      </c>
      <c r="U1757" s="3" t="s">
        <v>167</v>
      </c>
      <c r="V1757" s="141" t="s">
        <v>163</v>
      </c>
      <c r="AA1757" s="3" t="s">
        <v>163</v>
      </c>
      <c r="AC1757" s="3" t="s">
        <v>168</v>
      </c>
      <c r="AD1757" s="3" t="s">
        <v>5607</v>
      </c>
      <c r="AE1757" s="3" t="s">
        <v>5608</v>
      </c>
      <c r="AF1757" s="3" t="s">
        <v>368</v>
      </c>
      <c r="AG1757" s="3" t="s">
        <v>5609</v>
      </c>
      <c r="AI1757" s="3" t="s">
        <v>163</v>
      </c>
      <c r="AJ1757" s="3" t="s">
        <v>8169</v>
      </c>
      <c r="AK1757" s="3" t="s">
        <v>5612</v>
      </c>
      <c r="AL1757" s="3" t="s">
        <v>5611</v>
      </c>
      <c r="BC1757" s="141"/>
      <c r="BD1757" s="141"/>
      <c r="BE1757" s="141"/>
    </row>
    <row r="1758" spans="1:118" ht="12.75" customHeight="1" x14ac:dyDescent="0.2">
      <c r="A1758" s="3" t="s">
        <v>263</v>
      </c>
      <c r="D1758" s="3" t="s">
        <v>8170</v>
      </c>
      <c r="E1758" s="135" t="s">
        <v>8170</v>
      </c>
      <c r="F1758" s="3"/>
      <c r="G1758" s="3"/>
      <c r="I1758" s="3" t="s">
        <v>301</v>
      </c>
      <c r="J1758" s="135" t="s">
        <v>179</v>
      </c>
      <c r="K1758" s="4" t="s">
        <v>162</v>
      </c>
      <c r="L1758" s="135" t="s">
        <v>163</v>
      </c>
      <c r="M1758" s="135" t="s">
        <v>163</v>
      </c>
      <c r="R1758" s="3" t="s">
        <v>8171</v>
      </c>
      <c r="S1758" s="3" t="s">
        <v>8172</v>
      </c>
      <c r="T1758" s="3" t="s">
        <v>8173</v>
      </c>
      <c r="U1758" s="3" t="s">
        <v>1176</v>
      </c>
      <c r="V1758" s="9" t="s">
        <v>163</v>
      </c>
      <c r="AA1758" s="3" t="s">
        <v>163</v>
      </c>
      <c r="AC1758" s="135" t="s">
        <v>168</v>
      </c>
      <c r="AD1758" s="3" t="s">
        <v>8174</v>
      </c>
      <c r="AE1758" s="3" t="s">
        <v>8175</v>
      </c>
      <c r="AF1758" s="3" t="s">
        <v>1259</v>
      </c>
      <c r="AG1758" s="3" t="s">
        <v>8176</v>
      </c>
      <c r="AH1758" s="3" t="s">
        <v>163</v>
      </c>
      <c r="AI1758" s="135" t="s">
        <v>8177</v>
      </c>
      <c r="AJ1758" s="135" t="s">
        <v>163</v>
      </c>
      <c r="AK1758" s="135" t="s">
        <v>8178</v>
      </c>
      <c r="AL1758" s="3" t="s">
        <v>163</v>
      </c>
      <c r="BC1758" s="141"/>
      <c r="BD1758" s="141"/>
      <c r="BE1758" s="141"/>
    </row>
    <row r="1759" spans="1:118" ht="12.75" customHeight="1" x14ac:dyDescent="0.2">
      <c r="A1759" s="132" t="s">
        <v>173</v>
      </c>
      <c r="B1759" s="17" t="s">
        <v>12429</v>
      </c>
      <c r="C1759" s="132" t="s">
        <v>13783</v>
      </c>
      <c r="D1759" s="132" t="s">
        <v>11713</v>
      </c>
      <c r="E1759" s="132" t="s">
        <v>11713</v>
      </c>
      <c r="F1759" s="85"/>
      <c r="G1759" s="85"/>
      <c r="H1759" s="134" t="s">
        <v>260</v>
      </c>
      <c r="I1759" s="132" t="s">
        <v>326</v>
      </c>
      <c r="J1759" s="132" t="s">
        <v>179</v>
      </c>
      <c r="K1759" s="17" t="s">
        <v>162</v>
      </c>
      <c r="L1759" s="132" t="s">
        <v>327</v>
      </c>
      <c r="M1759" s="3" t="s">
        <v>11710</v>
      </c>
      <c r="N1759" s="17"/>
      <c r="O1759" s="17"/>
      <c r="P1759" s="134"/>
      <c r="Q1759" s="134"/>
      <c r="R1759" s="136" t="s">
        <v>11711</v>
      </c>
      <c r="S1759" s="136"/>
      <c r="T1759" s="136"/>
      <c r="U1759" s="136" t="s">
        <v>11682</v>
      </c>
      <c r="V1759" s="138" t="s">
        <v>11712</v>
      </c>
      <c r="W1759" s="136"/>
      <c r="X1759" s="136"/>
      <c r="Y1759" s="136"/>
      <c r="Z1759" s="136"/>
      <c r="AA1759" s="136"/>
      <c r="AB1759" s="136"/>
      <c r="AC1759" s="136"/>
      <c r="AD1759" s="136"/>
      <c r="AE1759" s="136"/>
      <c r="AF1759" s="137"/>
      <c r="AG1759" s="3" t="s">
        <v>9279</v>
      </c>
      <c r="AI1759" s="136"/>
      <c r="AJ1759" s="136"/>
      <c r="AK1759" s="136"/>
      <c r="AL1759" s="136"/>
      <c r="AM1759" s="134"/>
      <c r="AN1759" s="134"/>
      <c r="AO1759" s="134"/>
      <c r="AP1759" s="134"/>
      <c r="AQ1759" s="134"/>
      <c r="AR1759" s="134"/>
      <c r="AS1759" s="134"/>
      <c r="AT1759" s="134"/>
      <c r="AU1759" s="134"/>
      <c r="AV1759" s="134"/>
      <c r="AW1759" s="134"/>
    </row>
    <row r="1760" spans="1:118" ht="12.75" customHeight="1" x14ac:dyDescent="0.2">
      <c r="A1760" s="3" t="s">
        <v>299</v>
      </c>
      <c r="B1760" s="127" t="s">
        <v>11959</v>
      </c>
      <c r="D1760" s="3" t="s">
        <v>11815</v>
      </c>
      <c r="E1760" s="3" t="s">
        <v>11815</v>
      </c>
      <c r="F1760" s="3"/>
      <c r="G1760" s="3"/>
      <c r="H1760" s="134" t="s">
        <v>177</v>
      </c>
      <c r="I1760" s="3" t="s">
        <v>301</v>
      </c>
      <c r="J1760" s="135" t="s">
        <v>179</v>
      </c>
      <c r="K1760" s="124" t="s">
        <v>162</v>
      </c>
      <c r="V1760" s="135"/>
      <c r="AC1760" s="3" t="s">
        <v>11740</v>
      </c>
      <c r="AD1760" s="3" t="s">
        <v>11827</v>
      </c>
      <c r="AE1760" s="3" t="s">
        <v>11837</v>
      </c>
      <c r="AF1760" s="3" t="s">
        <v>250</v>
      </c>
      <c r="AG1760" s="3" t="s">
        <v>11854</v>
      </c>
    </row>
    <row r="1761" spans="1:103" ht="12.75" customHeight="1" x14ac:dyDescent="0.2">
      <c r="A1761" s="133" t="s">
        <v>299</v>
      </c>
      <c r="B1761" s="127" t="s">
        <v>11959</v>
      </c>
      <c r="D1761" s="3" t="s">
        <v>12486</v>
      </c>
      <c r="E1761" s="3" t="s">
        <v>12486</v>
      </c>
      <c r="F1761" s="3"/>
      <c r="G1761" s="3"/>
      <c r="H1761" s="134" t="s">
        <v>177</v>
      </c>
      <c r="K1761" s="4" t="s">
        <v>162</v>
      </c>
      <c r="V1761" s="135"/>
      <c r="AC1761" s="3" t="s">
        <v>194</v>
      </c>
      <c r="AD1761" s="3" t="s">
        <v>3915</v>
      </c>
      <c r="AE1761" s="3" t="s">
        <v>12487</v>
      </c>
      <c r="AF1761" s="3" t="s">
        <v>5352</v>
      </c>
      <c r="AG1761" s="3" t="s">
        <v>12488</v>
      </c>
      <c r="BC1761" s="135"/>
      <c r="BD1761" s="135"/>
      <c r="BE1761" s="135"/>
    </row>
    <row r="1762" spans="1:103" ht="12.75" customHeight="1" x14ac:dyDescent="0.2">
      <c r="A1762" s="3" t="s">
        <v>299</v>
      </c>
      <c r="B1762" s="127" t="s">
        <v>11959</v>
      </c>
      <c r="D1762" s="3" t="s">
        <v>11816</v>
      </c>
      <c r="E1762" s="3" t="s">
        <v>11816</v>
      </c>
      <c r="F1762" s="3"/>
      <c r="G1762" s="3"/>
      <c r="H1762" s="134" t="s">
        <v>177</v>
      </c>
      <c r="I1762" s="135" t="s">
        <v>301</v>
      </c>
      <c r="J1762" s="135" t="s">
        <v>179</v>
      </c>
      <c r="K1762" s="124" t="s">
        <v>162</v>
      </c>
      <c r="V1762" s="135"/>
      <c r="AC1762" s="3" t="s">
        <v>11740</v>
      </c>
      <c r="AD1762" s="3" t="s">
        <v>11828</v>
      </c>
      <c r="AE1762" s="3" t="s">
        <v>2109</v>
      </c>
      <c r="AF1762" s="3" t="s">
        <v>11832</v>
      </c>
      <c r="AG1762" s="3" t="s">
        <v>11855</v>
      </c>
      <c r="AI1762" s="3" t="s">
        <v>11856</v>
      </c>
      <c r="BC1762" s="135"/>
      <c r="BD1762" s="135"/>
      <c r="BE1762" s="135"/>
    </row>
    <row r="1763" spans="1:103" ht="12.75" customHeight="1" x14ac:dyDescent="0.2">
      <c r="A1763" s="3" t="s">
        <v>13286</v>
      </c>
      <c r="D1763" s="3" t="s">
        <v>13201</v>
      </c>
      <c r="E1763" s="3" t="s">
        <v>13201</v>
      </c>
      <c r="F1763" s="3"/>
      <c r="G1763" s="3"/>
      <c r="I1763" s="3" t="s">
        <v>1455</v>
      </c>
      <c r="J1763" s="3" t="s">
        <v>179</v>
      </c>
      <c r="K1763" s="134" t="s">
        <v>162</v>
      </c>
      <c r="L1763" s="3" t="s">
        <v>13202</v>
      </c>
      <c r="M1763" s="3" t="s">
        <v>13203</v>
      </c>
      <c r="R1763" s="3" t="s">
        <v>13204</v>
      </c>
      <c r="S1763" s="3" t="s">
        <v>13205</v>
      </c>
      <c r="T1763" s="3">
        <v>93050</v>
      </c>
      <c r="U1763" s="3" t="s">
        <v>9837</v>
      </c>
      <c r="V1763" s="135" t="s">
        <v>13206</v>
      </c>
      <c r="AC1763" s="133" t="s">
        <v>168</v>
      </c>
      <c r="AD1763" s="3" t="s">
        <v>13207</v>
      </c>
      <c r="AE1763" s="3" t="s">
        <v>13208</v>
      </c>
      <c r="AG1763" s="3" t="s">
        <v>13209</v>
      </c>
      <c r="AH1763" s="3" t="s">
        <v>13210</v>
      </c>
      <c r="BC1763" s="135"/>
      <c r="BD1763" s="135"/>
      <c r="BE1763" s="135"/>
    </row>
    <row r="1764" spans="1:103" ht="12.75" customHeight="1" x14ac:dyDescent="0.2">
      <c r="A1764" s="3" t="s">
        <v>13286</v>
      </c>
      <c r="D1764" s="3" t="s">
        <v>13201</v>
      </c>
      <c r="E1764" s="3" t="s">
        <v>13201</v>
      </c>
      <c r="F1764" s="3"/>
      <c r="G1764" s="3"/>
      <c r="I1764" s="3" t="s">
        <v>1455</v>
      </c>
      <c r="J1764" s="3" t="s">
        <v>179</v>
      </c>
      <c r="K1764" s="4" t="s">
        <v>162</v>
      </c>
      <c r="L1764" s="3" t="s">
        <v>13202</v>
      </c>
      <c r="M1764" s="82" t="s">
        <v>13203</v>
      </c>
      <c r="R1764" s="3" t="s">
        <v>13204</v>
      </c>
      <c r="S1764" s="3" t="s">
        <v>13205</v>
      </c>
      <c r="T1764" s="3">
        <v>93050</v>
      </c>
      <c r="U1764" s="3" t="s">
        <v>9837</v>
      </c>
      <c r="V1764" s="141" t="s">
        <v>13206</v>
      </c>
      <c r="AC1764" s="8" t="s">
        <v>168</v>
      </c>
      <c r="AD1764" s="3" t="s">
        <v>13207</v>
      </c>
      <c r="AE1764" s="3" t="s">
        <v>13208</v>
      </c>
      <c r="AF1764" s="128"/>
      <c r="AG1764" s="82" t="s">
        <v>13209</v>
      </c>
      <c r="AH1764" s="82" t="s">
        <v>13210</v>
      </c>
    </row>
    <row r="1765" spans="1:103" ht="12.75" customHeight="1" x14ac:dyDescent="0.2">
      <c r="A1765" s="132" t="s">
        <v>173</v>
      </c>
      <c r="B1765" s="17" t="s">
        <v>1084</v>
      </c>
      <c r="C1765" s="132" t="s">
        <v>4970</v>
      </c>
      <c r="D1765" s="132" t="s">
        <v>4956</v>
      </c>
      <c r="E1765" s="132" t="s">
        <v>4956</v>
      </c>
      <c r="F1765" s="134"/>
      <c r="G1765" s="134"/>
      <c r="H1765" s="134" t="s">
        <v>177</v>
      </c>
      <c r="I1765" s="132" t="s">
        <v>2722</v>
      </c>
      <c r="J1765" s="132" t="s">
        <v>179</v>
      </c>
      <c r="K1765" s="134" t="s">
        <v>162</v>
      </c>
      <c r="M1765" s="3" t="s">
        <v>4957</v>
      </c>
      <c r="N1765" s="17"/>
      <c r="O1765" s="17"/>
      <c r="P1765" s="134"/>
      <c r="Q1765" s="134"/>
      <c r="R1765" s="3" t="s">
        <v>4958</v>
      </c>
      <c r="S1765" s="3" t="s">
        <v>4959</v>
      </c>
      <c r="T1765" s="3" t="s">
        <v>4960</v>
      </c>
      <c r="U1765" s="3" t="s">
        <v>4961</v>
      </c>
      <c r="V1765" s="141" t="s">
        <v>4962</v>
      </c>
      <c r="W1765" s="136"/>
      <c r="X1765" s="136"/>
      <c r="Y1765" s="136"/>
      <c r="Z1765" s="136"/>
      <c r="AA1765" s="136"/>
      <c r="AB1765" s="136"/>
      <c r="AC1765" s="135" t="s">
        <v>168</v>
      </c>
      <c r="AD1765" s="3" t="s">
        <v>4963</v>
      </c>
      <c r="AE1765" s="3" t="s">
        <v>4964</v>
      </c>
      <c r="AF1765" s="3" t="s">
        <v>4965</v>
      </c>
      <c r="AG1765" s="3" t="s">
        <v>4966</v>
      </c>
      <c r="AI1765" s="3" t="s">
        <v>163</v>
      </c>
      <c r="AJ1765" s="3" t="s">
        <v>163</v>
      </c>
      <c r="AK1765" s="3" t="s">
        <v>4967</v>
      </c>
      <c r="AL1765" s="3" t="s">
        <v>163</v>
      </c>
      <c r="AW1765" s="136" t="s">
        <v>1916</v>
      </c>
      <c r="AX1765" s="136" t="s">
        <v>728</v>
      </c>
      <c r="AY1765" s="136" t="s">
        <v>2777</v>
      </c>
      <c r="AZ1765" s="133"/>
      <c r="BA1765" s="3" t="s">
        <v>4968</v>
      </c>
    </row>
    <row r="1766" spans="1:103" ht="12.75" customHeight="1" x14ac:dyDescent="0.2">
      <c r="A1766" s="133" t="s">
        <v>173</v>
      </c>
      <c r="B1766" s="124"/>
      <c r="C1766" s="133"/>
      <c r="D1766" s="133" t="s">
        <v>1719</v>
      </c>
      <c r="E1766" s="133" t="s">
        <v>1719</v>
      </c>
      <c r="F1766" s="124"/>
      <c r="G1766" s="124"/>
      <c r="H1766" s="124"/>
      <c r="I1766" s="133" t="s">
        <v>301</v>
      </c>
      <c r="J1766" s="133" t="s">
        <v>179</v>
      </c>
      <c r="K1766" s="124" t="s">
        <v>162</v>
      </c>
      <c r="L1766" s="133"/>
      <c r="M1766" s="133"/>
      <c r="N1766" s="124"/>
      <c r="O1766" s="124"/>
      <c r="P1766" s="124"/>
      <c r="Q1766" s="124"/>
      <c r="R1766" s="133"/>
      <c r="S1766" s="133"/>
      <c r="T1766" s="133"/>
      <c r="U1766" s="133"/>
      <c r="V1766" s="24" t="s">
        <v>13561</v>
      </c>
      <c r="W1766" s="133"/>
      <c r="X1766" s="133"/>
      <c r="Y1766" s="133"/>
      <c r="Z1766" s="133"/>
      <c r="AA1766" s="133"/>
      <c r="AB1766" s="133"/>
      <c r="AC1766" s="135" t="s">
        <v>168</v>
      </c>
      <c r="AD1766" s="133" t="s">
        <v>8714</v>
      </c>
      <c r="AE1766" s="133" t="s">
        <v>8715</v>
      </c>
      <c r="AF1766" s="133"/>
      <c r="AG1766" s="133" t="s">
        <v>8716</v>
      </c>
      <c r="AH1766" s="133"/>
      <c r="AI1766" s="133"/>
      <c r="AJ1766" s="133"/>
      <c r="AK1766" s="133"/>
      <c r="AL1766" s="133"/>
      <c r="AM1766" s="133" t="s">
        <v>168</v>
      </c>
      <c r="AN1766" s="133" t="s">
        <v>13562</v>
      </c>
      <c r="AO1766" s="133" t="s">
        <v>588</v>
      </c>
      <c r="AP1766" s="124" t="s">
        <v>13563</v>
      </c>
      <c r="AQ1766" s="62" t="s">
        <v>13564</v>
      </c>
      <c r="AR1766" s="124"/>
      <c r="AS1766" s="27">
        <v>9107712216100</v>
      </c>
      <c r="AT1766" s="124"/>
      <c r="AU1766" s="124"/>
      <c r="AV1766" s="27">
        <v>919752090021</v>
      </c>
      <c r="AW1766" s="3" t="s">
        <v>168</v>
      </c>
      <c r="AX1766" s="3" t="s">
        <v>1726</v>
      </c>
      <c r="AY1766" s="3" t="s">
        <v>1727</v>
      </c>
      <c r="AZ1766" s="3" t="s">
        <v>250</v>
      </c>
      <c r="BA1766" s="3" t="s">
        <v>1728</v>
      </c>
      <c r="BH1766" s="3" t="s">
        <v>1729</v>
      </c>
      <c r="BI1766" s="3" t="s">
        <v>1730</v>
      </c>
      <c r="BJ1766" s="3" t="s">
        <v>1731</v>
      </c>
      <c r="BK1766" s="3" t="s">
        <v>1732</v>
      </c>
      <c r="BQ1766" s="3" t="s">
        <v>168</v>
      </c>
      <c r="BR1766" s="3" t="s">
        <v>2803</v>
      </c>
      <c r="BS1766" s="3" t="s">
        <v>1727</v>
      </c>
      <c r="BT1766" s="3" t="s">
        <v>13565</v>
      </c>
      <c r="BU1766" s="82" t="s">
        <v>13566</v>
      </c>
      <c r="BW1766" s="10">
        <v>917712216191</v>
      </c>
    </row>
    <row r="1767" spans="1:103" ht="12.75" customHeight="1" x14ac:dyDescent="0.2">
      <c r="A1767" s="3" t="s">
        <v>173</v>
      </c>
      <c r="D1767" s="3" t="s">
        <v>8717</v>
      </c>
      <c r="E1767" s="3" t="s">
        <v>8208</v>
      </c>
      <c r="F1767" s="3"/>
      <c r="G1767" s="3"/>
      <c r="I1767" s="132" t="s">
        <v>595</v>
      </c>
      <c r="J1767" s="3" t="s">
        <v>179</v>
      </c>
      <c r="K1767" s="4" t="s">
        <v>162</v>
      </c>
      <c r="L1767" s="3" t="s">
        <v>163</v>
      </c>
      <c r="M1767" s="3" t="s">
        <v>163</v>
      </c>
      <c r="R1767" s="3" t="s">
        <v>8718</v>
      </c>
      <c r="S1767" s="3" t="s">
        <v>8719</v>
      </c>
      <c r="T1767" s="3" t="s">
        <v>8720</v>
      </c>
      <c r="U1767" s="3" t="s">
        <v>586</v>
      </c>
      <c r="V1767" s="9" t="s">
        <v>8721</v>
      </c>
      <c r="AA1767" s="3" t="s">
        <v>163</v>
      </c>
      <c r="AC1767" s="3" t="s">
        <v>168</v>
      </c>
      <c r="AD1767" s="3" t="s">
        <v>1215</v>
      </c>
      <c r="AE1767" s="3" t="s">
        <v>1727</v>
      </c>
      <c r="AF1767" s="3" t="s">
        <v>8722</v>
      </c>
      <c r="AG1767" s="133" t="s">
        <v>8713</v>
      </c>
      <c r="AH1767" s="3" t="s">
        <v>8723</v>
      </c>
      <c r="AI1767" s="3" t="s">
        <v>8724</v>
      </c>
      <c r="AJ1767" s="3" t="s">
        <v>8725</v>
      </c>
      <c r="AK1767" s="3" t="s">
        <v>8726</v>
      </c>
      <c r="AL1767" s="3" t="s">
        <v>8727</v>
      </c>
      <c r="AM1767" s="3" t="s">
        <v>194</v>
      </c>
      <c r="AN1767" s="3" t="s">
        <v>8728</v>
      </c>
      <c r="AO1767" s="3" t="s">
        <v>8729</v>
      </c>
      <c r="AP1767" s="3" t="s">
        <v>8730</v>
      </c>
      <c r="AQ1767" s="3" t="s">
        <v>8731</v>
      </c>
      <c r="AR1767" s="3" t="s">
        <v>8732</v>
      </c>
      <c r="AS1767" s="141" t="s">
        <v>8733</v>
      </c>
      <c r="AW1767" s="3" t="s">
        <v>168</v>
      </c>
      <c r="AX1767" s="3" t="s">
        <v>1726</v>
      </c>
      <c r="AY1767" s="3" t="s">
        <v>1727</v>
      </c>
      <c r="AZ1767" s="3" t="s">
        <v>250</v>
      </c>
      <c r="BA1767" s="3" t="s">
        <v>1728</v>
      </c>
      <c r="BG1767" s="3" t="s">
        <v>168</v>
      </c>
      <c r="BH1767" s="3" t="s">
        <v>8739</v>
      </c>
      <c r="BI1767" s="3" t="s">
        <v>1727</v>
      </c>
      <c r="BJ1767" s="3" t="s">
        <v>8740</v>
      </c>
      <c r="BK1767" s="3" t="s">
        <v>8741</v>
      </c>
      <c r="BL1767" s="3" t="s">
        <v>163</v>
      </c>
      <c r="BM1767" s="3" t="s">
        <v>8742</v>
      </c>
      <c r="BN1767" s="3" t="s">
        <v>8743</v>
      </c>
      <c r="BO1767" s="3" t="s">
        <v>8744</v>
      </c>
      <c r="BP1767" s="3" t="s">
        <v>8745</v>
      </c>
      <c r="BQ1767" s="3" t="s">
        <v>168</v>
      </c>
      <c r="BR1767" s="3" t="s">
        <v>8734</v>
      </c>
      <c r="BS1767" s="3" t="s">
        <v>8735</v>
      </c>
      <c r="BT1767" s="3" t="s">
        <v>8736</v>
      </c>
      <c r="BU1767" s="3" t="s">
        <v>8716</v>
      </c>
      <c r="BV1767" s="3" t="s">
        <v>1732</v>
      </c>
      <c r="BW1767" s="3" t="s">
        <v>8721</v>
      </c>
      <c r="BX1767" s="3" t="s">
        <v>163</v>
      </c>
      <c r="BY1767" s="3" t="s">
        <v>8737</v>
      </c>
      <c r="BZ1767" s="3" t="s">
        <v>8738</v>
      </c>
      <c r="CA1767" s="3" t="s">
        <v>168</v>
      </c>
      <c r="CB1767" s="3" t="s">
        <v>8746</v>
      </c>
      <c r="CC1767" s="3" t="s">
        <v>8747</v>
      </c>
      <c r="CD1767" s="3" t="s">
        <v>8748</v>
      </c>
      <c r="CE1767" s="3" t="s">
        <v>8749</v>
      </c>
      <c r="CF1767" s="3" t="s">
        <v>163</v>
      </c>
      <c r="CG1767" s="3" t="s">
        <v>8750</v>
      </c>
      <c r="CH1767" s="3" t="s">
        <v>163</v>
      </c>
      <c r="CI1767" s="3" t="s">
        <v>163</v>
      </c>
      <c r="CJ1767" s="3" t="s">
        <v>8751</v>
      </c>
      <c r="CK1767" s="3" t="s">
        <v>168</v>
      </c>
      <c r="CL1767" s="3" t="s">
        <v>8752</v>
      </c>
      <c r="CM1767" s="3" t="s">
        <v>8753</v>
      </c>
      <c r="CN1767" s="3" t="s">
        <v>8754</v>
      </c>
      <c r="CO1767" s="3" t="s">
        <v>8755</v>
      </c>
      <c r="CP1767" s="3" t="s">
        <v>163</v>
      </c>
      <c r="CQ1767" s="3" t="s">
        <v>8756</v>
      </c>
      <c r="CR1767" s="3" t="s">
        <v>163</v>
      </c>
      <c r="CS1767" s="3" t="s">
        <v>8757</v>
      </c>
      <c r="CT1767" s="3" t="s">
        <v>8758</v>
      </c>
      <c r="CV1767" s="3" t="s">
        <v>1729</v>
      </c>
      <c r="CW1767" s="3" t="s">
        <v>1730</v>
      </c>
      <c r="CX1767" s="3" t="s">
        <v>1731</v>
      </c>
      <c r="CY1767" s="3" t="s">
        <v>1732</v>
      </c>
    </row>
    <row r="1768" spans="1:103" ht="12.75" customHeight="1" x14ac:dyDescent="0.2">
      <c r="A1768" s="3" t="s">
        <v>299</v>
      </c>
      <c r="B1768" s="127" t="s">
        <v>11959</v>
      </c>
      <c r="D1768" s="3" t="s">
        <v>11817</v>
      </c>
      <c r="E1768" s="3" t="s">
        <v>11817</v>
      </c>
      <c r="F1768" s="3"/>
      <c r="G1768" s="3"/>
      <c r="H1768" s="134" t="s">
        <v>177</v>
      </c>
      <c r="I1768" s="3" t="s">
        <v>301</v>
      </c>
      <c r="J1768" s="3" t="s">
        <v>179</v>
      </c>
      <c r="K1768" s="124" t="s">
        <v>162</v>
      </c>
      <c r="V1768" s="135"/>
      <c r="AC1768" s="3" t="s">
        <v>168</v>
      </c>
      <c r="AD1768" s="3" t="s">
        <v>11829</v>
      </c>
      <c r="AE1768" s="3" t="s">
        <v>3720</v>
      </c>
      <c r="AF1768" s="3" t="s">
        <v>250</v>
      </c>
      <c r="AG1768" s="3" t="s">
        <v>11857</v>
      </c>
      <c r="AI1768" s="3" t="s">
        <v>11858</v>
      </c>
    </row>
    <row r="1769" spans="1:103" ht="12.75" customHeight="1" x14ac:dyDescent="0.2">
      <c r="A1769" s="3" t="s">
        <v>173</v>
      </c>
      <c r="D1769" s="3" t="s">
        <v>8762</v>
      </c>
      <c r="E1769" s="132" t="s">
        <v>8208</v>
      </c>
      <c r="F1769" s="3"/>
      <c r="G1769" s="3"/>
      <c r="I1769" s="3" t="s">
        <v>523</v>
      </c>
      <c r="J1769" s="133" t="s">
        <v>482</v>
      </c>
      <c r="K1769" s="4" t="s">
        <v>180</v>
      </c>
      <c r="L1769" s="132" t="s">
        <v>8769</v>
      </c>
      <c r="M1769" s="133" t="s">
        <v>8770</v>
      </c>
      <c r="R1769" s="3" t="s">
        <v>8763</v>
      </c>
      <c r="S1769" s="3" t="s">
        <v>163</v>
      </c>
      <c r="T1769" s="3" t="s">
        <v>8764</v>
      </c>
      <c r="U1769" s="3" t="s">
        <v>1485</v>
      </c>
      <c r="V1769" s="9" t="s">
        <v>163</v>
      </c>
      <c r="AA1769" s="3" t="s">
        <v>163</v>
      </c>
      <c r="AC1769" s="136" t="s">
        <v>168</v>
      </c>
      <c r="AD1769" s="3" t="s">
        <v>8765</v>
      </c>
      <c r="AE1769" s="3" t="s">
        <v>8766</v>
      </c>
      <c r="AF1769" s="3" t="s">
        <v>232</v>
      </c>
      <c r="AG1769" s="3" t="s">
        <v>8767</v>
      </c>
      <c r="AI1769" s="141"/>
      <c r="AJ1769" s="141"/>
      <c r="AK1769" s="141"/>
      <c r="AM1769" s="3" t="s">
        <v>168</v>
      </c>
      <c r="AN1769" s="3" t="s">
        <v>12675</v>
      </c>
      <c r="AO1769" s="3" t="s">
        <v>12676</v>
      </c>
      <c r="AP1769" s="3" t="s">
        <v>190</v>
      </c>
      <c r="AQ1769" s="3" t="s">
        <v>12677</v>
      </c>
      <c r="BC1769" s="135"/>
      <c r="BD1769" s="135"/>
      <c r="BE1769" s="135"/>
    </row>
    <row r="1770" spans="1:103" ht="12.75" customHeight="1" x14ac:dyDescent="0.2">
      <c r="A1770" s="3" t="s">
        <v>173</v>
      </c>
      <c r="D1770" s="3" t="s">
        <v>12345</v>
      </c>
      <c r="E1770" s="3" t="s">
        <v>12345</v>
      </c>
      <c r="F1770" s="3"/>
      <c r="G1770" s="3"/>
      <c r="I1770" s="3" t="s">
        <v>301</v>
      </c>
      <c r="J1770" s="3" t="s">
        <v>179</v>
      </c>
      <c r="K1770" s="4" t="s">
        <v>162</v>
      </c>
      <c r="L1770" s="3" t="s">
        <v>12346</v>
      </c>
      <c r="M1770" s="3" t="s">
        <v>12347</v>
      </c>
      <c r="R1770" s="3" t="s">
        <v>12348</v>
      </c>
      <c r="S1770" s="3" t="s">
        <v>12349</v>
      </c>
      <c r="T1770" s="3">
        <v>492003</v>
      </c>
      <c r="U1770" s="3" t="s">
        <v>1722</v>
      </c>
      <c r="V1770" s="135" t="s">
        <v>12350</v>
      </c>
      <c r="AG1770" s="3" t="s">
        <v>12351</v>
      </c>
      <c r="AK1770" s="3" t="s">
        <v>12352</v>
      </c>
    </row>
    <row r="1771" spans="1:103" ht="12.75" customHeight="1" x14ac:dyDescent="0.2">
      <c r="A1771" s="3" t="s">
        <v>299</v>
      </c>
      <c r="D1771" s="3" t="s">
        <v>8772</v>
      </c>
      <c r="E1771" s="3" t="s">
        <v>8772</v>
      </c>
      <c r="F1771" s="3"/>
      <c r="G1771" s="3"/>
      <c r="I1771" s="3" t="s">
        <v>217</v>
      </c>
      <c r="J1771" s="133" t="s">
        <v>203</v>
      </c>
      <c r="K1771" s="4" t="s">
        <v>162</v>
      </c>
      <c r="M1771" s="3" t="s">
        <v>163</v>
      </c>
      <c r="R1771" s="3" t="s">
        <v>8773</v>
      </c>
      <c r="S1771" s="3" t="s">
        <v>163</v>
      </c>
      <c r="T1771" s="3" t="s">
        <v>8774</v>
      </c>
      <c r="U1771" s="3" t="s">
        <v>222</v>
      </c>
      <c r="V1771" s="9" t="s">
        <v>8775</v>
      </c>
      <c r="AA1771" s="3" t="s">
        <v>8776</v>
      </c>
      <c r="AC1771" s="3" t="s">
        <v>168</v>
      </c>
      <c r="AD1771" s="3" t="s">
        <v>8777</v>
      </c>
      <c r="AE1771" s="3" t="s">
        <v>8778</v>
      </c>
      <c r="AF1771" s="3" t="s">
        <v>843</v>
      </c>
      <c r="AG1771" s="3" t="s">
        <v>8779</v>
      </c>
      <c r="AI1771" s="3" t="s">
        <v>163</v>
      </c>
      <c r="AJ1771" s="3" t="s">
        <v>8780</v>
      </c>
      <c r="AK1771" s="3" t="s">
        <v>8781</v>
      </c>
      <c r="AL1771" s="3" t="s">
        <v>8782</v>
      </c>
      <c r="AM1771" s="3" t="s">
        <v>194</v>
      </c>
      <c r="AN1771" s="3" t="s">
        <v>8418</v>
      </c>
      <c r="AO1771" s="3" t="s">
        <v>8783</v>
      </c>
      <c r="AQ1771" s="3" t="s">
        <v>8784</v>
      </c>
      <c r="AW1771" s="3" t="s">
        <v>168</v>
      </c>
      <c r="AX1771" s="3" t="s">
        <v>8785</v>
      </c>
      <c r="AY1771" s="3" t="s">
        <v>8786</v>
      </c>
      <c r="AZ1771" s="3" t="s">
        <v>163</v>
      </c>
      <c r="BA1771" s="3" t="s">
        <v>8787</v>
      </c>
      <c r="BB1771" s="3" t="s">
        <v>8788</v>
      </c>
      <c r="BC1771" s="3" t="s">
        <v>8789</v>
      </c>
      <c r="BD1771" s="3" t="s">
        <v>163</v>
      </c>
      <c r="BE1771" s="3" t="s">
        <v>8790</v>
      </c>
      <c r="BF1771" s="3" t="s">
        <v>8791</v>
      </c>
    </row>
    <row r="1772" spans="1:103" ht="12.75" customHeight="1" x14ac:dyDescent="0.2">
      <c r="A1772" s="135" t="s">
        <v>13454</v>
      </c>
      <c r="C1772" s="128"/>
      <c r="D1772" s="135" t="s">
        <v>8805</v>
      </c>
      <c r="E1772" s="135" t="s">
        <v>8805</v>
      </c>
      <c r="F1772" s="135"/>
      <c r="G1772" s="135"/>
      <c r="H1772" s="127"/>
      <c r="I1772" s="135" t="s">
        <v>809</v>
      </c>
      <c r="J1772" s="135" t="s">
        <v>810</v>
      </c>
      <c r="K1772" s="127" t="s">
        <v>162</v>
      </c>
      <c r="L1772" s="135" t="s">
        <v>163</v>
      </c>
      <c r="M1772" s="135" t="s">
        <v>8806</v>
      </c>
      <c r="N1772" s="135"/>
      <c r="O1772" s="135"/>
      <c r="P1772" s="135"/>
      <c r="Q1772" s="135"/>
      <c r="R1772" s="135" t="s">
        <v>8807</v>
      </c>
      <c r="S1772" s="135" t="s">
        <v>163</v>
      </c>
      <c r="T1772" s="135" t="s">
        <v>5105</v>
      </c>
      <c r="U1772" s="135" t="s">
        <v>1359</v>
      </c>
      <c r="V1772" s="141" t="s">
        <v>8808</v>
      </c>
      <c r="W1772" s="135"/>
      <c r="X1772" s="135"/>
      <c r="Y1772" s="135"/>
      <c r="Z1772" s="135"/>
      <c r="AA1772" s="135" t="s">
        <v>163</v>
      </c>
      <c r="AB1772" s="135"/>
      <c r="AC1772" s="135" t="s">
        <v>168</v>
      </c>
      <c r="AD1772" s="135" t="s">
        <v>540</v>
      </c>
      <c r="AE1772" s="135" t="s">
        <v>917</v>
      </c>
      <c r="AF1772" s="135" t="s">
        <v>368</v>
      </c>
      <c r="AG1772" s="3" t="s">
        <v>8809</v>
      </c>
      <c r="AH1772" s="3" t="s">
        <v>163</v>
      </c>
      <c r="AI1772" s="135" t="s">
        <v>8808</v>
      </c>
      <c r="AJ1772" s="135" t="s">
        <v>163</v>
      </c>
      <c r="AK1772" s="135"/>
      <c r="AL1772" s="135" t="s">
        <v>8810</v>
      </c>
      <c r="AM1772" s="135"/>
      <c r="AN1772" s="135"/>
      <c r="AO1772" s="135"/>
      <c r="AP1772" s="135"/>
      <c r="AQ1772" s="135"/>
      <c r="AR1772" s="135"/>
      <c r="AS1772" s="135"/>
      <c r="AT1772" s="135"/>
      <c r="AU1772" s="135"/>
      <c r="AV1772" s="135"/>
      <c r="AW1772" s="135"/>
      <c r="BC1772" s="141"/>
      <c r="BD1772" s="141"/>
      <c r="BE1772" s="141"/>
    </row>
    <row r="1773" spans="1:103" ht="12.75" customHeight="1" x14ac:dyDescent="0.2">
      <c r="A1773" s="3" t="s">
        <v>205</v>
      </c>
      <c r="D1773" s="3" t="s">
        <v>8837</v>
      </c>
      <c r="E1773" s="3" t="s">
        <v>8837</v>
      </c>
      <c r="F1773" s="3"/>
      <c r="G1773" s="3"/>
      <c r="I1773" s="133" t="s">
        <v>1410</v>
      </c>
      <c r="J1773" s="130" t="s">
        <v>493</v>
      </c>
      <c r="K1773" s="127" t="s">
        <v>162</v>
      </c>
      <c r="L1773" s="3" t="s">
        <v>163</v>
      </c>
      <c r="M1773" s="135" t="s">
        <v>163</v>
      </c>
      <c r="R1773" s="3" t="s">
        <v>8838</v>
      </c>
      <c r="S1773" s="3" t="s">
        <v>8839</v>
      </c>
      <c r="T1773" s="3" t="s">
        <v>163</v>
      </c>
      <c r="U1773" s="3" t="s">
        <v>8840</v>
      </c>
      <c r="V1773" s="9" t="s">
        <v>163</v>
      </c>
      <c r="AA1773" s="3" t="s">
        <v>163</v>
      </c>
      <c r="AC1773" s="3" t="s">
        <v>168</v>
      </c>
      <c r="AD1773" s="3" t="s">
        <v>1248</v>
      </c>
      <c r="AE1773" s="3" t="s">
        <v>6549</v>
      </c>
      <c r="AF1773" s="3" t="s">
        <v>1289</v>
      </c>
      <c r="AG1773" s="3" t="s">
        <v>8841</v>
      </c>
      <c r="AI1773" s="135"/>
      <c r="BC1773" s="141"/>
      <c r="BD1773" s="141"/>
      <c r="BE1773" s="141"/>
    </row>
    <row r="1774" spans="1:103" ht="12.75" customHeight="1" x14ac:dyDescent="0.2">
      <c r="A1774" s="3" t="s">
        <v>205</v>
      </c>
      <c r="D1774" s="3" t="s">
        <v>8847</v>
      </c>
      <c r="E1774" s="3" t="s">
        <v>8847</v>
      </c>
      <c r="F1774" s="3"/>
      <c r="G1774" s="3"/>
      <c r="I1774" s="3" t="s">
        <v>4793</v>
      </c>
      <c r="J1774" s="3" t="s">
        <v>179</v>
      </c>
      <c r="K1774" s="4" t="s">
        <v>162</v>
      </c>
      <c r="L1774" s="3" t="s">
        <v>163</v>
      </c>
      <c r="M1774" s="3" t="s">
        <v>8848</v>
      </c>
      <c r="R1774" s="3" t="s">
        <v>8849</v>
      </c>
      <c r="S1774" s="3" t="s">
        <v>8850</v>
      </c>
      <c r="T1774" s="3" t="s">
        <v>8851</v>
      </c>
      <c r="U1774" s="3" t="s">
        <v>8852</v>
      </c>
      <c r="V1774" s="9" t="s">
        <v>8853</v>
      </c>
      <c r="AA1774" s="3" t="s">
        <v>163</v>
      </c>
      <c r="BC1774" s="141"/>
      <c r="BD1774" s="141"/>
      <c r="BE1774" s="141"/>
    </row>
    <row r="1775" spans="1:103" ht="12.75" customHeight="1" x14ac:dyDescent="0.2">
      <c r="A1775" s="3" t="s">
        <v>205</v>
      </c>
      <c r="B1775" s="17" t="s">
        <v>886</v>
      </c>
      <c r="D1775" s="3" t="s">
        <v>11563</v>
      </c>
      <c r="E1775" s="3" t="s">
        <v>11563</v>
      </c>
      <c r="F1775" s="3"/>
      <c r="G1775" s="3"/>
      <c r="H1775" s="4" t="s">
        <v>11628</v>
      </c>
      <c r="I1775" s="3" t="s">
        <v>722</v>
      </c>
      <c r="J1775" s="3" t="s">
        <v>179</v>
      </c>
      <c r="K1775" s="4" t="s">
        <v>162</v>
      </c>
      <c r="V1775" s="135"/>
      <c r="AC1775" s="133" t="s">
        <v>168</v>
      </c>
      <c r="AD1775" s="3" t="s">
        <v>11564</v>
      </c>
      <c r="AE1775" s="3" t="s">
        <v>1755</v>
      </c>
      <c r="AF1775" s="3" t="s">
        <v>11333</v>
      </c>
      <c r="AG1775" s="3" t="s">
        <v>11565</v>
      </c>
      <c r="BC1775" s="135"/>
      <c r="BD1775" s="135"/>
      <c r="BE1775" s="135"/>
    </row>
    <row r="1776" spans="1:103" ht="12.75" customHeight="1" x14ac:dyDescent="0.2">
      <c r="A1776" s="3" t="s">
        <v>173</v>
      </c>
      <c r="B1776" s="127" t="s">
        <v>1084</v>
      </c>
      <c r="C1776" s="5" t="s">
        <v>11627</v>
      </c>
      <c r="D1776" s="3" t="s">
        <v>11443</v>
      </c>
      <c r="E1776" s="3" t="s">
        <v>11443</v>
      </c>
      <c r="F1776" s="3"/>
      <c r="G1776" s="3"/>
      <c r="I1776" s="3" t="s">
        <v>722</v>
      </c>
      <c r="J1776" s="3" t="s">
        <v>179</v>
      </c>
      <c r="K1776" s="4" t="s">
        <v>162</v>
      </c>
      <c r="V1776" s="135"/>
      <c r="AC1776" s="133" t="s">
        <v>168</v>
      </c>
      <c r="AD1776" s="3" t="s">
        <v>11444</v>
      </c>
      <c r="AE1776" s="3" t="s">
        <v>1152</v>
      </c>
      <c r="AF1776" s="3" t="s">
        <v>11319</v>
      </c>
      <c r="AG1776" s="3" t="s">
        <v>11445</v>
      </c>
    </row>
    <row r="1777" spans="1:88" ht="12.75" customHeight="1" x14ac:dyDescent="0.2">
      <c r="A1777" s="3" t="s">
        <v>173</v>
      </c>
      <c r="B1777" s="127" t="s">
        <v>215</v>
      </c>
      <c r="C1777" s="5" t="s">
        <v>11622</v>
      </c>
      <c r="D1777" s="3" t="s">
        <v>11344</v>
      </c>
      <c r="E1777" s="3" t="s">
        <v>11344</v>
      </c>
      <c r="F1777" s="3"/>
      <c r="G1777" s="3"/>
      <c r="H1777" s="4" t="s">
        <v>11628</v>
      </c>
      <c r="I1777" s="3" t="s">
        <v>722</v>
      </c>
      <c r="J1777" s="3" t="s">
        <v>179</v>
      </c>
      <c r="K1777" s="4" t="s">
        <v>162</v>
      </c>
      <c r="AC1777" s="133" t="s">
        <v>168</v>
      </c>
      <c r="AD1777" s="3" t="s">
        <v>11345</v>
      </c>
      <c r="AE1777" s="3" t="s">
        <v>11346</v>
      </c>
      <c r="AF1777" s="3" t="s">
        <v>1071</v>
      </c>
      <c r="AG1777" s="3" t="s">
        <v>11347</v>
      </c>
    </row>
    <row r="1778" spans="1:88" ht="12.75" customHeight="1" x14ac:dyDescent="0.2">
      <c r="A1778" s="3" t="s">
        <v>205</v>
      </c>
      <c r="D1778" s="3" t="s">
        <v>8854</v>
      </c>
      <c r="E1778" s="3" t="s">
        <v>8854</v>
      </c>
      <c r="F1778" s="3"/>
      <c r="G1778" s="3"/>
      <c r="I1778" s="3" t="s">
        <v>4793</v>
      </c>
      <c r="J1778" s="3" t="s">
        <v>179</v>
      </c>
      <c r="K1778" s="4" t="s">
        <v>180</v>
      </c>
      <c r="L1778" s="3" t="s">
        <v>163</v>
      </c>
      <c r="M1778" s="3" t="s">
        <v>8855</v>
      </c>
      <c r="R1778" s="3" t="s">
        <v>8856</v>
      </c>
      <c r="S1778" s="3" t="s">
        <v>8857</v>
      </c>
      <c r="T1778" s="3" t="s">
        <v>8858</v>
      </c>
      <c r="U1778" s="3" t="s">
        <v>8859</v>
      </c>
      <c r="V1778" s="9" t="s">
        <v>163</v>
      </c>
      <c r="AA1778" s="3" t="s">
        <v>163</v>
      </c>
      <c r="AC1778" s="3" t="s">
        <v>194</v>
      </c>
      <c r="AD1778" s="3" t="s">
        <v>1326</v>
      </c>
      <c r="AE1778" s="3" t="s">
        <v>1025</v>
      </c>
      <c r="AF1778" s="3" t="s">
        <v>8860</v>
      </c>
      <c r="AG1778" s="3" t="s">
        <v>8861</v>
      </c>
      <c r="AH1778" s="3" t="s">
        <v>163</v>
      </c>
      <c r="AI1778" s="3" t="s">
        <v>8862</v>
      </c>
      <c r="AJ1778" s="3" t="s">
        <v>163</v>
      </c>
      <c r="AK1778" s="3" t="s">
        <v>8863</v>
      </c>
      <c r="AL1778" s="3" t="s">
        <v>8864</v>
      </c>
      <c r="AW1778" s="3" t="s">
        <v>194</v>
      </c>
      <c r="AX1778" s="3" t="s">
        <v>8865</v>
      </c>
      <c r="AY1778" s="3" t="s">
        <v>1025</v>
      </c>
      <c r="AZ1778" s="3" t="s">
        <v>1071</v>
      </c>
      <c r="BA1778" s="3" t="s">
        <v>8866</v>
      </c>
      <c r="BB1778" s="3" t="s">
        <v>163</v>
      </c>
      <c r="BC1778" s="3" t="s">
        <v>8867</v>
      </c>
      <c r="BD1778" s="3" t="s">
        <v>163</v>
      </c>
      <c r="BE1778" s="3" t="s">
        <v>8868</v>
      </c>
      <c r="BF1778" s="3" t="s">
        <v>8869</v>
      </c>
      <c r="BK1778" s="135"/>
      <c r="BL1778" s="135"/>
    </row>
    <row r="1779" spans="1:88" ht="12.75" customHeight="1" x14ac:dyDescent="0.2">
      <c r="A1779" s="3" t="s">
        <v>205</v>
      </c>
      <c r="D1779" s="3" t="s">
        <v>8870</v>
      </c>
      <c r="E1779" s="3" t="s">
        <v>8870</v>
      </c>
      <c r="F1779" s="3"/>
      <c r="G1779" s="3"/>
      <c r="I1779" s="3" t="s">
        <v>301</v>
      </c>
      <c r="J1779" s="3" t="s">
        <v>179</v>
      </c>
      <c r="K1779" s="4" t="s">
        <v>162</v>
      </c>
      <c r="L1779" s="3" t="s">
        <v>163</v>
      </c>
      <c r="M1779" s="3" t="s">
        <v>8881</v>
      </c>
      <c r="R1779" s="3" t="s">
        <v>8882</v>
      </c>
      <c r="S1779" s="3" t="s">
        <v>8883</v>
      </c>
      <c r="T1779" s="3" t="s">
        <v>8884</v>
      </c>
      <c r="U1779" s="3" t="s">
        <v>3292</v>
      </c>
      <c r="V1779" s="141" t="s">
        <v>8885</v>
      </c>
      <c r="AA1779" s="3" t="s">
        <v>163</v>
      </c>
      <c r="AC1779" s="135" t="s">
        <v>168</v>
      </c>
      <c r="AD1779" s="3" t="s">
        <v>2363</v>
      </c>
      <c r="AE1779" s="3" t="s">
        <v>8874</v>
      </c>
      <c r="AF1779" s="3" t="s">
        <v>1259</v>
      </c>
      <c r="AG1779" s="135" t="s">
        <v>8875</v>
      </c>
      <c r="AH1779" s="3" t="s">
        <v>8876</v>
      </c>
      <c r="AI1779" s="3" t="s">
        <v>8877</v>
      </c>
      <c r="AJ1779" s="3" t="s">
        <v>8878</v>
      </c>
      <c r="AK1779" s="3" t="s">
        <v>8879</v>
      </c>
      <c r="AL1779" s="3" t="s">
        <v>8880</v>
      </c>
      <c r="AM1779" s="135"/>
      <c r="AW1779" s="3" t="s">
        <v>168</v>
      </c>
      <c r="AX1779" s="3" t="s">
        <v>8886</v>
      </c>
      <c r="AY1779" s="3" t="s">
        <v>8874</v>
      </c>
      <c r="AZ1779" s="3" t="s">
        <v>8887</v>
      </c>
      <c r="BA1779" s="3" t="s">
        <v>8888</v>
      </c>
      <c r="BB1779" s="3" t="s">
        <v>163</v>
      </c>
      <c r="BC1779" s="3" t="s">
        <v>8889</v>
      </c>
      <c r="BD1779" s="3" t="s">
        <v>163</v>
      </c>
      <c r="BE1779" s="3" t="s">
        <v>8890</v>
      </c>
      <c r="BF1779" s="3" t="s">
        <v>8891</v>
      </c>
      <c r="BG1779" s="3" t="s">
        <v>168</v>
      </c>
      <c r="BH1779" s="3" t="s">
        <v>8892</v>
      </c>
      <c r="BI1779" s="3" t="s">
        <v>588</v>
      </c>
      <c r="BJ1779" s="3" t="s">
        <v>5960</v>
      </c>
      <c r="BK1779" s="135" t="s">
        <v>8893</v>
      </c>
      <c r="BL1779" s="3" t="s">
        <v>163</v>
      </c>
      <c r="BM1779" s="3" t="s">
        <v>8894</v>
      </c>
      <c r="BN1779" s="3" t="s">
        <v>163</v>
      </c>
      <c r="BO1779" s="3" t="s">
        <v>8895</v>
      </c>
      <c r="BP1779" s="135" t="s">
        <v>8896</v>
      </c>
      <c r="BU1779" s="135"/>
      <c r="BZ1779" s="135"/>
      <c r="CE1779" s="135"/>
      <c r="CJ1779" s="135"/>
    </row>
    <row r="1780" spans="1:88" ht="12.75" customHeight="1" x14ac:dyDescent="0.2">
      <c r="A1780" s="3" t="s">
        <v>205</v>
      </c>
      <c r="D1780" s="3" t="s">
        <v>8870</v>
      </c>
      <c r="E1780" s="3" t="s">
        <v>8870</v>
      </c>
      <c r="F1780" s="3"/>
      <c r="G1780" s="3"/>
      <c r="I1780" s="3" t="s">
        <v>301</v>
      </c>
      <c r="J1780" s="3" t="s">
        <v>179</v>
      </c>
      <c r="K1780" s="4" t="s">
        <v>162</v>
      </c>
      <c r="L1780" s="3" t="s">
        <v>163</v>
      </c>
      <c r="R1780" s="3" t="s">
        <v>8871</v>
      </c>
      <c r="S1780" s="3" t="s">
        <v>8872</v>
      </c>
      <c r="T1780" s="3" t="s">
        <v>2229</v>
      </c>
      <c r="U1780" s="3" t="s">
        <v>559</v>
      </c>
      <c r="V1780" s="141" t="s">
        <v>8873</v>
      </c>
      <c r="AA1780" s="3" t="s">
        <v>163</v>
      </c>
      <c r="AC1780" s="135" t="s">
        <v>168</v>
      </c>
      <c r="AD1780" s="3" t="s">
        <v>2363</v>
      </c>
      <c r="AE1780" s="3" t="s">
        <v>8874</v>
      </c>
      <c r="AF1780" s="3" t="s">
        <v>1259</v>
      </c>
      <c r="AG1780" s="3" t="s">
        <v>8875</v>
      </c>
      <c r="AH1780" s="3" t="s">
        <v>8876</v>
      </c>
      <c r="AI1780" s="3" t="s">
        <v>8877</v>
      </c>
      <c r="AJ1780" s="3" t="s">
        <v>8878</v>
      </c>
      <c r="AK1780" s="3" t="s">
        <v>8879</v>
      </c>
      <c r="AL1780" s="3" t="s">
        <v>8880</v>
      </c>
      <c r="BC1780" s="141"/>
      <c r="BD1780" s="141"/>
      <c r="BE1780" s="141"/>
    </row>
    <row r="1781" spans="1:88" ht="12.75" customHeight="1" x14ac:dyDescent="0.2">
      <c r="A1781" s="3" t="s">
        <v>205</v>
      </c>
      <c r="D1781" s="3" t="s">
        <v>8897</v>
      </c>
      <c r="E1781" s="3" t="s">
        <v>8897</v>
      </c>
      <c r="F1781" s="3"/>
      <c r="G1781" s="3"/>
      <c r="I1781" s="3" t="s">
        <v>301</v>
      </c>
      <c r="J1781" s="3" t="s">
        <v>179</v>
      </c>
      <c r="K1781" s="4" t="s">
        <v>162</v>
      </c>
      <c r="L1781" s="3" t="s">
        <v>163</v>
      </c>
      <c r="M1781" s="3" t="s">
        <v>8898</v>
      </c>
      <c r="R1781" s="3" t="s">
        <v>8899</v>
      </c>
      <c r="S1781" s="3" t="s">
        <v>8900</v>
      </c>
      <c r="T1781" s="3" t="s">
        <v>8901</v>
      </c>
      <c r="U1781" s="3" t="s">
        <v>8902</v>
      </c>
      <c r="V1781" s="141" t="s">
        <v>8903</v>
      </c>
      <c r="AA1781" s="3" t="s">
        <v>163</v>
      </c>
      <c r="AC1781" s="135" t="s">
        <v>168</v>
      </c>
      <c r="AD1781" s="3" t="s">
        <v>8904</v>
      </c>
      <c r="AE1781" s="3" t="s">
        <v>2804</v>
      </c>
      <c r="AF1781" s="3" t="s">
        <v>250</v>
      </c>
      <c r="AG1781" s="3" t="s">
        <v>8905</v>
      </c>
      <c r="AH1781" s="3" t="s">
        <v>163</v>
      </c>
      <c r="AI1781" s="3" t="s">
        <v>8903</v>
      </c>
      <c r="AJ1781" s="3" t="s">
        <v>163</v>
      </c>
      <c r="AK1781" s="3" t="s">
        <v>8906</v>
      </c>
      <c r="AL1781" s="3" t="s">
        <v>8907</v>
      </c>
      <c r="AW1781" s="3" t="s">
        <v>168</v>
      </c>
      <c r="AX1781" s="3" t="s">
        <v>561</v>
      </c>
      <c r="AY1781" s="3" t="s">
        <v>562</v>
      </c>
      <c r="AZ1781" s="3" t="s">
        <v>163</v>
      </c>
      <c r="BA1781" s="3" t="s">
        <v>8908</v>
      </c>
      <c r="BB1781" s="3" t="s">
        <v>163</v>
      </c>
      <c r="BC1781" s="3" t="s">
        <v>8909</v>
      </c>
      <c r="BD1781" s="3" t="s">
        <v>163</v>
      </c>
      <c r="BE1781" s="3" t="s">
        <v>566</v>
      </c>
      <c r="BF1781" s="3" t="s">
        <v>565</v>
      </c>
    </row>
    <row r="1782" spans="1:88" ht="12.75" customHeight="1" x14ac:dyDescent="0.2">
      <c r="A1782" s="135" t="s">
        <v>544</v>
      </c>
      <c r="C1782" s="128"/>
      <c r="D1782" s="135" t="s">
        <v>8924</v>
      </c>
      <c r="E1782" s="135" t="s">
        <v>8924</v>
      </c>
      <c r="F1782" s="135"/>
      <c r="G1782" s="135"/>
      <c r="H1782" s="127"/>
      <c r="I1782" s="135" t="s">
        <v>722</v>
      </c>
      <c r="J1782" s="135" t="s">
        <v>179</v>
      </c>
      <c r="K1782" s="127" t="s">
        <v>162</v>
      </c>
      <c r="L1782" s="135" t="s">
        <v>163</v>
      </c>
      <c r="M1782" s="135" t="s">
        <v>163</v>
      </c>
      <c r="N1782" s="135"/>
      <c r="O1782" s="135"/>
      <c r="P1782" s="135"/>
      <c r="Q1782" s="135"/>
      <c r="R1782" s="135" t="s">
        <v>8925</v>
      </c>
      <c r="S1782" s="135" t="s">
        <v>8926</v>
      </c>
      <c r="T1782" s="135" t="s">
        <v>8927</v>
      </c>
      <c r="U1782" s="135" t="s">
        <v>743</v>
      </c>
      <c r="V1782" s="141" t="s">
        <v>163</v>
      </c>
      <c r="W1782" s="135"/>
      <c r="X1782" s="135"/>
      <c r="Y1782" s="135"/>
      <c r="Z1782" s="135"/>
      <c r="AA1782" s="135" t="s">
        <v>163</v>
      </c>
      <c r="AB1782" s="135"/>
      <c r="AC1782" s="135" t="s">
        <v>168</v>
      </c>
      <c r="AD1782" s="3" t="s">
        <v>8928</v>
      </c>
      <c r="AF1782" s="135" t="s">
        <v>8929</v>
      </c>
      <c r="AG1782" s="3" t="s">
        <v>8930</v>
      </c>
      <c r="AH1782" s="3" t="s">
        <v>163</v>
      </c>
      <c r="AI1782" s="3" t="s">
        <v>8931</v>
      </c>
      <c r="AJ1782" s="3" t="s">
        <v>163</v>
      </c>
      <c r="AK1782" s="3" t="s">
        <v>8932</v>
      </c>
      <c r="AL1782" s="3" t="s">
        <v>8933</v>
      </c>
      <c r="AM1782" s="135"/>
      <c r="AN1782" s="135"/>
      <c r="AO1782" s="135"/>
      <c r="AP1782" s="135"/>
      <c r="AQ1782" s="135"/>
      <c r="AR1782" s="135"/>
      <c r="AS1782" s="135"/>
      <c r="AT1782" s="135"/>
      <c r="AU1782" s="135"/>
      <c r="AV1782" s="135"/>
      <c r="AW1782" s="135" t="s">
        <v>194</v>
      </c>
      <c r="AX1782" s="135" t="s">
        <v>8934</v>
      </c>
      <c r="AY1782" s="135"/>
      <c r="AZ1782" s="135" t="s">
        <v>8935</v>
      </c>
      <c r="BA1782" s="3" t="s">
        <v>8936</v>
      </c>
      <c r="BB1782" s="3" t="s">
        <v>163</v>
      </c>
      <c r="BC1782" s="3" t="s">
        <v>8937</v>
      </c>
      <c r="BD1782" s="3" t="s">
        <v>163</v>
      </c>
      <c r="BE1782" s="3" t="s">
        <v>8933</v>
      </c>
      <c r="BF1782" s="3" t="s">
        <v>8938</v>
      </c>
    </row>
    <row r="1783" spans="1:88" ht="12.75" customHeight="1" x14ac:dyDescent="0.2">
      <c r="A1783" s="132" t="s">
        <v>240</v>
      </c>
      <c r="B1783" s="17" t="s">
        <v>886</v>
      </c>
      <c r="C1783" s="133"/>
      <c r="D1783" s="132" t="s">
        <v>1101</v>
      </c>
      <c r="E1783" s="132" t="s">
        <v>1102</v>
      </c>
      <c r="F1783" s="12"/>
      <c r="G1783" s="12"/>
      <c r="H1783" s="124" t="s">
        <v>243</v>
      </c>
      <c r="I1783" s="133" t="s">
        <v>809</v>
      </c>
      <c r="J1783" s="133" t="s">
        <v>810</v>
      </c>
      <c r="K1783" s="124" t="s">
        <v>162</v>
      </c>
      <c r="L1783" s="133" t="s">
        <v>1103</v>
      </c>
      <c r="M1783" s="133" t="s">
        <v>1104</v>
      </c>
      <c r="N1783" s="124" t="s">
        <v>676</v>
      </c>
      <c r="O1783" s="124" t="s">
        <v>812</v>
      </c>
      <c r="P1783" s="124"/>
      <c r="Q1783" s="124"/>
      <c r="R1783" s="133"/>
      <c r="S1783" s="133"/>
      <c r="T1783" s="133"/>
      <c r="U1783" s="133"/>
      <c r="V1783" s="24"/>
      <c r="W1783" s="133"/>
      <c r="X1783" s="133"/>
      <c r="Y1783" s="133"/>
      <c r="Z1783" s="133"/>
      <c r="AA1783" s="133"/>
      <c r="AB1783" s="133"/>
      <c r="AC1783" s="133" t="s">
        <v>168</v>
      </c>
      <c r="AD1783" s="133" t="s">
        <v>1105</v>
      </c>
      <c r="AE1783" s="133" t="s">
        <v>1106</v>
      </c>
      <c r="AF1783" s="137"/>
      <c r="AG1783" s="3" t="s">
        <v>1107</v>
      </c>
      <c r="AI1783" s="24" t="s">
        <v>1108</v>
      </c>
      <c r="AJ1783" s="133"/>
      <c r="AK1783" s="133"/>
      <c r="AL1783" s="133"/>
      <c r="AM1783" s="124"/>
      <c r="AN1783" s="124"/>
      <c r="AO1783" s="124"/>
      <c r="AP1783" s="124"/>
      <c r="AQ1783" s="124"/>
      <c r="AR1783" s="124"/>
      <c r="AS1783" s="124"/>
      <c r="AT1783" s="124"/>
      <c r="AU1783" s="124"/>
      <c r="AV1783" s="124"/>
      <c r="AW1783" s="124"/>
      <c r="BC1783" s="135"/>
      <c r="BD1783" s="135"/>
      <c r="BE1783" s="135"/>
    </row>
    <row r="1784" spans="1:88" ht="12.75" customHeight="1" x14ac:dyDescent="0.2">
      <c r="A1784" s="3" t="s">
        <v>205</v>
      </c>
      <c r="D1784" s="3" t="s">
        <v>12773</v>
      </c>
      <c r="E1784" s="3" t="s">
        <v>12773</v>
      </c>
      <c r="F1784" s="3"/>
      <c r="G1784" s="3"/>
      <c r="I1784" s="3" t="s">
        <v>722</v>
      </c>
      <c r="J1784" s="3" t="s">
        <v>179</v>
      </c>
      <c r="K1784" s="17" t="s">
        <v>162</v>
      </c>
      <c r="M1784" s="82" t="s">
        <v>13032</v>
      </c>
      <c r="R1784" s="3" t="s">
        <v>12774</v>
      </c>
      <c r="S1784" s="3" t="s">
        <v>12775</v>
      </c>
      <c r="T1784" s="3">
        <v>200120</v>
      </c>
      <c r="U1784" s="3" t="s">
        <v>743</v>
      </c>
      <c r="V1784" s="9" t="s">
        <v>13012</v>
      </c>
      <c r="AC1784" s="3" t="s">
        <v>168</v>
      </c>
      <c r="AD1784" s="3" t="s">
        <v>12776</v>
      </c>
      <c r="AE1784" s="3" t="s">
        <v>3142</v>
      </c>
      <c r="AF1784" s="3" t="s">
        <v>368</v>
      </c>
      <c r="AG1784" s="3" t="s">
        <v>12777</v>
      </c>
      <c r="AI1784" s="82" t="s">
        <v>13013</v>
      </c>
      <c r="AK1784" s="3" t="s">
        <v>12778</v>
      </c>
      <c r="AQ1784" s="135"/>
      <c r="AV1784" s="135"/>
      <c r="BA1784" s="135"/>
      <c r="BC1784" s="135"/>
      <c r="BD1784" s="135"/>
      <c r="BE1784" s="135"/>
      <c r="BF1784" s="135"/>
    </row>
    <row r="1785" spans="1:88" ht="12.75" customHeight="1" x14ac:dyDescent="0.2">
      <c r="A1785" s="3" t="s">
        <v>205</v>
      </c>
      <c r="D1785" s="3" t="s">
        <v>8939</v>
      </c>
      <c r="E1785" s="3" t="s">
        <v>8939</v>
      </c>
      <c r="F1785" s="3"/>
      <c r="G1785" s="3"/>
      <c r="I1785" s="3" t="s">
        <v>722</v>
      </c>
      <c r="J1785" s="3" t="s">
        <v>179</v>
      </c>
      <c r="K1785" s="4" t="s">
        <v>162</v>
      </c>
      <c r="L1785" s="3" t="s">
        <v>163</v>
      </c>
      <c r="M1785" s="3" t="s">
        <v>8940</v>
      </c>
      <c r="R1785" s="3" t="s">
        <v>8941</v>
      </c>
      <c r="S1785" s="3" t="s">
        <v>8942</v>
      </c>
      <c r="T1785" s="3" t="s">
        <v>1035</v>
      </c>
      <c r="U1785" s="3" t="s">
        <v>743</v>
      </c>
      <c r="V1785" s="9" t="s">
        <v>8943</v>
      </c>
      <c r="AA1785" s="3" t="s">
        <v>163</v>
      </c>
      <c r="AC1785" s="3" t="s">
        <v>168</v>
      </c>
      <c r="AD1785" s="3" t="s">
        <v>728</v>
      </c>
      <c r="AE1785" s="3" t="s">
        <v>8944</v>
      </c>
      <c r="AF1785" s="3" t="s">
        <v>581</v>
      </c>
      <c r="AG1785" s="3" t="s">
        <v>8945</v>
      </c>
      <c r="AH1785" s="3" t="s">
        <v>163</v>
      </c>
      <c r="AI1785" s="3" t="s">
        <v>8946</v>
      </c>
      <c r="AJ1785" s="3" t="s">
        <v>8947</v>
      </c>
      <c r="AK1785" s="3" t="s">
        <v>8948</v>
      </c>
      <c r="AL1785" s="3" t="s">
        <v>8949</v>
      </c>
      <c r="AM1785" s="3" t="s">
        <v>194</v>
      </c>
      <c r="AN1785" s="3" t="s">
        <v>6729</v>
      </c>
      <c r="AO1785" s="3" t="s">
        <v>6729</v>
      </c>
      <c r="AQ1785" s="3" t="s">
        <v>8950</v>
      </c>
      <c r="AW1785" s="3" t="s">
        <v>168</v>
      </c>
      <c r="AX1785" s="3" t="s">
        <v>728</v>
      </c>
      <c r="AY1785" s="3" t="s">
        <v>8951</v>
      </c>
      <c r="AZ1785" s="3" t="s">
        <v>581</v>
      </c>
      <c r="BA1785" s="3" t="s">
        <v>8952</v>
      </c>
      <c r="BB1785" s="3" t="s">
        <v>8952</v>
      </c>
      <c r="BC1785" s="3" t="s">
        <v>8946</v>
      </c>
      <c r="BD1785" s="3" t="s">
        <v>8953</v>
      </c>
      <c r="BE1785" s="3" t="s">
        <v>8954</v>
      </c>
      <c r="BF1785" s="3" t="s">
        <v>8955</v>
      </c>
      <c r="BG1785" s="3" t="s">
        <v>168</v>
      </c>
      <c r="BH1785" s="3" t="s">
        <v>8956</v>
      </c>
      <c r="BI1785" s="3" t="s">
        <v>728</v>
      </c>
      <c r="BJ1785" s="3" t="s">
        <v>8957</v>
      </c>
      <c r="BK1785" s="3" t="s">
        <v>163</v>
      </c>
      <c r="BL1785" s="3" t="s">
        <v>163</v>
      </c>
      <c r="BM1785" s="3" t="s">
        <v>8946</v>
      </c>
      <c r="BN1785" s="3" t="s">
        <v>8958</v>
      </c>
      <c r="BO1785" s="3" t="s">
        <v>163</v>
      </c>
      <c r="BP1785" s="3" t="s">
        <v>8959</v>
      </c>
    </row>
    <row r="1786" spans="1:88" ht="12.75" customHeight="1" x14ac:dyDescent="0.2">
      <c r="A1786" s="3" t="s">
        <v>205</v>
      </c>
      <c r="D1786" s="3" t="s">
        <v>8964</v>
      </c>
      <c r="E1786" s="3" t="s">
        <v>8964</v>
      </c>
      <c r="F1786" s="3"/>
      <c r="G1786" s="3"/>
      <c r="I1786" s="3" t="s">
        <v>722</v>
      </c>
      <c r="J1786" s="3" t="s">
        <v>179</v>
      </c>
      <c r="K1786" s="4" t="s">
        <v>162</v>
      </c>
      <c r="L1786" s="3" t="s">
        <v>163</v>
      </c>
      <c r="M1786" s="3" t="s">
        <v>163</v>
      </c>
      <c r="R1786" s="3" t="s">
        <v>8941</v>
      </c>
      <c r="S1786" s="3" t="s">
        <v>8965</v>
      </c>
      <c r="T1786" s="3" t="s">
        <v>1035</v>
      </c>
      <c r="U1786" s="3" t="s">
        <v>743</v>
      </c>
      <c r="V1786" s="9" t="s">
        <v>163</v>
      </c>
      <c r="AA1786" s="3" t="s">
        <v>163</v>
      </c>
      <c r="BC1786" s="9"/>
      <c r="BD1786" s="9"/>
      <c r="BE1786" s="9"/>
    </row>
    <row r="1787" spans="1:88" ht="12.75" customHeight="1" x14ac:dyDescent="0.2">
      <c r="A1787" s="135" t="s">
        <v>205</v>
      </c>
      <c r="C1787" s="128"/>
      <c r="D1787" s="135" t="s">
        <v>8966</v>
      </c>
      <c r="E1787" s="135" t="s">
        <v>8966</v>
      </c>
      <c r="F1787" s="135"/>
      <c r="G1787" s="135"/>
      <c r="H1787" s="127"/>
      <c r="I1787" s="135" t="s">
        <v>722</v>
      </c>
      <c r="J1787" s="135" t="s">
        <v>179</v>
      </c>
      <c r="K1787" s="127" t="s">
        <v>162</v>
      </c>
      <c r="L1787" s="135" t="s">
        <v>8967</v>
      </c>
      <c r="M1787" s="135" t="s">
        <v>8968</v>
      </c>
      <c r="N1787" s="135"/>
      <c r="O1787" s="135"/>
      <c r="P1787" s="135"/>
      <c r="Q1787" s="135"/>
      <c r="R1787" s="135" t="s">
        <v>8969</v>
      </c>
      <c r="S1787" s="135" t="s">
        <v>8970</v>
      </c>
      <c r="T1787" s="135" t="s">
        <v>8971</v>
      </c>
      <c r="U1787" s="135" t="s">
        <v>743</v>
      </c>
      <c r="V1787" s="141" t="s">
        <v>8972</v>
      </c>
      <c r="W1787" s="135"/>
      <c r="X1787" s="135"/>
      <c r="Y1787" s="135"/>
      <c r="Z1787" s="135"/>
      <c r="AA1787" s="135" t="s">
        <v>163</v>
      </c>
      <c r="AB1787" s="135"/>
      <c r="AC1787" s="135" t="s">
        <v>168</v>
      </c>
      <c r="AD1787" s="135" t="s">
        <v>8973</v>
      </c>
      <c r="AE1787" s="135" t="s">
        <v>4964</v>
      </c>
      <c r="AF1787" s="135" t="s">
        <v>581</v>
      </c>
      <c r="AG1787" s="135" t="s">
        <v>8974</v>
      </c>
      <c r="AH1787" s="135" t="s">
        <v>163</v>
      </c>
      <c r="AI1787" s="135" t="s">
        <v>8975</v>
      </c>
      <c r="AJ1787" s="135" t="s">
        <v>163</v>
      </c>
      <c r="AK1787" s="135" t="s">
        <v>8976</v>
      </c>
      <c r="AL1787" s="135" t="s">
        <v>8977</v>
      </c>
      <c r="AM1787" s="135"/>
      <c r="AN1787" s="135"/>
      <c r="AO1787" s="135"/>
      <c r="AP1787" s="135"/>
      <c r="AQ1787" s="135"/>
      <c r="AR1787" s="135"/>
      <c r="AS1787" s="135"/>
      <c r="AT1787" s="135"/>
      <c r="AU1787" s="135"/>
      <c r="AV1787" s="135"/>
      <c r="AW1787" s="135" t="s">
        <v>168</v>
      </c>
      <c r="AX1787" s="3" t="s">
        <v>8978</v>
      </c>
      <c r="AY1787" s="3" t="s">
        <v>8979</v>
      </c>
      <c r="AZ1787" s="3" t="s">
        <v>581</v>
      </c>
      <c r="BA1787" s="3" t="s">
        <v>8974</v>
      </c>
      <c r="BB1787" s="3" t="s">
        <v>163</v>
      </c>
      <c r="BC1787" s="3" t="s">
        <v>8972</v>
      </c>
      <c r="BD1787" s="3" t="s">
        <v>163</v>
      </c>
      <c r="BE1787" s="3" t="s">
        <v>8977</v>
      </c>
      <c r="BF1787" s="3" t="s">
        <v>8980</v>
      </c>
      <c r="BK1787" s="135"/>
      <c r="BP1787" s="135"/>
      <c r="BU1787" s="135"/>
      <c r="BZ1787" s="135"/>
      <c r="CE1787" s="135"/>
      <c r="CJ1787" s="135"/>
    </row>
    <row r="1788" spans="1:88" ht="12.75" customHeight="1" x14ac:dyDescent="0.2">
      <c r="A1788" s="135" t="s">
        <v>544</v>
      </c>
      <c r="C1788" s="128"/>
      <c r="D1788" s="135" t="s">
        <v>12560</v>
      </c>
      <c r="E1788" s="135" t="s">
        <v>12560</v>
      </c>
      <c r="F1788" s="135"/>
      <c r="G1788" s="135"/>
      <c r="H1788" s="127"/>
      <c r="I1788" s="135" t="s">
        <v>12550</v>
      </c>
      <c r="J1788" s="135" t="s">
        <v>179</v>
      </c>
      <c r="K1788" s="127" t="s">
        <v>162</v>
      </c>
      <c r="L1788" s="135"/>
      <c r="M1788" s="135" t="s">
        <v>12561</v>
      </c>
      <c r="N1788" s="135"/>
      <c r="O1788" s="135"/>
      <c r="P1788" s="135"/>
      <c r="Q1788" s="135"/>
      <c r="R1788" s="135" t="s">
        <v>12562</v>
      </c>
      <c r="S1788" s="135" t="s">
        <v>12563</v>
      </c>
      <c r="T1788" s="135">
        <v>200127</v>
      </c>
      <c r="U1788" s="135" t="s">
        <v>743</v>
      </c>
      <c r="V1788" s="135" t="s">
        <v>12564</v>
      </c>
      <c r="W1788" s="135"/>
      <c r="X1788" s="135"/>
      <c r="Y1788" s="135"/>
      <c r="Z1788" s="135"/>
      <c r="AA1788" s="135"/>
      <c r="AB1788" s="135"/>
      <c r="AC1788" s="135" t="s">
        <v>194</v>
      </c>
      <c r="AD1788" s="135" t="s">
        <v>12571</v>
      </c>
      <c r="AE1788" s="135" t="s">
        <v>1778</v>
      </c>
      <c r="AF1788" s="135" t="s">
        <v>12572</v>
      </c>
      <c r="AG1788" s="135" t="s">
        <v>12573</v>
      </c>
      <c r="AH1788" s="135"/>
      <c r="AI1788" s="135" t="s">
        <v>12564</v>
      </c>
      <c r="AJ1788" s="135"/>
      <c r="AK1788" s="135" t="s">
        <v>12574</v>
      </c>
      <c r="AL1788" s="135"/>
      <c r="AM1788" s="135"/>
      <c r="AN1788" s="135"/>
      <c r="AO1788" s="135"/>
      <c r="AP1788" s="135"/>
      <c r="AQ1788" s="135"/>
      <c r="AR1788" s="135"/>
      <c r="AS1788" s="135"/>
      <c r="AT1788" s="135"/>
      <c r="AU1788" s="135"/>
      <c r="AV1788" s="135"/>
      <c r="AW1788" s="135"/>
    </row>
    <row r="1789" spans="1:88" ht="12.75" customHeight="1" x14ac:dyDescent="0.2">
      <c r="A1789" s="3" t="s">
        <v>205</v>
      </c>
      <c r="D1789" s="3" t="s">
        <v>8981</v>
      </c>
      <c r="E1789" s="3" t="s">
        <v>8981</v>
      </c>
      <c r="F1789" s="3"/>
      <c r="G1789" s="3"/>
      <c r="I1789" s="3" t="s">
        <v>722</v>
      </c>
      <c r="J1789" s="3" t="s">
        <v>179</v>
      </c>
      <c r="K1789" s="4" t="s">
        <v>180</v>
      </c>
      <c r="L1789" s="3" t="s">
        <v>163</v>
      </c>
      <c r="M1789" s="3" t="s">
        <v>7620</v>
      </c>
      <c r="R1789" s="3" t="s">
        <v>8982</v>
      </c>
      <c r="S1789" s="3" t="s">
        <v>8983</v>
      </c>
      <c r="T1789" s="3" t="s">
        <v>8984</v>
      </c>
      <c r="U1789" s="3" t="s">
        <v>743</v>
      </c>
      <c r="V1789" s="9" t="s">
        <v>13102</v>
      </c>
      <c r="AA1789" s="3" t="s">
        <v>163</v>
      </c>
      <c r="AC1789" s="3" t="s">
        <v>168</v>
      </c>
      <c r="AD1789" s="3" t="s">
        <v>269</v>
      </c>
      <c r="AE1789" s="3" t="s">
        <v>856</v>
      </c>
      <c r="AF1789" s="3" t="s">
        <v>581</v>
      </c>
      <c r="AG1789" s="3" t="s">
        <v>2486</v>
      </c>
      <c r="AI1789" s="3" t="s">
        <v>8985</v>
      </c>
      <c r="AJ1789" s="3" t="s">
        <v>163</v>
      </c>
      <c r="AK1789" s="3" t="s">
        <v>8987</v>
      </c>
      <c r="AW1789" s="3" t="s">
        <v>168</v>
      </c>
      <c r="AX1789" s="3" t="s">
        <v>4000</v>
      </c>
      <c r="AY1789" s="3" t="s">
        <v>5266</v>
      </c>
      <c r="AZ1789" s="3" t="s">
        <v>319</v>
      </c>
      <c r="BA1789" s="3" t="s">
        <v>8989</v>
      </c>
      <c r="BB1789" s="3" t="s">
        <v>163</v>
      </c>
      <c r="BC1789" s="135" t="s">
        <v>8986</v>
      </c>
      <c r="BD1789" s="135" t="s">
        <v>163</v>
      </c>
      <c r="BE1789" s="135" t="s">
        <v>8988</v>
      </c>
      <c r="BF1789" s="3" t="s">
        <v>8987</v>
      </c>
      <c r="BH1789" s="3" t="s">
        <v>12154</v>
      </c>
      <c r="BI1789" s="3" t="s">
        <v>728</v>
      </c>
      <c r="BK1789" s="82" t="s">
        <v>12155</v>
      </c>
      <c r="BL1789" s="82" t="s">
        <v>12156</v>
      </c>
    </row>
    <row r="1790" spans="1:88" ht="12.75" customHeight="1" x14ac:dyDescent="0.2">
      <c r="A1790" s="135" t="s">
        <v>205</v>
      </c>
      <c r="B1790" s="17" t="s">
        <v>886</v>
      </c>
      <c r="C1790" s="128"/>
      <c r="D1790" s="135" t="s">
        <v>11526</v>
      </c>
      <c r="E1790" s="135" t="s">
        <v>11526</v>
      </c>
      <c r="F1790" s="135"/>
      <c r="G1790" s="135"/>
      <c r="H1790" s="127" t="s">
        <v>11628</v>
      </c>
      <c r="I1790" s="135" t="s">
        <v>722</v>
      </c>
      <c r="J1790" s="135" t="s">
        <v>179</v>
      </c>
      <c r="K1790" s="127" t="s">
        <v>162</v>
      </c>
      <c r="L1790" s="135"/>
      <c r="M1790" s="135"/>
      <c r="N1790" s="135"/>
      <c r="O1790" s="135"/>
      <c r="P1790" s="135"/>
      <c r="Q1790" s="135"/>
      <c r="R1790" s="135"/>
      <c r="S1790" s="135"/>
      <c r="T1790" s="135"/>
      <c r="U1790" s="135"/>
      <c r="V1790" s="135"/>
      <c r="W1790" s="135"/>
      <c r="X1790" s="135"/>
      <c r="Y1790" s="135"/>
      <c r="Z1790" s="135"/>
      <c r="AA1790" s="135"/>
      <c r="AB1790" s="135"/>
      <c r="AC1790" s="8" t="s">
        <v>168</v>
      </c>
      <c r="AD1790" s="135" t="s">
        <v>4000</v>
      </c>
      <c r="AE1790" s="135" t="s">
        <v>11527</v>
      </c>
      <c r="AF1790" s="135" t="s">
        <v>11333</v>
      </c>
      <c r="AG1790" s="3" t="s">
        <v>11528</v>
      </c>
      <c r="AI1790" s="135"/>
      <c r="AJ1790" s="135"/>
      <c r="AK1790" s="135"/>
      <c r="AL1790" s="135"/>
      <c r="AM1790" s="135"/>
      <c r="AN1790" s="135"/>
      <c r="AO1790" s="135"/>
      <c r="AP1790" s="135"/>
      <c r="AQ1790" s="135"/>
      <c r="AR1790" s="135"/>
      <c r="AS1790" s="135"/>
      <c r="AT1790" s="135"/>
      <c r="AU1790" s="135"/>
      <c r="AV1790" s="135"/>
      <c r="AW1790" s="135"/>
    </row>
    <row r="1791" spans="1:88" ht="12.75" customHeight="1" x14ac:dyDescent="0.2">
      <c r="A1791" s="3" t="s">
        <v>205</v>
      </c>
      <c r="B1791" s="17" t="s">
        <v>886</v>
      </c>
      <c r="C1791" s="128"/>
      <c r="D1791" s="3" t="s">
        <v>11586</v>
      </c>
      <c r="E1791" s="3" t="s">
        <v>11586</v>
      </c>
      <c r="F1791" s="3"/>
      <c r="G1791" s="3"/>
      <c r="H1791" s="4" t="s">
        <v>11628</v>
      </c>
      <c r="I1791" s="3" t="s">
        <v>722</v>
      </c>
      <c r="J1791" s="3" t="s">
        <v>179</v>
      </c>
      <c r="K1791" s="4" t="s">
        <v>162</v>
      </c>
      <c r="AC1791" s="8" t="s">
        <v>168</v>
      </c>
      <c r="AD1791" s="3" t="s">
        <v>11587</v>
      </c>
      <c r="AE1791" s="3" t="s">
        <v>1805</v>
      </c>
      <c r="AF1791" s="3" t="s">
        <v>11319</v>
      </c>
      <c r="AG1791" s="3" t="s">
        <v>11588</v>
      </c>
    </row>
    <row r="1792" spans="1:88" ht="12.75" customHeight="1" x14ac:dyDescent="0.2">
      <c r="A1792" s="135" t="s">
        <v>205</v>
      </c>
      <c r="B1792" s="127" t="s">
        <v>215</v>
      </c>
      <c r="C1792" s="128"/>
      <c r="D1792" s="135" t="s">
        <v>11568</v>
      </c>
      <c r="E1792" s="135" t="s">
        <v>11568</v>
      </c>
      <c r="F1792" s="135"/>
      <c r="G1792" s="135"/>
      <c r="H1792" s="127" t="s">
        <v>11628</v>
      </c>
      <c r="I1792" s="135" t="s">
        <v>722</v>
      </c>
      <c r="J1792" s="135" t="s">
        <v>179</v>
      </c>
      <c r="K1792" s="127" t="s">
        <v>162</v>
      </c>
      <c r="L1792" s="135"/>
      <c r="M1792" s="135"/>
      <c r="N1792" s="135"/>
      <c r="O1792" s="135"/>
      <c r="P1792" s="135"/>
      <c r="Q1792" s="135"/>
      <c r="R1792" s="135"/>
      <c r="S1792" s="135"/>
      <c r="T1792" s="135"/>
      <c r="U1792" s="135"/>
      <c r="V1792" s="135"/>
      <c r="W1792" s="135"/>
      <c r="X1792" s="135"/>
      <c r="Y1792" s="135"/>
      <c r="Z1792" s="135"/>
      <c r="AA1792" s="135"/>
      <c r="AB1792" s="135"/>
      <c r="AC1792" s="133" t="s">
        <v>168</v>
      </c>
      <c r="AD1792" s="135" t="s">
        <v>11569</v>
      </c>
      <c r="AE1792" s="135" t="s">
        <v>3142</v>
      </c>
      <c r="AF1792" s="135" t="s">
        <v>11333</v>
      </c>
      <c r="AG1792" s="135" t="s">
        <v>11570</v>
      </c>
      <c r="AH1792" s="135"/>
      <c r="AI1792" s="135"/>
      <c r="AJ1792" s="135"/>
      <c r="AK1792" s="135"/>
      <c r="AL1792" s="135"/>
      <c r="AM1792" s="135"/>
      <c r="AN1792" s="135"/>
      <c r="AO1792" s="135"/>
      <c r="AP1792" s="135"/>
      <c r="AQ1792" s="135"/>
      <c r="AR1792" s="135"/>
      <c r="AS1792" s="135"/>
      <c r="AT1792" s="135"/>
      <c r="AU1792" s="135"/>
      <c r="AV1792" s="135"/>
      <c r="AW1792" s="135"/>
    </row>
    <row r="1793" spans="1:88" ht="12.75" customHeight="1" x14ac:dyDescent="0.2">
      <c r="A1793" s="132" t="s">
        <v>173</v>
      </c>
      <c r="B1793" s="17" t="s">
        <v>1197</v>
      </c>
      <c r="C1793" s="41" t="s">
        <v>12467</v>
      </c>
      <c r="D1793" s="132" t="s">
        <v>3348</v>
      </c>
      <c r="E1793" s="132" t="s">
        <v>3348</v>
      </c>
      <c r="F1793" s="134"/>
      <c r="G1793" s="134"/>
      <c r="H1793" s="134" t="s">
        <v>177</v>
      </c>
      <c r="I1793" s="132" t="s">
        <v>244</v>
      </c>
      <c r="J1793" s="132" t="s">
        <v>245</v>
      </c>
      <c r="K1793" s="17" t="s">
        <v>162</v>
      </c>
      <c r="L1793" s="132" t="s">
        <v>11879</v>
      </c>
      <c r="M1793" s="133" t="s">
        <v>3350</v>
      </c>
      <c r="N1793" s="17"/>
      <c r="O1793" s="17"/>
      <c r="P1793" s="134"/>
      <c r="Q1793" s="134"/>
      <c r="R1793" s="136" t="s">
        <v>3351</v>
      </c>
      <c r="S1793" s="136"/>
      <c r="T1793" s="136"/>
      <c r="U1793" s="136"/>
      <c r="V1793" s="138"/>
      <c r="W1793" s="136"/>
      <c r="X1793" s="136"/>
      <c r="Y1793" s="136"/>
      <c r="Z1793" s="136"/>
      <c r="AA1793" s="136"/>
      <c r="AB1793" s="136"/>
      <c r="AC1793" s="133" t="s">
        <v>168</v>
      </c>
      <c r="AD1793" s="3" t="s">
        <v>3352</v>
      </c>
      <c r="AE1793" s="3" t="s">
        <v>3353</v>
      </c>
      <c r="AF1793" s="133" t="s">
        <v>581</v>
      </c>
      <c r="AG1793" s="3" t="s">
        <v>3354</v>
      </c>
      <c r="AH1793" s="3" t="s">
        <v>3355</v>
      </c>
      <c r="AM1793" s="134"/>
      <c r="AN1793" s="134"/>
      <c r="AO1793" s="134"/>
      <c r="AP1793" s="134"/>
      <c r="AQ1793" s="134"/>
      <c r="AR1793" s="134"/>
      <c r="AS1793" s="134"/>
      <c r="AT1793" s="134"/>
      <c r="AU1793" s="134"/>
      <c r="AV1793" s="134"/>
      <c r="AW1793" s="134"/>
      <c r="BC1793" s="135"/>
      <c r="BD1793" s="135"/>
      <c r="BE1793" s="135"/>
    </row>
    <row r="1794" spans="1:88" ht="12.75" customHeight="1" x14ac:dyDescent="0.2">
      <c r="A1794" s="3" t="s">
        <v>205</v>
      </c>
      <c r="D1794" s="3" t="s">
        <v>9003</v>
      </c>
      <c r="E1794" s="3" t="s">
        <v>9003</v>
      </c>
      <c r="F1794" s="3"/>
      <c r="G1794" s="3"/>
      <c r="I1794" s="3" t="s">
        <v>2722</v>
      </c>
      <c r="J1794" s="3" t="s">
        <v>179</v>
      </c>
      <c r="K1794" s="4" t="s">
        <v>162</v>
      </c>
      <c r="L1794" s="3" t="s">
        <v>163</v>
      </c>
      <c r="M1794" s="3" t="s">
        <v>163</v>
      </c>
      <c r="R1794" s="3" t="s">
        <v>9004</v>
      </c>
      <c r="S1794" s="3" t="s">
        <v>9005</v>
      </c>
      <c r="T1794" s="3" t="s">
        <v>163</v>
      </c>
      <c r="U1794" s="3" t="s">
        <v>9006</v>
      </c>
      <c r="V1794" s="9" t="s">
        <v>163</v>
      </c>
      <c r="AA1794" s="3" t="s">
        <v>163</v>
      </c>
      <c r="AC1794" s="3" t="s">
        <v>168</v>
      </c>
      <c r="AD1794" s="3" t="s">
        <v>728</v>
      </c>
      <c r="AE1794" s="3" t="s">
        <v>9007</v>
      </c>
      <c r="AF1794" s="3" t="s">
        <v>9008</v>
      </c>
      <c r="AG1794" s="3" t="s">
        <v>9009</v>
      </c>
      <c r="AH1794" s="3" t="s">
        <v>163</v>
      </c>
      <c r="AI1794" s="3" t="s">
        <v>9010</v>
      </c>
      <c r="AJ1794" s="3" t="s">
        <v>163</v>
      </c>
      <c r="AL1794" s="3" t="s">
        <v>9011</v>
      </c>
      <c r="BC1794" s="141"/>
      <c r="BD1794" s="141"/>
      <c r="BE1794" s="141"/>
    </row>
    <row r="1795" spans="1:88" ht="12.75" customHeight="1" x14ac:dyDescent="0.25">
      <c r="A1795" s="3" t="s">
        <v>205</v>
      </c>
      <c r="D1795" s="3" t="s">
        <v>9017</v>
      </c>
      <c r="E1795" s="3" t="s">
        <v>9017</v>
      </c>
      <c r="F1795" s="3"/>
      <c r="G1795" s="3"/>
      <c r="I1795" s="3" t="s">
        <v>12528</v>
      </c>
      <c r="J1795" s="3" t="s">
        <v>179</v>
      </c>
      <c r="K1795" s="4" t="s">
        <v>162</v>
      </c>
      <c r="L1795" s="3" t="s">
        <v>163</v>
      </c>
      <c r="M1795" s="3" t="s">
        <v>163</v>
      </c>
      <c r="R1795" s="3" t="s">
        <v>9018</v>
      </c>
      <c r="S1795" s="3" t="s">
        <v>9019</v>
      </c>
      <c r="T1795" s="3" t="s">
        <v>9020</v>
      </c>
      <c r="U1795" s="3" t="s">
        <v>9021</v>
      </c>
      <c r="V1795" s="9" t="s">
        <v>163</v>
      </c>
      <c r="AA1795" s="3" t="s">
        <v>163</v>
      </c>
      <c r="AC1795" s="3" t="s">
        <v>168</v>
      </c>
      <c r="AD1795" s="3" t="s">
        <v>1782</v>
      </c>
      <c r="AE1795" s="3" t="s">
        <v>9022</v>
      </c>
      <c r="AF1795" s="3" t="s">
        <v>581</v>
      </c>
      <c r="AG1795" s="3" t="s">
        <v>9023</v>
      </c>
      <c r="AH1795" s="3" t="s">
        <v>163</v>
      </c>
      <c r="AI1795" s="3" t="s">
        <v>9024</v>
      </c>
      <c r="AJ1795" s="3" t="s">
        <v>163</v>
      </c>
      <c r="AK1795" s="3" t="s">
        <v>9025</v>
      </c>
      <c r="AL1795" s="3" t="s">
        <v>9026</v>
      </c>
      <c r="AM1795" s="3" t="s">
        <v>168</v>
      </c>
      <c r="AN1795" s="3" t="s">
        <v>12529</v>
      </c>
      <c r="AO1795" s="3" t="s">
        <v>1918</v>
      </c>
      <c r="AP1795" s="3" t="s">
        <v>581</v>
      </c>
      <c r="AQ1795" s="180" t="s">
        <v>14923</v>
      </c>
      <c r="AS1795" s="3" t="s">
        <v>14924</v>
      </c>
      <c r="AV1795" s="141" t="s">
        <v>12531</v>
      </c>
      <c r="AW1795" s="3" t="s">
        <v>168</v>
      </c>
      <c r="AX1795" s="3" t="s">
        <v>4921</v>
      </c>
      <c r="AY1795" s="3" t="s">
        <v>7109</v>
      </c>
      <c r="BA1795" s="102" t="s">
        <v>12530</v>
      </c>
      <c r="BC1795" s="9" t="s">
        <v>14925</v>
      </c>
      <c r="BD1795" s="9"/>
      <c r="BE1795" s="9"/>
      <c r="BF1795" s="141"/>
    </row>
    <row r="1796" spans="1:88" ht="12.75" customHeight="1" x14ac:dyDescent="0.2">
      <c r="A1796" s="3" t="s">
        <v>173</v>
      </c>
      <c r="D1796" s="3" t="s">
        <v>9032</v>
      </c>
      <c r="E1796" s="3" t="s">
        <v>9032</v>
      </c>
      <c r="F1796" s="3"/>
      <c r="G1796" s="3"/>
      <c r="I1796" s="3" t="s">
        <v>301</v>
      </c>
      <c r="J1796" s="135" t="s">
        <v>179</v>
      </c>
      <c r="K1796" s="4" t="s">
        <v>162</v>
      </c>
      <c r="L1796" s="3" t="s">
        <v>9033</v>
      </c>
      <c r="M1796" s="3" t="s">
        <v>9034</v>
      </c>
      <c r="R1796" s="3" t="s">
        <v>9035</v>
      </c>
      <c r="S1796" s="3" t="s">
        <v>9036</v>
      </c>
      <c r="T1796" s="3" t="s">
        <v>9037</v>
      </c>
      <c r="U1796" s="3" t="s">
        <v>9038</v>
      </c>
      <c r="V1796" s="9" t="s">
        <v>163</v>
      </c>
      <c r="AA1796" s="3" t="s">
        <v>163</v>
      </c>
      <c r="AC1796" s="3" t="s">
        <v>168</v>
      </c>
      <c r="AD1796" s="3" t="s">
        <v>9039</v>
      </c>
      <c r="AE1796" s="3" t="s">
        <v>9029</v>
      </c>
      <c r="AF1796" s="3" t="s">
        <v>600</v>
      </c>
      <c r="AG1796" s="3" t="s">
        <v>9031</v>
      </c>
      <c r="AH1796" s="3" t="s">
        <v>163</v>
      </c>
      <c r="AI1796" s="3" t="s">
        <v>9040</v>
      </c>
      <c r="AJ1796" s="3" t="s">
        <v>163</v>
      </c>
      <c r="AK1796" s="3" t="s">
        <v>9041</v>
      </c>
      <c r="AL1796" s="3" t="s">
        <v>9042</v>
      </c>
      <c r="AW1796" s="3" t="s">
        <v>168</v>
      </c>
      <c r="AX1796" s="3" t="s">
        <v>3684</v>
      </c>
      <c r="AY1796" s="3" t="s">
        <v>9029</v>
      </c>
      <c r="AZ1796" s="3" t="s">
        <v>368</v>
      </c>
      <c r="BA1796" s="3" t="s">
        <v>9043</v>
      </c>
      <c r="BB1796" s="3" t="s">
        <v>9044</v>
      </c>
      <c r="BC1796" s="135" t="s">
        <v>9045</v>
      </c>
      <c r="BD1796" s="135" t="s">
        <v>163</v>
      </c>
      <c r="BE1796" s="135" t="s">
        <v>9046</v>
      </c>
      <c r="BF1796" s="3" t="s">
        <v>9047</v>
      </c>
    </row>
    <row r="1797" spans="1:88" ht="12.75" customHeight="1" x14ac:dyDescent="0.2">
      <c r="A1797" s="3" t="s">
        <v>13454</v>
      </c>
      <c r="D1797" s="3" t="s">
        <v>9048</v>
      </c>
      <c r="E1797" s="3" t="s">
        <v>9048</v>
      </c>
      <c r="F1797" s="3"/>
      <c r="G1797" s="3"/>
      <c r="I1797" s="3" t="s">
        <v>809</v>
      </c>
      <c r="J1797" s="3" t="s">
        <v>810</v>
      </c>
      <c r="K1797" s="4" t="s">
        <v>162</v>
      </c>
      <c r="L1797" s="3" t="s">
        <v>9049</v>
      </c>
      <c r="M1797" s="3" t="s">
        <v>9050</v>
      </c>
      <c r="R1797" s="3" t="s">
        <v>9051</v>
      </c>
      <c r="S1797" s="3" t="s">
        <v>163</v>
      </c>
      <c r="T1797" s="3" t="s">
        <v>8427</v>
      </c>
      <c r="U1797" s="3" t="s">
        <v>1423</v>
      </c>
      <c r="V1797" s="141" t="s">
        <v>9052</v>
      </c>
      <c r="AA1797" s="3" t="s">
        <v>163</v>
      </c>
      <c r="AC1797" s="3" t="s">
        <v>168</v>
      </c>
      <c r="AD1797" s="3" t="s">
        <v>7999</v>
      </c>
      <c r="AE1797" s="3" t="s">
        <v>9053</v>
      </c>
      <c r="AF1797" s="3" t="s">
        <v>9054</v>
      </c>
      <c r="AG1797" s="3" t="s">
        <v>9055</v>
      </c>
      <c r="AH1797" s="3" t="s">
        <v>163</v>
      </c>
      <c r="AI1797" s="3" t="s">
        <v>9052</v>
      </c>
      <c r="AJ1797" s="3" t="s">
        <v>163</v>
      </c>
      <c r="AL1797" s="3" t="s">
        <v>9056</v>
      </c>
      <c r="AM1797" s="3" t="s">
        <v>194</v>
      </c>
      <c r="AN1797" s="3" t="s">
        <v>9057</v>
      </c>
      <c r="AO1797" s="3" t="s">
        <v>9058</v>
      </c>
      <c r="AP1797" s="3" t="s">
        <v>5455</v>
      </c>
      <c r="AQ1797" s="3" t="s">
        <v>9059</v>
      </c>
      <c r="AS1797" s="3" t="s">
        <v>9060</v>
      </c>
      <c r="AU1797" s="3" t="s">
        <v>9056</v>
      </c>
      <c r="AW1797" s="3" t="s">
        <v>168</v>
      </c>
      <c r="AX1797" s="3" t="s">
        <v>2109</v>
      </c>
      <c r="AY1797" s="3" t="s">
        <v>7206</v>
      </c>
      <c r="AZ1797" s="3" t="s">
        <v>368</v>
      </c>
      <c r="BA1797" s="3" t="s">
        <v>9061</v>
      </c>
      <c r="BC1797" s="141"/>
      <c r="BD1797" s="141"/>
      <c r="BE1797" s="141"/>
    </row>
    <row r="1798" spans="1:88" ht="12.75" customHeight="1" x14ac:dyDescent="0.2">
      <c r="A1798" s="3" t="s">
        <v>205</v>
      </c>
      <c r="B1798" s="17" t="s">
        <v>886</v>
      </c>
      <c r="D1798" s="3" t="s">
        <v>8990</v>
      </c>
      <c r="E1798" s="3" t="s">
        <v>8990</v>
      </c>
      <c r="F1798" s="3"/>
      <c r="G1798" s="3"/>
      <c r="I1798" s="3" t="s">
        <v>722</v>
      </c>
      <c r="J1798" s="3" t="s">
        <v>179</v>
      </c>
      <c r="K1798" s="4" t="s">
        <v>162</v>
      </c>
      <c r="L1798" s="3" t="s">
        <v>163</v>
      </c>
      <c r="M1798" s="3" t="s">
        <v>163</v>
      </c>
      <c r="R1798" s="3" t="s">
        <v>8991</v>
      </c>
      <c r="S1798" s="3" t="s">
        <v>8992</v>
      </c>
      <c r="T1798" s="3" t="s">
        <v>8993</v>
      </c>
      <c r="U1798" s="3" t="s">
        <v>743</v>
      </c>
      <c r="V1798" s="9" t="s">
        <v>163</v>
      </c>
      <c r="AA1798" s="3" t="s">
        <v>163</v>
      </c>
      <c r="AC1798" s="3" t="s">
        <v>168</v>
      </c>
      <c r="AD1798" s="3" t="s">
        <v>8951</v>
      </c>
      <c r="AE1798" s="3" t="s">
        <v>728</v>
      </c>
      <c r="AF1798" s="3" t="s">
        <v>319</v>
      </c>
      <c r="AG1798" s="82" t="s">
        <v>13537</v>
      </c>
      <c r="AI1798" s="3" t="s">
        <v>163</v>
      </c>
      <c r="AJ1798" s="3" t="s">
        <v>8995</v>
      </c>
      <c r="AK1798" s="3" t="s">
        <v>8996</v>
      </c>
      <c r="AL1798" s="3" t="s">
        <v>163</v>
      </c>
      <c r="AM1798" s="133" t="s">
        <v>168</v>
      </c>
      <c r="AN1798" s="3" t="s">
        <v>11555</v>
      </c>
      <c r="AO1798" s="3" t="s">
        <v>728</v>
      </c>
      <c r="AP1798" s="3" t="s">
        <v>11333</v>
      </c>
      <c r="AQ1798" s="3" t="s">
        <v>11556</v>
      </c>
      <c r="AW1798" s="3" t="s">
        <v>168</v>
      </c>
      <c r="AX1798" s="3" t="s">
        <v>8997</v>
      </c>
      <c r="AY1798" s="3" t="s">
        <v>4000</v>
      </c>
      <c r="AZ1798" s="3" t="s">
        <v>8998</v>
      </c>
      <c r="BA1798" s="3" t="s">
        <v>163</v>
      </c>
      <c r="BB1798" s="3" t="s">
        <v>163</v>
      </c>
      <c r="BC1798" s="135" t="s">
        <v>163</v>
      </c>
      <c r="BD1798" s="135" t="s">
        <v>163</v>
      </c>
      <c r="BE1798" s="135" t="s">
        <v>163</v>
      </c>
      <c r="BF1798" s="3" t="s">
        <v>8999</v>
      </c>
      <c r="BH1798" s="3" t="s">
        <v>13533</v>
      </c>
      <c r="BI1798" s="3" t="s">
        <v>1152</v>
      </c>
      <c r="BK1798" s="82" t="s">
        <v>13534</v>
      </c>
      <c r="BP1798" s="10">
        <v>8613020165909</v>
      </c>
      <c r="BR1798" s="3" t="s">
        <v>13535</v>
      </c>
      <c r="BS1798" s="3" t="s">
        <v>1044</v>
      </c>
      <c r="BU1798" s="82" t="s">
        <v>13536</v>
      </c>
      <c r="BZ1798" s="10">
        <v>8613701846415</v>
      </c>
      <c r="CB1798" s="3" t="s">
        <v>1868</v>
      </c>
      <c r="CC1798" s="3" t="s">
        <v>4000</v>
      </c>
      <c r="CE1798" s="82" t="s">
        <v>8994</v>
      </c>
      <c r="CJ1798" s="10">
        <v>8613916278904</v>
      </c>
    </row>
    <row r="1799" spans="1:88" ht="12.75" customHeight="1" x14ac:dyDescent="0.2">
      <c r="A1799" s="3" t="s">
        <v>205</v>
      </c>
      <c r="B1799" s="17" t="s">
        <v>886</v>
      </c>
      <c r="D1799" s="3" t="s">
        <v>11522</v>
      </c>
      <c r="E1799" s="3" t="s">
        <v>11522</v>
      </c>
      <c r="F1799" s="3"/>
      <c r="G1799" s="3"/>
      <c r="H1799" s="4" t="s">
        <v>11628</v>
      </c>
      <c r="I1799" s="3" t="s">
        <v>722</v>
      </c>
      <c r="J1799" s="3" t="s">
        <v>179</v>
      </c>
      <c r="K1799" s="4" t="s">
        <v>162</v>
      </c>
      <c r="V1799" s="135"/>
      <c r="AC1799" s="133" t="s">
        <v>168</v>
      </c>
      <c r="AD1799" s="3" t="s">
        <v>6210</v>
      </c>
      <c r="AE1799" s="3" t="s">
        <v>728</v>
      </c>
      <c r="AF1799" s="3" t="s">
        <v>11333</v>
      </c>
      <c r="AG1799" s="3" t="s">
        <v>11523</v>
      </c>
      <c r="BC1799" s="135"/>
      <c r="BD1799" s="135"/>
      <c r="BE1799" s="135"/>
    </row>
    <row r="1800" spans="1:88" ht="12.75" customHeight="1" x14ac:dyDescent="0.2">
      <c r="A1800" s="3" t="s">
        <v>205</v>
      </c>
      <c r="D1800" s="3" t="s">
        <v>9068</v>
      </c>
      <c r="E1800" s="3" t="s">
        <v>9068</v>
      </c>
      <c r="F1800" s="3"/>
      <c r="G1800" s="3"/>
      <c r="H1800" s="127"/>
      <c r="I1800" s="3" t="s">
        <v>722</v>
      </c>
      <c r="J1800" s="3" t="s">
        <v>179</v>
      </c>
      <c r="K1800" s="4" t="s">
        <v>162</v>
      </c>
      <c r="L1800" s="3" t="s">
        <v>163</v>
      </c>
      <c r="M1800" s="3" t="s">
        <v>9069</v>
      </c>
      <c r="R1800" s="3" t="s">
        <v>9070</v>
      </c>
      <c r="S1800" s="3" t="s">
        <v>9071</v>
      </c>
      <c r="T1800" s="3" t="s">
        <v>9072</v>
      </c>
      <c r="U1800" s="3" t="s">
        <v>8212</v>
      </c>
      <c r="V1800" s="141" t="s">
        <v>9073</v>
      </c>
      <c r="AA1800" s="3" t="s">
        <v>163</v>
      </c>
      <c r="AC1800" s="3" t="s">
        <v>168</v>
      </c>
      <c r="AD1800" s="3" t="s">
        <v>9074</v>
      </c>
      <c r="AE1800" s="3" t="s">
        <v>4000</v>
      </c>
      <c r="AF1800" s="3" t="s">
        <v>1894</v>
      </c>
      <c r="AG1800" s="3" t="s">
        <v>9075</v>
      </c>
      <c r="AH1800" s="3" t="s">
        <v>163</v>
      </c>
      <c r="AI1800" s="3" t="s">
        <v>9073</v>
      </c>
      <c r="AJ1800" s="3" t="s">
        <v>163</v>
      </c>
      <c r="AK1800" s="3" t="s">
        <v>9076</v>
      </c>
      <c r="AL1800" s="3" t="s">
        <v>9077</v>
      </c>
      <c r="BC1800" s="141"/>
      <c r="BD1800" s="141"/>
      <c r="BE1800" s="141"/>
    </row>
    <row r="1801" spans="1:88" ht="12.75" customHeight="1" x14ac:dyDescent="0.2">
      <c r="A1801" s="132" t="s">
        <v>240</v>
      </c>
      <c r="B1801" s="17" t="s">
        <v>886</v>
      </c>
      <c r="C1801" s="133"/>
      <c r="D1801" s="133" t="s">
        <v>7753</v>
      </c>
      <c r="E1801" s="133" t="s">
        <v>13368</v>
      </c>
      <c r="F1801" s="12"/>
      <c r="G1801" s="12"/>
      <c r="H1801" s="124" t="s">
        <v>243</v>
      </c>
      <c r="I1801" s="133" t="s">
        <v>1294</v>
      </c>
      <c r="J1801" s="133" t="s">
        <v>161</v>
      </c>
      <c r="K1801" s="124" t="s">
        <v>162</v>
      </c>
      <c r="L1801" s="133" t="s">
        <v>7754</v>
      </c>
      <c r="M1801" s="133"/>
      <c r="N1801" s="124" t="s">
        <v>247</v>
      </c>
      <c r="O1801" s="124"/>
      <c r="P1801" s="124"/>
      <c r="Q1801" s="124"/>
      <c r="R1801" s="133"/>
      <c r="S1801" s="133"/>
      <c r="T1801" s="133"/>
      <c r="U1801" s="133"/>
      <c r="V1801" s="24"/>
      <c r="W1801" s="133"/>
      <c r="X1801" s="133"/>
      <c r="Y1801" s="133"/>
      <c r="Z1801" s="133"/>
      <c r="AA1801" s="133"/>
      <c r="AB1801" s="133"/>
      <c r="AC1801" s="133"/>
      <c r="AD1801" s="133"/>
      <c r="AE1801" s="133"/>
      <c r="AF1801" s="137"/>
      <c r="AG1801" s="135" t="s">
        <v>7755</v>
      </c>
      <c r="AI1801" s="133"/>
      <c r="AJ1801" s="133"/>
      <c r="AK1801" s="133"/>
      <c r="AL1801" s="133"/>
      <c r="AM1801" s="124"/>
      <c r="AN1801" s="124"/>
      <c r="AO1801" s="124"/>
      <c r="AP1801" s="124"/>
      <c r="AQ1801" s="124"/>
      <c r="AR1801" s="124"/>
      <c r="AS1801" s="124"/>
      <c r="AT1801" s="124"/>
      <c r="AU1801" s="124"/>
      <c r="AV1801" s="124"/>
      <c r="AW1801" s="124"/>
    </row>
    <row r="1802" spans="1:88" ht="12.75" customHeight="1" x14ac:dyDescent="0.2">
      <c r="A1802" s="135" t="s">
        <v>173</v>
      </c>
      <c r="B1802" s="127" t="s">
        <v>472</v>
      </c>
      <c r="C1802" s="132" t="s">
        <v>13918</v>
      </c>
      <c r="D1802" s="3" t="s">
        <v>11351</v>
      </c>
      <c r="E1802" s="3" t="s">
        <v>11351</v>
      </c>
      <c r="F1802" s="3"/>
      <c r="G1802" s="3"/>
      <c r="H1802" s="127" t="s">
        <v>11628</v>
      </c>
      <c r="I1802" s="3" t="s">
        <v>722</v>
      </c>
      <c r="J1802" s="3" t="s">
        <v>179</v>
      </c>
      <c r="K1802" s="4" t="s">
        <v>162</v>
      </c>
      <c r="AC1802" s="133" t="s">
        <v>168</v>
      </c>
      <c r="AD1802" s="3" t="s">
        <v>11352</v>
      </c>
      <c r="AE1802" s="3" t="s">
        <v>3830</v>
      </c>
      <c r="AF1802" s="3" t="s">
        <v>1289</v>
      </c>
      <c r="AG1802" s="3" t="s">
        <v>11353</v>
      </c>
    </row>
    <row r="1803" spans="1:88" ht="12.75" customHeight="1" x14ac:dyDescent="0.2">
      <c r="A1803" s="133" t="s">
        <v>173</v>
      </c>
      <c r="B1803" s="124"/>
      <c r="C1803" s="8"/>
      <c r="D1803" s="133" t="s">
        <v>5415</v>
      </c>
      <c r="E1803" s="133" t="s">
        <v>5415</v>
      </c>
      <c r="F1803" s="124"/>
      <c r="G1803" s="124"/>
      <c r="H1803" s="14" t="s">
        <v>177</v>
      </c>
      <c r="I1803" s="133" t="s">
        <v>301</v>
      </c>
      <c r="J1803" s="8" t="s">
        <v>179</v>
      </c>
      <c r="K1803" s="14" t="s">
        <v>162</v>
      </c>
      <c r="L1803" s="133"/>
      <c r="M1803" s="8"/>
      <c r="N1803" s="14"/>
      <c r="O1803" s="14"/>
      <c r="P1803" s="14"/>
      <c r="Q1803" s="14"/>
      <c r="R1803" s="133"/>
      <c r="S1803" s="8"/>
      <c r="T1803" s="8"/>
      <c r="U1803" s="133"/>
      <c r="V1803" s="24"/>
      <c r="W1803" s="8"/>
      <c r="X1803" s="8"/>
      <c r="Y1803" s="8"/>
      <c r="Z1803" s="8"/>
      <c r="AA1803" s="8"/>
      <c r="AB1803" s="8"/>
      <c r="AC1803" s="8" t="s">
        <v>168</v>
      </c>
      <c r="AD1803" s="133" t="s">
        <v>3226</v>
      </c>
      <c r="AE1803" s="133" t="s">
        <v>3227</v>
      </c>
      <c r="AF1803" s="133"/>
      <c r="AG1803" s="133" t="s">
        <v>5416</v>
      </c>
      <c r="AH1803" s="8"/>
      <c r="AI1803" s="133"/>
      <c r="AJ1803" s="8"/>
      <c r="AK1803" s="8"/>
      <c r="AL1803" s="8"/>
      <c r="AM1803" s="14"/>
      <c r="AN1803" s="14"/>
      <c r="AO1803" s="14"/>
      <c r="AP1803" s="14"/>
      <c r="AQ1803" s="14"/>
      <c r="AR1803" s="14"/>
      <c r="AS1803" s="14"/>
      <c r="AT1803" s="14"/>
      <c r="AU1803" s="14"/>
      <c r="AV1803" s="14"/>
      <c r="AW1803" s="14"/>
      <c r="AX1803" s="135"/>
      <c r="AY1803" s="135"/>
      <c r="AZ1803" s="135"/>
      <c r="BA1803" s="135"/>
    </row>
    <row r="1804" spans="1:88" ht="12.75" customHeight="1" x14ac:dyDescent="0.2">
      <c r="A1804" s="135" t="s">
        <v>205</v>
      </c>
      <c r="D1804" s="3" t="s">
        <v>9084</v>
      </c>
      <c r="E1804" s="3" t="s">
        <v>9084</v>
      </c>
      <c r="F1804" s="3"/>
      <c r="G1804" s="3"/>
      <c r="I1804" s="3" t="s">
        <v>227</v>
      </c>
      <c r="J1804" s="3" t="s">
        <v>179</v>
      </c>
      <c r="K1804" s="127" t="s">
        <v>162</v>
      </c>
      <c r="L1804" s="3" t="s">
        <v>163</v>
      </c>
      <c r="M1804" s="3" t="s">
        <v>163</v>
      </c>
      <c r="R1804" s="3" t="s">
        <v>9085</v>
      </c>
      <c r="S1804" s="3" t="s">
        <v>9086</v>
      </c>
      <c r="T1804" s="135" t="s">
        <v>9087</v>
      </c>
      <c r="U1804" s="3" t="s">
        <v>227</v>
      </c>
      <c r="V1804" s="9" t="s">
        <v>163</v>
      </c>
      <c r="AA1804" s="3" t="s">
        <v>163</v>
      </c>
      <c r="AC1804" s="3" t="s">
        <v>168</v>
      </c>
      <c r="AD1804" s="3" t="s">
        <v>9088</v>
      </c>
      <c r="AE1804" s="3" t="s">
        <v>5807</v>
      </c>
      <c r="AF1804" s="3" t="s">
        <v>1071</v>
      </c>
      <c r="AG1804" s="135" t="s">
        <v>9089</v>
      </c>
      <c r="AH1804" s="3" t="s">
        <v>163</v>
      </c>
      <c r="AI1804" s="3" t="s">
        <v>9090</v>
      </c>
      <c r="AJ1804" s="3" t="s">
        <v>163</v>
      </c>
      <c r="AK1804" s="3" t="s">
        <v>9091</v>
      </c>
      <c r="AL1804" s="3" t="s">
        <v>9092</v>
      </c>
      <c r="BC1804" s="141"/>
      <c r="BD1804" s="141"/>
      <c r="BE1804" s="141"/>
    </row>
    <row r="1805" spans="1:88" ht="12.75" customHeight="1" x14ac:dyDescent="0.2">
      <c r="A1805" s="3" t="s">
        <v>205</v>
      </c>
      <c r="D1805" s="3" t="s">
        <v>9093</v>
      </c>
      <c r="E1805" s="3" t="s">
        <v>9093</v>
      </c>
      <c r="F1805" s="3"/>
      <c r="G1805" s="3"/>
      <c r="I1805" s="3" t="s">
        <v>2032</v>
      </c>
      <c r="J1805" s="3" t="s">
        <v>179</v>
      </c>
      <c r="K1805" s="4" t="s">
        <v>162</v>
      </c>
      <c r="L1805" s="3" t="s">
        <v>163</v>
      </c>
      <c r="M1805" s="3" t="s">
        <v>163</v>
      </c>
      <c r="R1805" s="3" t="s">
        <v>9094</v>
      </c>
      <c r="S1805" s="3" t="s">
        <v>6787</v>
      </c>
      <c r="T1805" s="3" t="s">
        <v>9095</v>
      </c>
      <c r="U1805" s="3" t="s">
        <v>2036</v>
      </c>
      <c r="V1805" s="9" t="s">
        <v>163</v>
      </c>
      <c r="AA1805" s="3" t="s">
        <v>163</v>
      </c>
      <c r="AC1805" s="3" t="s">
        <v>168</v>
      </c>
      <c r="AD1805" s="3" t="s">
        <v>9096</v>
      </c>
      <c r="AE1805" s="3" t="s">
        <v>9097</v>
      </c>
      <c r="AF1805" s="3" t="s">
        <v>581</v>
      </c>
      <c r="AG1805" s="3" t="s">
        <v>9098</v>
      </c>
      <c r="AH1805" s="3" t="s">
        <v>163</v>
      </c>
      <c r="AI1805" s="3" t="s">
        <v>9099</v>
      </c>
      <c r="AJ1805" s="3" t="s">
        <v>163</v>
      </c>
      <c r="AK1805" s="3" t="s">
        <v>9100</v>
      </c>
      <c r="AL1805" s="3" t="s">
        <v>9101</v>
      </c>
      <c r="AW1805" s="3" t="s">
        <v>168</v>
      </c>
      <c r="AX1805" s="3" t="s">
        <v>9102</v>
      </c>
      <c r="AY1805" s="3" t="s">
        <v>9103</v>
      </c>
      <c r="AZ1805" s="3" t="s">
        <v>1071</v>
      </c>
      <c r="BA1805" s="3" t="s">
        <v>9104</v>
      </c>
      <c r="BB1805" s="3" t="s">
        <v>163</v>
      </c>
      <c r="BC1805" s="135" t="s">
        <v>9105</v>
      </c>
      <c r="BD1805" s="135" t="s">
        <v>163</v>
      </c>
      <c r="BE1805" s="135" t="s">
        <v>9101</v>
      </c>
      <c r="BF1805" s="3" t="s">
        <v>9106</v>
      </c>
      <c r="BU1805" s="135"/>
      <c r="CE1805" s="135"/>
    </row>
    <row r="1806" spans="1:88" ht="12.75" customHeight="1" x14ac:dyDescent="0.2">
      <c r="A1806" s="135" t="s">
        <v>205</v>
      </c>
      <c r="C1806" s="128"/>
      <c r="D1806" s="135" t="s">
        <v>9107</v>
      </c>
      <c r="E1806" s="135" t="s">
        <v>9107</v>
      </c>
      <c r="F1806" s="135"/>
      <c r="G1806" s="135"/>
      <c r="H1806" s="127"/>
      <c r="I1806" s="135" t="s">
        <v>301</v>
      </c>
      <c r="J1806" s="135" t="s">
        <v>179</v>
      </c>
      <c r="K1806" s="127" t="s">
        <v>162</v>
      </c>
      <c r="L1806" s="135" t="s">
        <v>163</v>
      </c>
      <c r="M1806" s="135" t="s">
        <v>163</v>
      </c>
      <c r="N1806" s="135"/>
      <c r="O1806" s="135"/>
      <c r="P1806" s="135"/>
      <c r="Q1806" s="135"/>
      <c r="R1806" s="135" t="s">
        <v>9108</v>
      </c>
      <c r="S1806" s="135" t="s">
        <v>9109</v>
      </c>
      <c r="T1806" s="135" t="s">
        <v>9110</v>
      </c>
      <c r="U1806" s="135" t="s">
        <v>9111</v>
      </c>
      <c r="V1806" s="141" t="s">
        <v>163</v>
      </c>
      <c r="W1806" s="135"/>
      <c r="X1806" s="135"/>
      <c r="Y1806" s="135"/>
      <c r="Z1806" s="135"/>
      <c r="AA1806" s="135" t="s">
        <v>163</v>
      </c>
      <c r="AB1806" s="135"/>
      <c r="AC1806" s="135" t="s">
        <v>168</v>
      </c>
      <c r="AD1806" s="135" t="s">
        <v>9112</v>
      </c>
      <c r="AE1806" s="135" t="s">
        <v>9113</v>
      </c>
      <c r="AF1806" s="135" t="s">
        <v>250</v>
      </c>
      <c r="AG1806" s="3" t="s">
        <v>9114</v>
      </c>
      <c r="AH1806" s="3" t="s">
        <v>163</v>
      </c>
      <c r="AI1806" s="135" t="s">
        <v>163</v>
      </c>
      <c r="AJ1806" s="135" t="s">
        <v>163</v>
      </c>
      <c r="AK1806" s="135" t="s">
        <v>9115</v>
      </c>
      <c r="AL1806" s="135" t="s">
        <v>163</v>
      </c>
      <c r="AM1806" s="135"/>
      <c r="AN1806" s="135"/>
      <c r="AO1806" s="135"/>
      <c r="AP1806" s="135"/>
      <c r="AQ1806" s="135"/>
      <c r="AR1806" s="135"/>
      <c r="AS1806" s="135"/>
      <c r="AT1806" s="135"/>
      <c r="AU1806" s="135"/>
      <c r="AV1806" s="135"/>
      <c r="AW1806" s="135"/>
      <c r="BC1806" s="141"/>
      <c r="BD1806" s="141"/>
      <c r="BE1806" s="141"/>
    </row>
    <row r="1807" spans="1:88" ht="12.75" customHeight="1" x14ac:dyDescent="0.2">
      <c r="A1807" s="3" t="s">
        <v>205</v>
      </c>
      <c r="D1807" s="3" t="s">
        <v>9125</v>
      </c>
      <c r="E1807" s="3" t="s">
        <v>9125</v>
      </c>
      <c r="F1807" s="3"/>
      <c r="G1807" s="3"/>
      <c r="I1807" s="3" t="s">
        <v>523</v>
      </c>
      <c r="J1807" s="133" t="s">
        <v>482</v>
      </c>
      <c r="K1807" s="4" t="s">
        <v>162</v>
      </c>
      <c r="L1807" s="3" t="s">
        <v>163</v>
      </c>
      <c r="M1807" s="3" t="s">
        <v>163</v>
      </c>
      <c r="R1807" s="3" t="s">
        <v>9126</v>
      </c>
      <c r="S1807" s="3" t="s">
        <v>163</v>
      </c>
      <c r="T1807" s="3" t="s">
        <v>8764</v>
      </c>
      <c r="U1807" s="3" t="s">
        <v>1485</v>
      </c>
      <c r="V1807" s="141" t="s">
        <v>163</v>
      </c>
      <c r="AA1807" s="3" t="s">
        <v>163</v>
      </c>
      <c r="AC1807" s="135" t="s">
        <v>168</v>
      </c>
      <c r="AD1807" s="3" t="s">
        <v>1486</v>
      </c>
      <c r="AE1807" s="3" t="s">
        <v>9127</v>
      </c>
      <c r="AF1807" s="3" t="s">
        <v>9128</v>
      </c>
      <c r="AG1807" s="3" t="s">
        <v>9129</v>
      </c>
      <c r="AH1807" s="3" t="s">
        <v>163</v>
      </c>
      <c r="AI1807" s="3" t="s">
        <v>9130</v>
      </c>
      <c r="AJ1807" s="3" t="s">
        <v>163</v>
      </c>
      <c r="AK1807" s="3" t="s">
        <v>9131</v>
      </c>
      <c r="AL1807" s="3" t="s">
        <v>9130</v>
      </c>
      <c r="AN1807" s="135"/>
      <c r="AO1807" s="135"/>
      <c r="AP1807" s="135"/>
      <c r="AQ1807" s="135"/>
      <c r="AR1807" s="135"/>
      <c r="AS1807" s="135"/>
      <c r="AT1807" s="135"/>
      <c r="AU1807" s="135"/>
      <c r="BC1807" s="141"/>
      <c r="BD1807" s="141"/>
      <c r="BE1807" s="141"/>
    </row>
    <row r="1808" spans="1:88" ht="12.75" customHeight="1" x14ac:dyDescent="0.2">
      <c r="A1808" s="3" t="s">
        <v>173</v>
      </c>
      <c r="D1808" s="3" t="s">
        <v>9138</v>
      </c>
      <c r="E1808" s="3" t="s">
        <v>9138</v>
      </c>
      <c r="F1808" s="3"/>
      <c r="G1808" s="3"/>
      <c r="I1808" s="3" t="s">
        <v>301</v>
      </c>
      <c r="J1808" s="135" t="s">
        <v>179</v>
      </c>
      <c r="K1808" s="4" t="s">
        <v>162</v>
      </c>
      <c r="L1808" s="3" t="s">
        <v>12353</v>
      </c>
      <c r="R1808" s="3" t="s">
        <v>12354</v>
      </c>
      <c r="S1808" s="3" t="s">
        <v>12355</v>
      </c>
      <c r="T1808" s="3">
        <v>700001</v>
      </c>
      <c r="U1808" s="3" t="s">
        <v>559</v>
      </c>
      <c r="V1808" s="135"/>
      <c r="AC1808" s="3" t="s">
        <v>168</v>
      </c>
      <c r="AD1808" s="3" t="s">
        <v>9151</v>
      </c>
      <c r="AE1808" s="3" t="s">
        <v>12356</v>
      </c>
      <c r="AF1808" s="3" t="s">
        <v>1071</v>
      </c>
      <c r="AG1808" s="3" t="s">
        <v>9136</v>
      </c>
      <c r="AK1808" s="3" t="s">
        <v>12357</v>
      </c>
      <c r="BC1808" s="135"/>
      <c r="BD1808" s="135"/>
      <c r="BE1808" s="135"/>
    </row>
    <row r="1809" spans="1:95" ht="12.75" customHeight="1" x14ac:dyDescent="0.2">
      <c r="A1809" s="3" t="s">
        <v>173</v>
      </c>
      <c r="D1809" s="3" t="s">
        <v>9138</v>
      </c>
      <c r="E1809" s="3" t="s">
        <v>9138</v>
      </c>
      <c r="F1809" s="3"/>
      <c r="G1809" s="3"/>
      <c r="I1809" s="3" t="s">
        <v>301</v>
      </c>
      <c r="J1809" s="135" t="s">
        <v>179</v>
      </c>
      <c r="K1809" s="4" t="s">
        <v>162</v>
      </c>
      <c r="L1809" s="3" t="s">
        <v>163</v>
      </c>
      <c r="M1809" s="3" t="s">
        <v>163</v>
      </c>
      <c r="R1809" s="3" t="s">
        <v>9139</v>
      </c>
      <c r="S1809" s="3" t="s">
        <v>9140</v>
      </c>
      <c r="T1809" s="3" t="s">
        <v>2229</v>
      </c>
      <c r="U1809" s="3" t="s">
        <v>559</v>
      </c>
      <c r="V1809" s="9" t="s">
        <v>163</v>
      </c>
      <c r="AA1809" s="3" t="s">
        <v>163</v>
      </c>
      <c r="AC1809" s="3" t="s">
        <v>168</v>
      </c>
      <c r="AD1809" s="3" t="s">
        <v>9141</v>
      </c>
      <c r="AE1809" s="3" t="s">
        <v>318</v>
      </c>
      <c r="AF1809" s="3" t="s">
        <v>163</v>
      </c>
      <c r="AG1809" s="3" t="s">
        <v>9136</v>
      </c>
      <c r="AH1809" s="3" t="s">
        <v>9142</v>
      </c>
      <c r="AI1809" s="3" t="s">
        <v>9143</v>
      </c>
      <c r="AJ1809" s="3" t="s">
        <v>163</v>
      </c>
      <c r="AK1809" s="3" t="s">
        <v>9144</v>
      </c>
      <c r="AL1809" s="3" t="s">
        <v>9145</v>
      </c>
      <c r="BC1809" s="141"/>
      <c r="BD1809" s="141"/>
      <c r="BE1809" s="141"/>
    </row>
    <row r="1810" spans="1:95" ht="12.75" customHeight="1" x14ac:dyDescent="0.2">
      <c r="A1810" s="3" t="s">
        <v>205</v>
      </c>
      <c r="D1810" s="3" t="s">
        <v>9146</v>
      </c>
      <c r="E1810" s="3" t="s">
        <v>9146</v>
      </c>
      <c r="F1810" s="3"/>
      <c r="G1810" s="3"/>
      <c r="I1810" s="3" t="s">
        <v>301</v>
      </c>
      <c r="J1810" s="3" t="s">
        <v>179</v>
      </c>
      <c r="K1810" s="4" t="s">
        <v>162</v>
      </c>
      <c r="L1810" s="3" t="s">
        <v>163</v>
      </c>
      <c r="M1810" s="3" t="s">
        <v>9147</v>
      </c>
      <c r="R1810" s="3" t="s">
        <v>9148</v>
      </c>
      <c r="S1810" s="3" t="s">
        <v>9149</v>
      </c>
      <c r="T1810" s="3" t="s">
        <v>9150</v>
      </c>
      <c r="U1810" s="3" t="s">
        <v>1176</v>
      </c>
      <c r="V1810" s="9" t="s">
        <v>163</v>
      </c>
      <c r="AA1810" s="3" t="s">
        <v>163</v>
      </c>
      <c r="AC1810" s="3" t="s">
        <v>168</v>
      </c>
      <c r="AD1810" s="3" t="s">
        <v>9151</v>
      </c>
      <c r="AE1810" s="3" t="s">
        <v>1192</v>
      </c>
      <c r="AF1810" s="3" t="s">
        <v>163</v>
      </c>
      <c r="AG1810" s="3" t="s">
        <v>1195</v>
      </c>
      <c r="AI1810" s="3" t="s">
        <v>163</v>
      </c>
      <c r="AJ1810" s="3" t="s">
        <v>9152</v>
      </c>
      <c r="AK1810" s="3" t="s">
        <v>9153</v>
      </c>
      <c r="AL1810" s="3" t="s">
        <v>9154</v>
      </c>
      <c r="BC1810" s="141"/>
      <c r="BD1810" s="141"/>
      <c r="BE1810" s="141"/>
    </row>
    <row r="1811" spans="1:95" ht="12.75" customHeight="1" x14ac:dyDescent="0.2">
      <c r="A1811" s="3" t="s">
        <v>299</v>
      </c>
      <c r="D1811" s="3" t="s">
        <v>12358</v>
      </c>
      <c r="E1811" s="3" t="s">
        <v>12358</v>
      </c>
      <c r="F1811" s="3"/>
      <c r="G1811" s="3"/>
      <c r="H1811" s="134" t="s">
        <v>177</v>
      </c>
      <c r="I1811" s="3" t="s">
        <v>301</v>
      </c>
      <c r="J1811" s="3" t="s">
        <v>179</v>
      </c>
      <c r="K1811" s="4" t="s">
        <v>162</v>
      </c>
      <c r="L1811" s="3" t="s">
        <v>12359</v>
      </c>
      <c r="M1811" s="3" t="s">
        <v>12360</v>
      </c>
      <c r="R1811" s="3" t="s">
        <v>12361</v>
      </c>
      <c r="S1811" s="3" t="s">
        <v>12362</v>
      </c>
      <c r="T1811" s="3">
        <v>493211</v>
      </c>
      <c r="U1811" s="3" t="s">
        <v>1722</v>
      </c>
      <c r="V1811" s="135" t="s">
        <v>12363</v>
      </c>
      <c r="AG1811" s="3" t="s">
        <v>12364</v>
      </c>
    </row>
    <row r="1812" spans="1:95" ht="12.75" customHeight="1" x14ac:dyDescent="0.25">
      <c r="A1812" s="3" t="s">
        <v>299</v>
      </c>
      <c r="D1812" s="3" t="s">
        <v>12365</v>
      </c>
      <c r="E1812" s="3" t="s">
        <v>12365</v>
      </c>
      <c r="F1812" s="3"/>
      <c r="G1812" s="3"/>
      <c r="H1812" s="134" t="s">
        <v>177</v>
      </c>
      <c r="I1812" s="3" t="s">
        <v>301</v>
      </c>
      <c r="J1812" s="3" t="s">
        <v>179</v>
      </c>
      <c r="K1812" s="4" t="s">
        <v>162</v>
      </c>
      <c r="L1812" s="3" t="s">
        <v>12366</v>
      </c>
      <c r="M1812" s="3" t="s">
        <v>12367</v>
      </c>
      <c r="R1812" s="3" t="s">
        <v>13575</v>
      </c>
      <c r="S1812" s="3" t="s">
        <v>13576</v>
      </c>
      <c r="T1812" s="10">
        <v>493221</v>
      </c>
      <c r="U1812" s="3" t="s">
        <v>1722</v>
      </c>
      <c r="V1812" s="3" t="s">
        <v>13577</v>
      </c>
      <c r="AC1812" s="135" t="s">
        <v>168</v>
      </c>
      <c r="AD1812" s="3" t="s">
        <v>13578</v>
      </c>
      <c r="AE1812" s="3" t="s">
        <v>13579</v>
      </c>
      <c r="AF1812" s="3" t="s">
        <v>13580</v>
      </c>
      <c r="AG1812" s="180" t="s">
        <v>14105</v>
      </c>
      <c r="AH1812" s="3" t="s">
        <v>12368</v>
      </c>
      <c r="AJ1812" s="10">
        <v>917714288111</v>
      </c>
      <c r="AK1812" s="10">
        <v>919826420622</v>
      </c>
      <c r="BA1812" s="3" t="s">
        <v>12369</v>
      </c>
    </row>
    <row r="1813" spans="1:95" ht="12.75" customHeight="1" x14ac:dyDescent="0.2">
      <c r="A1813" s="133" t="s">
        <v>299</v>
      </c>
      <c r="B1813" s="127" t="s">
        <v>11959</v>
      </c>
      <c r="D1813" s="3" t="s">
        <v>12480</v>
      </c>
      <c r="E1813" s="3" t="s">
        <v>12480</v>
      </c>
      <c r="F1813" s="3"/>
      <c r="G1813" s="3"/>
      <c r="H1813" s="134" t="s">
        <v>177</v>
      </c>
      <c r="K1813" s="4" t="s">
        <v>162</v>
      </c>
      <c r="AC1813" s="135" t="s">
        <v>168</v>
      </c>
      <c r="AD1813" s="3" t="s">
        <v>2109</v>
      </c>
      <c r="AE1813" s="3" t="s">
        <v>12482</v>
      </c>
      <c r="AF1813" s="3" t="s">
        <v>5352</v>
      </c>
      <c r="AG1813" s="3" t="s">
        <v>12481</v>
      </c>
    </row>
    <row r="1814" spans="1:95" ht="12.75" customHeight="1" x14ac:dyDescent="0.2">
      <c r="A1814" s="132" t="s">
        <v>240</v>
      </c>
      <c r="B1814" s="124" t="s">
        <v>11732</v>
      </c>
      <c r="C1814" s="133" t="s">
        <v>11734</v>
      </c>
      <c r="D1814" s="132" t="s">
        <v>13750</v>
      </c>
      <c r="E1814" s="132" t="s">
        <v>13750</v>
      </c>
      <c r="F1814" s="12"/>
      <c r="G1814" s="12"/>
      <c r="H1814" s="124" t="s">
        <v>243</v>
      </c>
      <c r="I1814" s="132" t="s">
        <v>979</v>
      </c>
      <c r="J1814" s="133" t="s">
        <v>179</v>
      </c>
      <c r="K1814" s="124" t="s">
        <v>162</v>
      </c>
      <c r="L1814" s="132"/>
      <c r="M1814" s="133" t="s">
        <v>10937</v>
      </c>
      <c r="N1814" s="124" t="s">
        <v>676</v>
      </c>
      <c r="O1814" s="124" t="s">
        <v>694</v>
      </c>
      <c r="P1814" s="124"/>
      <c r="Q1814" s="124"/>
      <c r="R1814" s="136" t="s">
        <v>5007</v>
      </c>
      <c r="S1814" s="133"/>
      <c r="T1814" s="133"/>
      <c r="U1814" s="136" t="s">
        <v>13725</v>
      </c>
      <c r="V1814" s="24"/>
      <c r="W1814" s="133"/>
      <c r="X1814" s="133"/>
      <c r="Y1814" s="133"/>
      <c r="Z1814" s="133"/>
      <c r="AA1814" s="133"/>
      <c r="AB1814" s="133"/>
      <c r="AC1814" s="8"/>
      <c r="AD1814" s="135"/>
      <c r="AE1814" s="135"/>
      <c r="AF1814" s="135"/>
      <c r="AG1814" s="135"/>
      <c r="AH1814" s="133"/>
      <c r="AI1814" s="139" t="s">
        <v>13751</v>
      </c>
      <c r="AJ1814" s="133"/>
      <c r="AK1814" s="133"/>
      <c r="AL1814" s="133"/>
      <c r="AM1814" s="124"/>
      <c r="AN1814" s="124"/>
      <c r="AO1814" s="124"/>
      <c r="AP1814" s="124"/>
      <c r="AQ1814" s="124"/>
      <c r="AR1814" s="124"/>
      <c r="AS1814" s="124"/>
      <c r="AT1814" s="124"/>
      <c r="AU1814" s="124"/>
      <c r="AV1814" s="124"/>
      <c r="AW1814" s="124"/>
      <c r="AX1814" s="133"/>
      <c r="AY1814" s="133"/>
      <c r="AZ1814" s="133"/>
      <c r="BA1814" s="133"/>
    </row>
    <row r="1815" spans="1:95" ht="12.75" customHeight="1" x14ac:dyDescent="0.2">
      <c r="A1815" s="16" t="s">
        <v>173</v>
      </c>
      <c r="C1815" s="128"/>
      <c r="D1815" s="135" t="s">
        <v>9182</v>
      </c>
      <c r="E1815" s="135" t="s">
        <v>9182</v>
      </c>
      <c r="F1815" s="135"/>
      <c r="G1815" s="135"/>
      <c r="H1815" s="127"/>
      <c r="I1815" s="135" t="s">
        <v>301</v>
      </c>
      <c r="J1815" s="135" t="s">
        <v>179</v>
      </c>
      <c r="K1815" s="134" t="s">
        <v>162</v>
      </c>
      <c r="M1815" s="135"/>
      <c r="R1815" s="3" t="s">
        <v>9183</v>
      </c>
      <c r="S1815" s="3" t="s">
        <v>9184</v>
      </c>
      <c r="T1815" s="10">
        <v>700046</v>
      </c>
      <c r="U1815" s="3" t="s">
        <v>559</v>
      </c>
      <c r="V1815" s="141"/>
      <c r="AC1815" s="3" t="s">
        <v>168</v>
      </c>
      <c r="AD1815" s="3" t="s">
        <v>4123</v>
      </c>
      <c r="AE1815" s="3" t="s">
        <v>318</v>
      </c>
      <c r="AF1815" s="3" t="s">
        <v>250</v>
      </c>
      <c r="AG1815" s="82" t="s">
        <v>9181</v>
      </c>
      <c r="AI1815" s="135"/>
    </row>
    <row r="1816" spans="1:95" ht="12.75" customHeight="1" x14ac:dyDescent="0.2">
      <c r="A1816" s="135" t="s">
        <v>205</v>
      </c>
      <c r="D1816" s="3" t="s">
        <v>9185</v>
      </c>
      <c r="E1816" s="3" t="s">
        <v>9185</v>
      </c>
      <c r="F1816" s="3"/>
      <c r="G1816" s="3"/>
      <c r="H1816" s="127"/>
      <c r="I1816" s="3" t="s">
        <v>301</v>
      </c>
      <c r="J1816" s="3" t="s">
        <v>179</v>
      </c>
      <c r="K1816" s="4" t="s">
        <v>162</v>
      </c>
      <c r="L1816" s="3" t="s">
        <v>163</v>
      </c>
      <c r="M1816" s="3" t="s">
        <v>163</v>
      </c>
      <c r="R1816" s="3" t="s">
        <v>9186</v>
      </c>
      <c r="S1816" s="3" t="s">
        <v>9187</v>
      </c>
      <c r="T1816" s="3" t="s">
        <v>9188</v>
      </c>
      <c r="U1816" s="3" t="s">
        <v>559</v>
      </c>
      <c r="V1816" s="141" t="s">
        <v>9189</v>
      </c>
      <c r="AA1816" s="3" t="s">
        <v>163</v>
      </c>
      <c r="AC1816" s="3" t="s">
        <v>168</v>
      </c>
      <c r="AD1816" s="3" t="s">
        <v>9190</v>
      </c>
      <c r="AE1816" s="3" t="s">
        <v>9191</v>
      </c>
      <c r="AF1816" s="3" t="s">
        <v>9192</v>
      </c>
      <c r="AG1816" s="3" t="s">
        <v>9193</v>
      </c>
      <c r="AH1816" s="3" t="s">
        <v>163</v>
      </c>
      <c r="AI1816" s="3" t="s">
        <v>9194</v>
      </c>
      <c r="AJ1816" s="3" t="s">
        <v>9195</v>
      </c>
      <c r="AW1816" s="3" t="s">
        <v>168</v>
      </c>
      <c r="AX1816" s="3" t="s">
        <v>9196</v>
      </c>
      <c r="AY1816" s="3" t="s">
        <v>9197</v>
      </c>
      <c r="AZ1816" s="3" t="s">
        <v>9198</v>
      </c>
      <c r="BA1816" s="3" t="s">
        <v>9199</v>
      </c>
      <c r="BC1816" s="141"/>
      <c r="BD1816" s="141"/>
      <c r="BE1816" s="141"/>
      <c r="BG1816" s="3" t="s">
        <v>168</v>
      </c>
      <c r="BH1816" s="3" t="s">
        <v>9200</v>
      </c>
      <c r="BI1816" s="3" t="s">
        <v>9201</v>
      </c>
      <c r="BJ1816" s="3" t="s">
        <v>9202</v>
      </c>
      <c r="BK1816" s="3" t="s">
        <v>9203</v>
      </c>
      <c r="BL1816" s="3" t="s">
        <v>163</v>
      </c>
      <c r="BM1816" s="3" t="s">
        <v>163</v>
      </c>
      <c r="BN1816" s="3" t="s">
        <v>163</v>
      </c>
      <c r="BO1816" s="3" t="s">
        <v>163</v>
      </c>
      <c r="BP1816" s="3" t="s">
        <v>9204</v>
      </c>
      <c r="BU1816" s="82" t="s">
        <v>9181</v>
      </c>
      <c r="CE1816" s="82" t="s">
        <v>12123</v>
      </c>
    </row>
    <row r="1817" spans="1:95" ht="12.75" customHeight="1" x14ac:dyDescent="0.2">
      <c r="A1817" s="16" t="s">
        <v>173</v>
      </c>
      <c r="B1817" s="17" t="s">
        <v>886</v>
      </c>
      <c r="C1817" s="16"/>
      <c r="D1817" s="16" t="s">
        <v>13902</v>
      </c>
      <c r="E1817" s="16" t="s">
        <v>13902</v>
      </c>
      <c r="F1817" s="7"/>
      <c r="G1817" s="7"/>
      <c r="H1817" s="7" t="s">
        <v>177</v>
      </c>
      <c r="I1817" s="16" t="s">
        <v>2882</v>
      </c>
      <c r="J1817" s="16" t="s">
        <v>161</v>
      </c>
      <c r="K1817" s="134" t="s">
        <v>162</v>
      </c>
      <c r="L1817" s="16" t="s">
        <v>9467</v>
      </c>
      <c r="M1817" s="136"/>
      <c r="N1817" s="17"/>
      <c r="O1817" s="17"/>
      <c r="P1817" s="7"/>
      <c r="Q1817" s="7"/>
      <c r="R1817" s="18"/>
      <c r="S1817" s="18"/>
      <c r="T1817" s="18"/>
      <c r="U1817" s="18"/>
      <c r="V1817" s="19"/>
      <c r="W1817" s="18"/>
      <c r="X1817" s="18"/>
      <c r="Y1817" s="18"/>
      <c r="Z1817" s="18"/>
      <c r="AA1817" s="18"/>
      <c r="AB1817" s="18"/>
      <c r="AC1817" s="18" t="s">
        <v>168</v>
      </c>
      <c r="AD1817" s="18" t="s">
        <v>2884</v>
      </c>
      <c r="AE1817" s="18" t="s">
        <v>2885</v>
      </c>
      <c r="AF1817" s="13"/>
      <c r="AG1817" s="3" t="s">
        <v>2887</v>
      </c>
      <c r="AI1817" s="18">
        <v>255624181699</v>
      </c>
      <c r="AJ1817" s="18"/>
      <c r="AK1817" s="18"/>
      <c r="AL1817" s="18"/>
      <c r="AM1817" s="7"/>
      <c r="AN1817" s="7"/>
      <c r="AO1817" s="7"/>
      <c r="AP1817" s="7"/>
      <c r="AQ1817" s="7"/>
      <c r="AR1817" s="7"/>
      <c r="AS1817" s="7"/>
      <c r="AT1817" s="7"/>
      <c r="AU1817" s="7"/>
      <c r="AV1817" s="7"/>
      <c r="AW1817" s="7"/>
    </row>
    <row r="1818" spans="1:95" ht="12.75" customHeight="1" x14ac:dyDescent="0.2">
      <c r="A1818" s="3" t="s">
        <v>6012</v>
      </c>
      <c r="D1818" s="3" t="s">
        <v>11321</v>
      </c>
      <c r="E1818" s="3" t="s">
        <v>11321</v>
      </c>
      <c r="F1818" s="3"/>
      <c r="G1818" s="3"/>
      <c r="H1818" s="4" t="s">
        <v>11628</v>
      </c>
      <c r="I1818" s="135" t="s">
        <v>722</v>
      </c>
      <c r="J1818" s="3" t="s">
        <v>179</v>
      </c>
      <c r="K1818" s="4" t="s">
        <v>162</v>
      </c>
      <c r="V1818" s="135"/>
      <c r="AC1818" s="133" t="s">
        <v>168</v>
      </c>
      <c r="AD1818" s="3" t="s">
        <v>11322</v>
      </c>
      <c r="AE1818" s="3" t="s">
        <v>3830</v>
      </c>
      <c r="AF1818" s="3" t="s">
        <v>11323</v>
      </c>
      <c r="AG1818" s="3" t="s">
        <v>11324</v>
      </c>
      <c r="AN1818" s="130"/>
      <c r="AO1818" s="130"/>
      <c r="AP1818" s="130"/>
      <c r="AQ1818" s="130"/>
      <c r="AR1818" s="130"/>
      <c r="AS1818" s="130"/>
      <c r="AT1818" s="130"/>
      <c r="AU1818" s="130"/>
    </row>
    <row r="1819" spans="1:95" ht="12.75" customHeight="1" x14ac:dyDescent="0.2">
      <c r="A1819" s="3" t="s">
        <v>205</v>
      </c>
      <c r="D1819" s="3" t="s">
        <v>9208</v>
      </c>
      <c r="E1819" s="3" t="s">
        <v>9209</v>
      </c>
      <c r="F1819" s="3"/>
      <c r="G1819" s="3"/>
      <c r="I1819" s="3" t="s">
        <v>202</v>
      </c>
      <c r="J1819" s="133" t="s">
        <v>203</v>
      </c>
      <c r="K1819" s="4" t="s">
        <v>180</v>
      </c>
      <c r="L1819" s="3" t="s">
        <v>163</v>
      </c>
      <c r="R1819" s="3" t="s">
        <v>9210</v>
      </c>
      <c r="S1819" s="3" t="s">
        <v>9211</v>
      </c>
      <c r="T1819" s="3" t="s">
        <v>9212</v>
      </c>
      <c r="U1819" s="3" t="s">
        <v>9213</v>
      </c>
      <c r="V1819" s="9" t="s">
        <v>9214</v>
      </c>
      <c r="AA1819" s="3" t="s">
        <v>9215</v>
      </c>
      <c r="AC1819" s="3" t="s">
        <v>168</v>
      </c>
      <c r="AD1819" s="3" t="s">
        <v>310</v>
      </c>
      <c r="AE1819" s="3" t="s">
        <v>9216</v>
      </c>
      <c r="AF1819" s="3" t="s">
        <v>9217</v>
      </c>
      <c r="AG1819" s="3" t="s">
        <v>9218</v>
      </c>
      <c r="AI1819" s="3" t="s">
        <v>163</v>
      </c>
      <c r="AJ1819" s="3" t="s">
        <v>9214</v>
      </c>
      <c r="AK1819" s="3" t="s">
        <v>9219</v>
      </c>
      <c r="AL1819" s="3" t="s">
        <v>9220</v>
      </c>
      <c r="BC1819" s="141"/>
      <c r="BD1819" s="141"/>
      <c r="BE1819" s="141"/>
    </row>
    <row r="1820" spans="1:95" ht="12.75" customHeight="1" x14ac:dyDescent="0.2">
      <c r="A1820" s="3" t="s">
        <v>205</v>
      </c>
      <c r="D1820" s="3" t="s">
        <v>9208</v>
      </c>
      <c r="E1820" s="3" t="s">
        <v>9208</v>
      </c>
      <c r="F1820" s="3"/>
      <c r="G1820" s="3"/>
      <c r="I1820" s="3" t="s">
        <v>3783</v>
      </c>
      <c r="J1820" s="133" t="s">
        <v>203</v>
      </c>
      <c r="K1820" s="127" t="s">
        <v>180</v>
      </c>
      <c r="L1820" s="3" t="s">
        <v>9221</v>
      </c>
      <c r="M1820" s="3" t="s">
        <v>9222</v>
      </c>
      <c r="R1820" s="3" t="s">
        <v>9223</v>
      </c>
      <c r="S1820" s="3" t="s">
        <v>163</v>
      </c>
      <c r="T1820" s="3" t="s">
        <v>9224</v>
      </c>
      <c r="U1820" s="3" t="s">
        <v>9225</v>
      </c>
      <c r="V1820" s="141" t="s">
        <v>9226</v>
      </c>
      <c r="AA1820" s="3" t="s">
        <v>9227</v>
      </c>
      <c r="AC1820" s="3" t="s">
        <v>194</v>
      </c>
      <c r="AD1820" s="3" t="s">
        <v>9228</v>
      </c>
      <c r="AE1820" s="3" t="s">
        <v>9229</v>
      </c>
      <c r="AF1820" s="3" t="s">
        <v>9230</v>
      </c>
      <c r="AG1820" s="3" t="s">
        <v>9231</v>
      </c>
      <c r="AI1820" s="3" t="s">
        <v>163</v>
      </c>
      <c r="AJ1820" s="3" t="s">
        <v>9232</v>
      </c>
      <c r="AK1820" s="3" t="s">
        <v>9219</v>
      </c>
      <c r="AL1820" s="3" t="s">
        <v>9233</v>
      </c>
      <c r="AW1820" s="3" t="s">
        <v>168</v>
      </c>
      <c r="AX1820" s="3" t="s">
        <v>9234</v>
      </c>
      <c r="AY1820" s="3" t="s">
        <v>9235</v>
      </c>
      <c r="AZ1820" s="3" t="s">
        <v>368</v>
      </c>
      <c r="BA1820" s="3" t="s">
        <v>9236</v>
      </c>
      <c r="BB1820" s="3" t="s">
        <v>163</v>
      </c>
      <c r="BC1820" s="3" t="s">
        <v>9237</v>
      </c>
      <c r="BD1820" s="3" t="s">
        <v>163</v>
      </c>
      <c r="BE1820" s="3" t="s">
        <v>9238</v>
      </c>
      <c r="BF1820" s="3" t="s">
        <v>9239</v>
      </c>
    </row>
    <row r="1821" spans="1:95" ht="12.75" customHeight="1" x14ac:dyDescent="0.2">
      <c r="A1821" s="3" t="s">
        <v>205</v>
      </c>
      <c r="D1821" s="3" t="s">
        <v>9240</v>
      </c>
      <c r="E1821" s="3" t="s">
        <v>9240</v>
      </c>
      <c r="F1821" s="3"/>
      <c r="G1821" s="3"/>
      <c r="I1821" s="3" t="s">
        <v>160</v>
      </c>
      <c r="J1821" s="135" t="s">
        <v>161</v>
      </c>
      <c r="K1821" s="4" t="s">
        <v>162</v>
      </c>
      <c r="M1821" s="3" t="s">
        <v>163</v>
      </c>
      <c r="R1821" s="3" t="s">
        <v>9241</v>
      </c>
      <c r="S1821" s="3" t="s">
        <v>9242</v>
      </c>
      <c r="T1821" s="3" t="s">
        <v>9243</v>
      </c>
      <c r="U1821" s="3" t="s">
        <v>346</v>
      </c>
      <c r="V1821" s="9" t="s">
        <v>9244</v>
      </c>
      <c r="AA1821" s="3" t="s">
        <v>163</v>
      </c>
      <c r="AC1821" s="3" t="s">
        <v>168</v>
      </c>
      <c r="AD1821" s="3" t="s">
        <v>6044</v>
      </c>
      <c r="AE1821" s="3" t="s">
        <v>9245</v>
      </c>
      <c r="AF1821" s="3" t="s">
        <v>368</v>
      </c>
      <c r="AG1821" s="135" t="s">
        <v>9246</v>
      </c>
      <c r="AH1821" s="3" t="s">
        <v>163</v>
      </c>
      <c r="AI1821" s="3" t="s">
        <v>9244</v>
      </c>
      <c r="AJ1821" s="3" t="s">
        <v>163</v>
      </c>
      <c r="AK1821" s="3" t="s">
        <v>9247</v>
      </c>
      <c r="AL1821" s="3" t="s">
        <v>9248</v>
      </c>
      <c r="AW1821" s="3" t="s">
        <v>168</v>
      </c>
      <c r="AX1821" s="3" t="s">
        <v>9249</v>
      </c>
      <c r="AY1821" s="3" t="s">
        <v>9245</v>
      </c>
      <c r="AZ1821" s="3" t="s">
        <v>250</v>
      </c>
      <c r="BA1821" s="3" t="s">
        <v>9250</v>
      </c>
      <c r="BB1821" s="3" t="s">
        <v>163</v>
      </c>
      <c r="BC1821" s="135" t="s">
        <v>9244</v>
      </c>
      <c r="BD1821" s="135" t="s">
        <v>163</v>
      </c>
      <c r="BE1821" s="135" t="s">
        <v>9248</v>
      </c>
      <c r="BF1821" s="3" t="s">
        <v>9251</v>
      </c>
    </row>
    <row r="1822" spans="1:95" ht="12.75" customHeight="1" x14ac:dyDescent="0.2">
      <c r="A1822" s="3" t="s">
        <v>205</v>
      </c>
      <c r="D1822" s="3" t="s">
        <v>9257</v>
      </c>
      <c r="E1822" s="3" t="s">
        <v>9257</v>
      </c>
      <c r="F1822" s="3"/>
      <c r="G1822" s="3"/>
      <c r="I1822" s="3" t="s">
        <v>238</v>
      </c>
      <c r="J1822" s="3" t="s">
        <v>179</v>
      </c>
      <c r="K1822" s="4" t="s">
        <v>162</v>
      </c>
      <c r="L1822" s="3" t="s">
        <v>163</v>
      </c>
      <c r="M1822" s="3" t="s">
        <v>163</v>
      </c>
      <c r="R1822" s="3" t="s">
        <v>9258</v>
      </c>
      <c r="S1822" s="3" t="s">
        <v>163</v>
      </c>
      <c r="T1822" s="3" t="s">
        <v>9259</v>
      </c>
      <c r="U1822" s="3" t="s">
        <v>9260</v>
      </c>
      <c r="V1822" s="9" t="s">
        <v>9261</v>
      </c>
      <c r="AA1822" s="3" t="s">
        <v>163</v>
      </c>
      <c r="AC1822" s="3" t="s">
        <v>168</v>
      </c>
      <c r="AD1822" s="3" t="s">
        <v>9262</v>
      </c>
      <c r="AE1822" s="3" t="s">
        <v>9263</v>
      </c>
      <c r="AF1822" s="3" t="s">
        <v>9264</v>
      </c>
      <c r="AG1822" s="3" t="s">
        <v>2030</v>
      </c>
      <c r="AI1822" s="3" t="s">
        <v>163</v>
      </c>
      <c r="AJ1822" s="3" t="s">
        <v>9261</v>
      </c>
      <c r="AK1822" s="3" t="s">
        <v>9265</v>
      </c>
      <c r="AL1822" s="3" t="s">
        <v>9266</v>
      </c>
      <c r="AW1822" s="3" t="s">
        <v>168</v>
      </c>
      <c r="AX1822" s="3" t="s">
        <v>8951</v>
      </c>
      <c r="AY1822" s="3" t="s">
        <v>1951</v>
      </c>
      <c r="AZ1822" s="3" t="s">
        <v>6327</v>
      </c>
      <c r="BA1822" s="3" t="s">
        <v>9267</v>
      </c>
      <c r="BB1822" s="3" t="s">
        <v>163</v>
      </c>
      <c r="BC1822" s="135" t="s">
        <v>9268</v>
      </c>
      <c r="BD1822" s="135" t="s">
        <v>163</v>
      </c>
      <c r="BE1822" s="135" t="s">
        <v>9269</v>
      </c>
      <c r="BF1822" s="3" t="s">
        <v>9270</v>
      </c>
      <c r="BG1822" s="3" t="s">
        <v>168</v>
      </c>
      <c r="BH1822" s="3" t="s">
        <v>9271</v>
      </c>
      <c r="BI1822" s="3" t="s">
        <v>7583</v>
      </c>
      <c r="BJ1822" s="3" t="s">
        <v>9272</v>
      </c>
      <c r="BK1822" s="3" t="s">
        <v>9273</v>
      </c>
      <c r="BL1822" s="3" t="s">
        <v>163</v>
      </c>
      <c r="BM1822" s="3" t="s">
        <v>9274</v>
      </c>
      <c r="BN1822" s="3" t="s">
        <v>163</v>
      </c>
      <c r="BO1822" s="3" t="s">
        <v>9275</v>
      </c>
      <c r="BP1822" s="3" t="s">
        <v>9276</v>
      </c>
    </row>
    <row r="1823" spans="1:95" ht="12.75" customHeight="1" x14ac:dyDescent="0.2">
      <c r="A1823" s="3" t="s">
        <v>205</v>
      </c>
      <c r="B1823" s="127" t="s">
        <v>215</v>
      </c>
      <c r="C1823" s="128"/>
      <c r="D1823" s="3" t="s">
        <v>11507</v>
      </c>
      <c r="E1823" s="3" t="s">
        <v>11507</v>
      </c>
      <c r="F1823" s="3"/>
      <c r="G1823" s="3"/>
      <c r="H1823" s="4" t="s">
        <v>11628</v>
      </c>
      <c r="I1823" s="3" t="s">
        <v>722</v>
      </c>
      <c r="J1823" s="3" t="s">
        <v>179</v>
      </c>
      <c r="K1823" s="4" t="s">
        <v>162</v>
      </c>
      <c r="AC1823" s="8" t="s">
        <v>168</v>
      </c>
      <c r="AD1823" s="3" t="s">
        <v>11508</v>
      </c>
      <c r="AE1823" s="3" t="s">
        <v>6236</v>
      </c>
      <c r="AF1823" s="3" t="s">
        <v>1071</v>
      </c>
      <c r="AG1823" s="3" t="s">
        <v>11509</v>
      </c>
    </row>
    <row r="1824" spans="1:95" ht="12.75" customHeight="1" x14ac:dyDescent="0.2">
      <c r="A1824" s="3" t="s">
        <v>173</v>
      </c>
      <c r="B1824" s="127" t="s">
        <v>211</v>
      </c>
      <c r="D1824" s="135" t="s">
        <v>11337</v>
      </c>
      <c r="E1824" s="3" t="s">
        <v>11337</v>
      </c>
      <c r="F1824" s="3"/>
      <c r="G1824" s="3"/>
      <c r="H1824" s="4" t="s">
        <v>11628</v>
      </c>
      <c r="I1824" s="3" t="s">
        <v>722</v>
      </c>
      <c r="J1824" s="3" t="s">
        <v>179</v>
      </c>
      <c r="K1824" s="127" t="s">
        <v>162</v>
      </c>
      <c r="M1824" s="135"/>
      <c r="R1824" s="135"/>
      <c r="S1824" s="135"/>
      <c r="V1824" s="135"/>
      <c r="AC1824" s="8" t="s">
        <v>168</v>
      </c>
      <c r="AD1824" s="135" t="s">
        <v>4076</v>
      </c>
      <c r="AE1824" s="135" t="s">
        <v>1805</v>
      </c>
      <c r="AF1824" s="3" t="s">
        <v>1071</v>
      </c>
      <c r="AG1824" s="135" t="s">
        <v>11338</v>
      </c>
      <c r="AK1824" s="135"/>
      <c r="BU1824" s="135"/>
      <c r="BW1824" s="135"/>
      <c r="BZ1824" s="135"/>
      <c r="CE1824" s="135"/>
      <c r="CG1824" s="135"/>
      <c r="CJ1824" s="135"/>
      <c r="CL1824" s="135"/>
      <c r="CM1824" s="135"/>
      <c r="CN1824" s="135"/>
      <c r="CO1824" s="135"/>
      <c r="CP1824" s="135"/>
      <c r="CQ1824" s="135"/>
    </row>
    <row r="1825" spans="1:148" ht="12.75" customHeight="1" x14ac:dyDescent="0.2">
      <c r="A1825" s="132" t="s">
        <v>240</v>
      </c>
      <c r="B1825" s="17" t="s">
        <v>886</v>
      </c>
      <c r="C1825" s="133"/>
      <c r="D1825" s="8" t="s">
        <v>7202</v>
      </c>
      <c r="E1825" s="133" t="s">
        <v>7202</v>
      </c>
      <c r="F1825" s="12"/>
      <c r="G1825" s="12"/>
      <c r="H1825" s="124" t="s">
        <v>243</v>
      </c>
      <c r="I1825" s="133" t="s">
        <v>3686</v>
      </c>
      <c r="J1825" s="133" t="s">
        <v>161</v>
      </c>
      <c r="K1825" s="124" t="s">
        <v>162</v>
      </c>
      <c r="L1825" s="133" t="s">
        <v>9063</v>
      </c>
      <c r="M1825" s="133"/>
      <c r="N1825" s="124" t="s">
        <v>247</v>
      </c>
      <c r="O1825" s="124"/>
      <c r="P1825" s="124"/>
      <c r="Q1825" s="124"/>
      <c r="R1825" s="133"/>
      <c r="S1825" s="133"/>
      <c r="T1825" s="133"/>
      <c r="U1825" s="133"/>
      <c r="V1825" s="24"/>
      <c r="W1825" s="133"/>
      <c r="X1825" s="133"/>
      <c r="Y1825" s="133"/>
      <c r="Z1825" s="133"/>
      <c r="AA1825" s="133"/>
      <c r="AB1825" s="133"/>
      <c r="AC1825" s="8"/>
      <c r="AD1825" s="133"/>
      <c r="AE1825" s="133"/>
      <c r="AF1825" s="133"/>
      <c r="AG1825" s="133"/>
      <c r="AH1825" s="133"/>
      <c r="AI1825" s="133"/>
      <c r="AJ1825" s="133"/>
      <c r="AK1825" s="133"/>
      <c r="AL1825" s="133"/>
      <c r="AM1825" s="124"/>
      <c r="AN1825" s="124"/>
      <c r="AO1825" s="124"/>
      <c r="AP1825" s="124"/>
      <c r="AQ1825" s="124"/>
      <c r="AR1825" s="124"/>
      <c r="AS1825" s="124"/>
      <c r="AT1825" s="124"/>
      <c r="AU1825" s="124"/>
      <c r="AV1825" s="124"/>
      <c r="AW1825" s="124"/>
    </row>
    <row r="1826" spans="1:148" ht="12.75" customHeight="1" x14ac:dyDescent="0.2">
      <c r="A1826" s="132" t="s">
        <v>299</v>
      </c>
      <c r="B1826" s="127" t="s">
        <v>11959</v>
      </c>
      <c r="C1826" s="132"/>
      <c r="D1826" s="132" t="s">
        <v>12047</v>
      </c>
      <c r="E1826" s="132" t="s">
        <v>12047</v>
      </c>
      <c r="F1826" s="12"/>
      <c r="G1826" s="12"/>
      <c r="H1826" s="134" t="s">
        <v>177</v>
      </c>
      <c r="I1826" s="133" t="s">
        <v>1110</v>
      </c>
      <c r="J1826" s="133" t="s">
        <v>203</v>
      </c>
      <c r="K1826" s="124" t="s">
        <v>162</v>
      </c>
      <c r="M1826" s="133"/>
      <c r="R1826" s="135"/>
      <c r="S1826" s="135"/>
      <c r="V1826" s="135"/>
      <c r="AC1826" s="135" t="s">
        <v>168</v>
      </c>
      <c r="AD1826" s="3" t="s">
        <v>12048</v>
      </c>
      <c r="AE1826" s="3" t="s">
        <v>12049</v>
      </c>
      <c r="AF1826" s="3" t="s">
        <v>11244</v>
      </c>
      <c r="AG1826" s="3" t="s">
        <v>12050</v>
      </c>
      <c r="AI1826" s="15"/>
    </row>
    <row r="1827" spans="1:148" ht="12.75" customHeight="1" x14ac:dyDescent="0.2">
      <c r="A1827" s="133" t="s">
        <v>299</v>
      </c>
      <c r="B1827" s="127" t="s">
        <v>11959</v>
      </c>
      <c r="D1827" s="3" t="s">
        <v>12047</v>
      </c>
      <c r="E1827" s="3" t="s">
        <v>12047</v>
      </c>
      <c r="F1827" s="3"/>
      <c r="G1827" s="3"/>
      <c r="H1827" s="134" t="s">
        <v>177</v>
      </c>
      <c r="K1827" s="4" t="s">
        <v>162</v>
      </c>
      <c r="V1827" s="135"/>
      <c r="AC1827" s="3" t="s">
        <v>168</v>
      </c>
      <c r="AD1827" s="3" t="s">
        <v>12503</v>
      </c>
      <c r="AE1827" s="3" t="s">
        <v>12504</v>
      </c>
      <c r="AF1827" s="3" t="s">
        <v>5352</v>
      </c>
      <c r="AG1827" s="3" t="s">
        <v>12505</v>
      </c>
      <c r="BC1827" s="135"/>
      <c r="BD1827" s="135"/>
      <c r="BE1827" s="135"/>
    </row>
    <row r="1828" spans="1:148" ht="12.75" customHeight="1" x14ac:dyDescent="0.2">
      <c r="A1828" s="132" t="s">
        <v>173</v>
      </c>
      <c r="B1828" s="17" t="s">
        <v>12429</v>
      </c>
      <c r="C1828" s="132" t="s">
        <v>13783</v>
      </c>
      <c r="D1828" s="132" t="s">
        <v>10306</v>
      </c>
      <c r="E1828" s="132" t="s">
        <v>10306</v>
      </c>
      <c r="F1828" s="134"/>
      <c r="G1828" s="134"/>
      <c r="H1828" s="134" t="s">
        <v>260</v>
      </c>
      <c r="I1828" s="132" t="s">
        <v>4793</v>
      </c>
      <c r="J1828" s="132" t="s">
        <v>179</v>
      </c>
      <c r="K1828" s="17" t="s">
        <v>162</v>
      </c>
      <c r="L1828" s="132" t="s">
        <v>327</v>
      </c>
      <c r="M1828" s="3" t="s">
        <v>11714</v>
      </c>
      <c r="N1828" s="17"/>
      <c r="O1828" s="17"/>
      <c r="P1828" s="134"/>
      <c r="Q1828" s="134"/>
      <c r="R1828" s="136" t="s">
        <v>11715</v>
      </c>
      <c r="S1828" s="136"/>
      <c r="T1828" s="136"/>
      <c r="U1828" s="136" t="s">
        <v>11716</v>
      </c>
      <c r="V1828" s="138"/>
      <c r="W1828" s="136"/>
      <c r="X1828" s="136"/>
      <c r="Y1828" s="136"/>
      <c r="Z1828" s="136"/>
      <c r="AA1828" s="136"/>
      <c r="AB1828" s="136"/>
      <c r="AC1828" s="136"/>
      <c r="AD1828" s="136"/>
      <c r="AE1828" s="136"/>
      <c r="AF1828" s="137"/>
      <c r="AG1828" s="3" t="s">
        <v>4794</v>
      </c>
      <c r="AI1828" s="136"/>
      <c r="AJ1828" s="136"/>
      <c r="AK1828" s="136"/>
      <c r="AL1828" s="136"/>
      <c r="AM1828" s="134"/>
      <c r="AN1828" s="134"/>
      <c r="AO1828" s="134"/>
      <c r="AP1828" s="134"/>
      <c r="AQ1828" s="134"/>
      <c r="AR1828" s="134"/>
      <c r="AS1828" s="134"/>
      <c r="AT1828" s="134"/>
      <c r="AU1828" s="134"/>
      <c r="AV1828" s="134"/>
      <c r="AW1828" s="134"/>
      <c r="BC1828" s="135"/>
      <c r="BD1828" s="135"/>
      <c r="BE1828" s="135"/>
    </row>
    <row r="1829" spans="1:148" ht="12.75" customHeight="1" x14ac:dyDescent="0.2">
      <c r="A1829" s="3" t="s">
        <v>205</v>
      </c>
      <c r="D1829" s="3" t="s">
        <v>9280</v>
      </c>
      <c r="E1829" s="3" t="s">
        <v>9280</v>
      </c>
      <c r="F1829" s="3"/>
      <c r="G1829" s="3"/>
      <c r="I1829" s="133" t="s">
        <v>443</v>
      </c>
      <c r="J1829" s="3" t="s">
        <v>444</v>
      </c>
      <c r="K1829" s="4" t="s">
        <v>162</v>
      </c>
      <c r="L1829" s="3" t="s">
        <v>163</v>
      </c>
      <c r="M1829" s="3" t="s">
        <v>163</v>
      </c>
      <c r="R1829" s="3" t="s">
        <v>9281</v>
      </c>
      <c r="S1829" s="3" t="s">
        <v>163</v>
      </c>
      <c r="T1829" s="3" t="s">
        <v>9282</v>
      </c>
      <c r="U1829" s="3" t="s">
        <v>9283</v>
      </c>
      <c r="V1829" s="9" t="s">
        <v>9284</v>
      </c>
      <c r="AA1829" s="3" t="s">
        <v>163</v>
      </c>
      <c r="AC1829" s="3" t="s">
        <v>168</v>
      </c>
      <c r="AD1829" s="3" t="s">
        <v>9285</v>
      </c>
      <c r="AE1829" s="3" t="s">
        <v>9286</v>
      </c>
      <c r="AF1829" s="3" t="s">
        <v>745</v>
      </c>
      <c r="AG1829" s="3" t="s">
        <v>9287</v>
      </c>
      <c r="AH1829" s="3" t="s">
        <v>163</v>
      </c>
      <c r="AI1829" s="3" t="s">
        <v>9284</v>
      </c>
      <c r="AJ1829" s="3" t="s">
        <v>163</v>
      </c>
      <c r="AL1829" s="3" t="s">
        <v>9288</v>
      </c>
      <c r="AW1829" s="3" t="s">
        <v>194</v>
      </c>
      <c r="AX1829" s="3" t="s">
        <v>9289</v>
      </c>
      <c r="AY1829" s="3" t="s">
        <v>7778</v>
      </c>
      <c r="AZ1829" s="3" t="s">
        <v>9290</v>
      </c>
      <c r="BA1829" s="3" t="s">
        <v>9291</v>
      </c>
      <c r="BB1829" s="3" t="s">
        <v>163</v>
      </c>
      <c r="BC1829" s="3" t="s">
        <v>9292</v>
      </c>
      <c r="BD1829" s="3" t="s">
        <v>163</v>
      </c>
      <c r="BE1829" s="3" t="s">
        <v>9293</v>
      </c>
      <c r="BG1829" s="3" t="s">
        <v>168</v>
      </c>
      <c r="BH1829" s="3" t="s">
        <v>9294</v>
      </c>
      <c r="BI1829" s="3" t="s">
        <v>9295</v>
      </c>
      <c r="BJ1829" s="3" t="s">
        <v>9296</v>
      </c>
      <c r="BK1829" s="3" t="s">
        <v>9297</v>
      </c>
      <c r="BL1829" s="3" t="s">
        <v>163</v>
      </c>
      <c r="BM1829" s="3" t="s">
        <v>9298</v>
      </c>
      <c r="BN1829" s="3" t="s">
        <v>163</v>
      </c>
      <c r="BO1829" s="3" t="s">
        <v>9299</v>
      </c>
      <c r="BP1829" s="3" t="s">
        <v>9300</v>
      </c>
    </row>
    <row r="1830" spans="1:148" ht="12.75" customHeight="1" x14ac:dyDescent="0.2">
      <c r="A1830" s="3" t="s">
        <v>173</v>
      </c>
      <c r="D1830" s="3" t="s">
        <v>2499</v>
      </c>
      <c r="E1830" s="3" t="s">
        <v>8208</v>
      </c>
      <c r="F1830" s="3"/>
      <c r="G1830" s="3"/>
      <c r="I1830" s="3" t="s">
        <v>711</v>
      </c>
      <c r="J1830" s="3" t="s">
        <v>179</v>
      </c>
      <c r="K1830" s="4" t="s">
        <v>180</v>
      </c>
      <c r="L1830" s="3" t="s">
        <v>163</v>
      </c>
      <c r="M1830" s="3" t="s">
        <v>163</v>
      </c>
      <c r="R1830" s="3" t="s">
        <v>8479</v>
      </c>
      <c r="S1830" s="3" t="s">
        <v>8480</v>
      </c>
      <c r="T1830" s="3" t="s">
        <v>8481</v>
      </c>
      <c r="U1830" s="3" t="s">
        <v>712</v>
      </c>
      <c r="V1830" s="9" t="s">
        <v>8482</v>
      </c>
      <c r="AA1830" s="3" t="s">
        <v>163</v>
      </c>
      <c r="AC1830" s="3" t="s">
        <v>168</v>
      </c>
      <c r="AD1830" s="3" t="s">
        <v>8483</v>
      </c>
      <c r="AE1830" s="3" t="s">
        <v>2524</v>
      </c>
      <c r="AF1830" s="3" t="s">
        <v>319</v>
      </c>
      <c r="AG1830" s="3" t="s">
        <v>8484</v>
      </c>
      <c r="AI1830" s="3" t="s">
        <v>163</v>
      </c>
      <c r="AJ1830" s="3" t="s">
        <v>8482</v>
      </c>
      <c r="AK1830" s="3" t="s">
        <v>8485</v>
      </c>
      <c r="AL1830" s="3" t="s">
        <v>8486</v>
      </c>
      <c r="AM1830" s="3" t="s">
        <v>194</v>
      </c>
      <c r="AN1830" s="3" t="s">
        <v>2321</v>
      </c>
      <c r="AO1830" s="3" t="s">
        <v>2742</v>
      </c>
      <c r="AP1830" s="3" t="s">
        <v>8487</v>
      </c>
      <c r="AQ1830" s="3" t="s">
        <v>8488</v>
      </c>
      <c r="AS1830" s="3" t="s">
        <v>8489</v>
      </c>
      <c r="AT1830" s="3" t="s">
        <v>8490</v>
      </c>
      <c r="AW1830" s="3" t="s">
        <v>168</v>
      </c>
      <c r="AX1830" s="3" t="s">
        <v>8491</v>
      </c>
      <c r="AY1830" s="3" t="s">
        <v>8492</v>
      </c>
      <c r="AZ1830" s="3" t="s">
        <v>1289</v>
      </c>
      <c r="BA1830" s="3" t="s">
        <v>8493</v>
      </c>
      <c r="BB1830" s="3" t="s">
        <v>163</v>
      </c>
      <c r="BC1830" s="135" t="s">
        <v>163</v>
      </c>
      <c r="BD1830" s="135" t="s">
        <v>163</v>
      </c>
      <c r="BE1830" s="135" t="s">
        <v>163</v>
      </c>
      <c r="BF1830" s="3" t="s">
        <v>8494</v>
      </c>
      <c r="BG1830" s="3" t="s">
        <v>168</v>
      </c>
      <c r="BH1830" s="3" t="s">
        <v>8495</v>
      </c>
      <c r="BI1830" s="3" t="s">
        <v>2488</v>
      </c>
      <c r="BJ1830" s="3" t="s">
        <v>745</v>
      </c>
      <c r="BK1830" s="3" t="s">
        <v>8496</v>
      </c>
      <c r="BL1830" s="3" t="s">
        <v>163</v>
      </c>
      <c r="BM1830" s="3" t="s">
        <v>8497</v>
      </c>
      <c r="BN1830" s="3" t="s">
        <v>163</v>
      </c>
      <c r="BO1830" s="3" t="s">
        <v>8486</v>
      </c>
      <c r="BP1830" s="3" t="s">
        <v>8498</v>
      </c>
      <c r="BQ1830" s="3" t="s">
        <v>168</v>
      </c>
      <c r="BR1830" s="3" t="s">
        <v>8499</v>
      </c>
      <c r="BS1830" s="3" t="s">
        <v>715</v>
      </c>
      <c r="BT1830" s="3" t="s">
        <v>611</v>
      </c>
      <c r="BU1830" s="3" t="s">
        <v>8500</v>
      </c>
      <c r="CA1830" s="3" t="s">
        <v>168</v>
      </c>
      <c r="CB1830" s="3" t="s">
        <v>8501</v>
      </c>
      <c r="CC1830" s="3" t="s">
        <v>2524</v>
      </c>
      <c r="CD1830" s="3" t="s">
        <v>8138</v>
      </c>
      <c r="CE1830" s="3" t="s">
        <v>8502</v>
      </c>
      <c r="CF1830" s="3" t="s">
        <v>163</v>
      </c>
      <c r="CG1830" s="3" t="s">
        <v>8503</v>
      </c>
      <c r="CH1830" s="3" t="s">
        <v>163</v>
      </c>
      <c r="CI1830" s="3" t="s">
        <v>8503</v>
      </c>
      <c r="CJ1830" s="3" t="s">
        <v>8504</v>
      </c>
      <c r="CL1830" s="3" t="s">
        <v>168</v>
      </c>
      <c r="CM1830" s="3" t="s">
        <v>8505</v>
      </c>
      <c r="CN1830" s="3" t="s">
        <v>8506</v>
      </c>
      <c r="CO1830" s="3" t="s">
        <v>250</v>
      </c>
      <c r="CP1830" s="3" t="s">
        <v>8507</v>
      </c>
      <c r="CQ1830" s="3" t="s">
        <v>163</v>
      </c>
      <c r="CR1830" s="3" t="s">
        <v>8508</v>
      </c>
      <c r="CS1830" s="3" t="s">
        <v>8509</v>
      </c>
      <c r="CT1830" s="3" t="s">
        <v>8510</v>
      </c>
      <c r="CU1830" s="3" t="s">
        <v>168</v>
      </c>
      <c r="CV1830" s="3" t="s">
        <v>8511</v>
      </c>
      <c r="CW1830" s="3" t="s">
        <v>2764</v>
      </c>
      <c r="CX1830" s="3" t="s">
        <v>1071</v>
      </c>
      <c r="CY1830" s="3" t="s">
        <v>8512</v>
      </c>
      <c r="CZ1830" s="3" t="s">
        <v>8513</v>
      </c>
      <c r="DA1830" s="3" t="s">
        <v>8514</v>
      </c>
      <c r="DB1830" s="3" t="s">
        <v>8509</v>
      </c>
      <c r="DC1830" s="3" t="s">
        <v>8510</v>
      </c>
      <c r="DD1830" s="3" t="s">
        <v>8515</v>
      </c>
      <c r="DE1830" s="3" t="s">
        <v>168</v>
      </c>
      <c r="DF1830" s="3" t="s">
        <v>8516</v>
      </c>
      <c r="DG1830" s="3" t="s">
        <v>2742</v>
      </c>
      <c r="DH1830" s="3" t="s">
        <v>8517</v>
      </c>
      <c r="DI1830" s="3" t="s">
        <v>8518</v>
      </c>
      <c r="DJ1830" s="3" t="s">
        <v>163</v>
      </c>
      <c r="DK1830" s="3" t="s">
        <v>8519</v>
      </c>
      <c r="DL1830" s="3" t="s">
        <v>163</v>
      </c>
      <c r="DM1830" s="3" t="s">
        <v>8520</v>
      </c>
      <c r="DN1830" s="3" t="s">
        <v>8521</v>
      </c>
      <c r="DO1830" s="3" t="s">
        <v>168</v>
      </c>
      <c r="DP1830" s="3" t="s">
        <v>8522</v>
      </c>
      <c r="DQ1830" s="3" t="s">
        <v>4139</v>
      </c>
      <c r="DR1830" s="3" t="s">
        <v>8523</v>
      </c>
      <c r="DS1830" s="3" t="s">
        <v>8524</v>
      </c>
      <c r="DT1830" s="3" t="s">
        <v>163</v>
      </c>
      <c r="DU1830" s="3" t="s">
        <v>8525</v>
      </c>
      <c r="DV1830" s="3" t="s">
        <v>8526</v>
      </c>
      <c r="DW1830" s="3" t="s">
        <v>8527</v>
      </c>
      <c r="DY1830" s="3" t="s">
        <v>168</v>
      </c>
      <c r="DZ1830" s="3" t="s">
        <v>8528</v>
      </c>
      <c r="EA1830" s="3" t="s">
        <v>2742</v>
      </c>
      <c r="EB1830" s="3" t="s">
        <v>368</v>
      </c>
      <c r="EC1830" s="3" t="s">
        <v>8518</v>
      </c>
      <c r="ED1830" s="3" t="s">
        <v>163</v>
      </c>
      <c r="EE1830" s="3" t="s">
        <v>8529</v>
      </c>
      <c r="EF1830" s="3" t="s">
        <v>163</v>
      </c>
      <c r="EG1830" s="3" t="s">
        <v>8486</v>
      </c>
      <c r="EH1830" s="3" t="s">
        <v>8530</v>
      </c>
      <c r="EJ1830" s="3" t="s">
        <v>168</v>
      </c>
      <c r="EK1830" s="3" t="s">
        <v>8531</v>
      </c>
      <c r="EL1830" s="3" t="s">
        <v>8532</v>
      </c>
      <c r="EM1830" s="3" t="s">
        <v>8533</v>
      </c>
      <c r="EN1830" s="3" t="s">
        <v>8534</v>
      </c>
      <c r="EO1830" s="3" t="s">
        <v>163</v>
      </c>
      <c r="EP1830" s="3" t="s">
        <v>8535</v>
      </c>
      <c r="EQ1830" s="3" t="s">
        <v>163</v>
      </c>
      <c r="ER1830" s="3" t="s">
        <v>8536</v>
      </c>
    </row>
    <row r="1831" spans="1:148" ht="12.75" customHeight="1" x14ac:dyDescent="0.2">
      <c r="A1831" s="3" t="s">
        <v>13958</v>
      </c>
      <c r="D1831" s="3" t="s">
        <v>13959</v>
      </c>
      <c r="E1831" s="3" t="s">
        <v>13959</v>
      </c>
      <c r="F1831" s="3"/>
      <c r="G1831" s="3"/>
      <c r="I1831" s="3" t="s">
        <v>809</v>
      </c>
      <c r="J1831" s="3" t="s">
        <v>810</v>
      </c>
      <c r="K1831" s="17" t="s">
        <v>162</v>
      </c>
      <c r="L1831" s="3" t="s">
        <v>13960</v>
      </c>
      <c r="M1831" s="3" t="s">
        <v>13961</v>
      </c>
      <c r="R1831" s="3" t="s">
        <v>13962</v>
      </c>
      <c r="T1831" s="3" t="s">
        <v>13963</v>
      </c>
      <c r="U1831" s="3" t="s">
        <v>13964</v>
      </c>
      <c r="V1831" s="135" t="s">
        <v>13965</v>
      </c>
      <c r="AC1831" s="3" t="s">
        <v>168</v>
      </c>
      <c r="AD1831" s="3" t="s">
        <v>4131</v>
      </c>
      <c r="AE1831" s="3" t="s">
        <v>13966</v>
      </c>
      <c r="AF1831" s="3" t="s">
        <v>13967</v>
      </c>
      <c r="AG1831" s="3" t="s">
        <v>13968</v>
      </c>
      <c r="AI1831" s="3" t="s">
        <v>13965</v>
      </c>
      <c r="AK1831" s="3" t="s">
        <v>13969</v>
      </c>
      <c r="BC1831" s="135"/>
      <c r="BD1831" s="135"/>
      <c r="BE1831" s="135"/>
    </row>
    <row r="1832" spans="1:148" ht="12.75" customHeight="1" x14ac:dyDescent="0.2">
      <c r="A1832" s="3" t="s">
        <v>205</v>
      </c>
      <c r="D1832" s="3" t="s">
        <v>9309</v>
      </c>
      <c r="E1832" s="3" t="s">
        <v>9309</v>
      </c>
      <c r="F1832" s="3"/>
      <c r="G1832" s="3"/>
      <c r="I1832" s="3" t="s">
        <v>497</v>
      </c>
      <c r="J1832" s="133" t="s">
        <v>203</v>
      </c>
      <c r="K1832" s="4" t="s">
        <v>162</v>
      </c>
      <c r="L1832" s="3" t="s">
        <v>163</v>
      </c>
      <c r="M1832" s="3" t="s">
        <v>163</v>
      </c>
      <c r="R1832" s="3" t="s">
        <v>9310</v>
      </c>
      <c r="S1832" s="3" t="s">
        <v>163</v>
      </c>
      <c r="T1832" s="3" t="s">
        <v>9311</v>
      </c>
      <c r="U1832" s="3" t="s">
        <v>9312</v>
      </c>
      <c r="V1832" s="9" t="s">
        <v>9313</v>
      </c>
      <c r="AA1832" s="3" t="s">
        <v>9314</v>
      </c>
      <c r="AC1832" s="3" t="s">
        <v>168</v>
      </c>
      <c r="AD1832" s="3" t="s">
        <v>2063</v>
      </c>
      <c r="AE1832" s="3" t="s">
        <v>12704</v>
      </c>
      <c r="AF1832" s="3" t="s">
        <v>635</v>
      </c>
      <c r="AG1832" s="82" t="s">
        <v>12705</v>
      </c>
      <c r="BC1832" s="141"/>
      <c r="BD1832" s="141"/>
      <c r="BE1832" s="141"/>
    </row>
    <row r="1833" spans="1:148" ht="12.75" customHeight="1" x14ac:dyDescent="0.2">
      <c r="A1833" s="3" t="s">
        <v>205</v>
      </c>
      <c r="D1833" s="3" t="s">
        <v>9315</v>
      </c>
      <c r="E1833" s="3" t="s">
        <v>9315</v>
      </c>
      <c r="F1833" s="3"/>
      <c r="G1833" s="3"/>
      <c r="I1833" s="3" t="s">
        <v>722</v>
      </c>
      <c r="J1833" s="135" t="s">
        <v>179</v>
      </c>
      <c r="K1833" s="4" t="s">
        <v>162</v>
      </c>
      <c r="M1833" s="3" t="s">
        <v>163</v>
      </c>
      <c r="R1833" s="3" t="s">
        <v>9316</v>
      </c>
      <c r="S1833" s="3" t="s">
        <v>9317</v>
      </c>
      <c r="T1833" s="3" t="s">
        <v>9318</v>
      </c>
      <c r="U1833" s="3" t="s">
        <v>9319</v>
      </c>
      <c r="V1833" s="9" t="s">
        <v>9320</v>
      </c>
      <c r="AA1833" s="3" t="s">
        <v>163</v>
      </c>
      <c r="AC1833" s="3" t="s">
        <v>168</v>
      </c>
      <c r="AD1833" s="3" t="s">
        <v>2830</v>
      </c>
      <c r="AE1833" s="3" t="s">
        <v>7027</v>
      </c>
      <c r="AF1833" s="3" t="s">
        <v>368</v>
      </c>
      <c r="AG1833" s="3" t="s">
        <v>9321</v>
      </c>
      <c r="AH1833" s="3" t="s">
        <v>9322</v>
      </c>
      <c r="AI1833" s="3" t="s">
        <v>9320</v>
      </c>
      <c r="AJ1833" s="3" t="s">
        <v>9323</v>
      </c>
      <c r="AL1833" s="3" t="s">
        <v>9324</v>
      </c>
      <c r="BC1833" s="9"/>
      <c r="BD1833" s="9"/>
      <c r="BE1833" s="9"/>
    </row>
    <row r="1834" spans="1:148" ht="12.75" customHeight="1" x14ac:dyDescent="0.2">
      <c r="A1834" s="135" t="s">
        <v>173</v>
      </c>
      <c r="B1834" s="127" t="s">
        <v>472</v>
      </c>
      <c r="C1834" s="132" t="s">
        <v>13918</v>
      </c>
      <c r="D1834" s="3" t="s">
        <v>11325</v>
      </c>
      <c r="E1834" s="3" t="s">
        <v>11325</v>
      </c>
      <c r="F1834" s="3"/>
      <c r="G1834" s="3"/>
      <c r="H1834" s="127" t="s">
        <v>11628</v>
      </c>
      <c r="I1834" s="3" t="s">
        <v>1652</v>
      </c>
      <c r="J1834" s="3" t="s">
        <v>179</v>
      </c>
      <c r="K1834" s="4" t="s">
        <v>162</v>
      </c>
      <c r="AC1834" s="133" t="s">
        <v>168</v>
      </c>
      <c r="AD1834" s="3" t="s">
        <v>6054</v>
      </c>
      <c r="AE1834" s="3" t="s">
        <v>11326</v>
      </c>
      <c r="AF1834" s="3" t="s">
        <v>11327</v>
      </c>
      <c r="AG1834" s="3" t="s">
        <v>11328</v>
      </c>
      <c r="AW1834" s="3" t="s">
        <v>168</v>
      </c>
      <c r="AX1834" s="3" t="s">
        <v>11329</v>
      </c>
      <c r="AY1834" s="3" t="s">
        <v>1782</v>
      </c>
      <c r="AZ1834" s="3" t="s">
        <v>11327</v>
      </c>
      <c r="BA1834" s="3" t="s">
        <v>11330</v>
      </c>
    </row>
    <row r="1835" spans="1:148" ht="12.75" customHeight="1" x14ac:dyDescent="0.2">
      <c r="A1835" s="3" t="s">
        <v>205</v>
      </c>
      <c r="B1835" s="17" t="s">
        <v>886</v>
      </c>
      <c r="D1835" s="3" t="s">
        <v>11551</v>
      </c>
      <c r="E1835" s="3" t="s">
        <v>11551</v>
      </c>
      <c r="F1835" s="3"/>
      <c r="G1835" s="3"/>
      <c r="H1835" s="4" t="s">
        <v>11628</v>
      </c>
      <c r="I1835" s="3" t="s">
        <v>722</v>
      </c>
      <c r="J1835" s="3" t="s">
        <v>179</v>
      </c>
      <c r="K1835" s="4" t="s">
        <v>162</v>
      </c>
      <c r="AC1835" s="133" t="s">
        <v>168</v>
      </c>
      <c r="AD1835" s="3" t="s">
        <v>11552</v>
      </c>
      <c r="AE1835" s="3" t="s">
        <v>1152</v>
      </c>
      <c r="AF1835" s="3" t="s">
        <v>11553</v>
      </c>
      <c r="AG1835" s="3" t="s">
        <v>11554</v>
      </c>
    </row>
    <row r="1836" spans="1:148" ht="12.75" customHeight="1" x14ac:dyDescent="0.25">
      <c r="A1836" s="3" t="s">
        <v>205</v>
      </c>
      <c r="B1836" s="127" t="s">
        <v>215</v>
      </c>
      <c r="D1836" s="133" t="s">
        <v>9330</v>
      </c>
      <c r="E1836" s="3" t="s">
        <v>11540</v>
      </c>
      <c r="F1836" s="3"/>
      <c r="G1836" s="3"/>
      <c r="I1836" s="3" t="s">
        <v>722</v>
      </c>
      <c r="J1836" s="3" t="s">
        <v>179</v>
      </c>
      <c r="K1836" s="4" t="s">
        <v>180</v>
      </c>
      <c r="L1836" s="3" t="s">
        <v>11679</v>
      </c>
      <c r="M1836" s="180" t="s">
        <v>14928</v>
      </c>
      <c r="V1836" s="135"/>
      <c r="AC1836" s="133" t="s">
        <v>168</v>
      </c>
      <c r="AD1836" s="3" t="s">
        <v>11541</v>
      </c>
      <c r="AE1836" s="3" t="s">
        <v>7027</v>
      </c>
      <c r="AF1836" s="3" t="s">
        <v>11323</v>
      </c>
      <c r="AG1836" s="3" t="s">
        <v>11667</v>
      </c>
      <c r="AH1836" s="3" t="s">
        <v>11666</v>
      </c>
      <c r="BC1836" s="135"/>
      <c r="BD1836" s="135"/>
      <c r="BE1836" s="135"/>
    </row>
    <row r="1837" spans="1:148" ht="12.75" customHeight="1" x14ac:dyDescent="0.2">
      <c r="A1837" s="3" t="s">
        <v>205</v>
      </c>
      <c r="B1837" s="17" t="s">
        <v>886</v>
      </c>
      <c r="D1837" s="3" t="s">
        <v>11516</v>
      </c>
      <c r="E1837" s="3" t="s">
        <v>11516</v>
      </c>
      <c r="F1837" s="3"/>
      <c r="G1837" s="3"/>
      <c r="H1837" s="4" t="s">
        <v>11628</v>
      </c>
      <c r="I1837" s="3" t="s">
        <v>722</v>
      </c>
      <c r="J1837" s="3" t="s">
        <v>179</v>
      </c>
      <c r="K1837" s="4" t="s">
        <v>162</v>
      </c>
      <c r="V1837" s="135"/>
      <c r="AC1837" s="133" t="s">
        <v>168</v>
      </c>
      <c r="AD1837" s="3" t="s">
        <v>11517</v>
      </c>
      <c r="AE1837" s="3" t="s">
        <v>7027</v>
      </c>
      <c r="AF1837" s="3" t="s">
        <v>11500</v>
      </c>
      <c r="AG1837" s="3" t="s">
        <v>11518</v>
      </c>
      <c r="BC1837" s="135"/>
      <c r="BD1837" s="135"/>
      <c r="BE1837" s="135"/>
    </row>
    <row r="1838" spans="1:148" ht="12.75" customHeight="1" x14ac:dyDescent="0.2">
      <c r="A1838" s="3" t="s">
        <v>205</v>
      </c>
      <c r="D1838" s="3" t="s">
        <v>9336</v>
      </c>
      <c r="E1838" s="3" t="s">
        <v>9336</v>
      </c>
      <c r="F1838" s="3"/>
      <c r="G1838" s="3"/>
      <c r="I1838" s="3" t="s">
        <v>722</v>
      </c>
      <c r="J1838" s="3" t="s">
        <v>179</v>
      </c>
      <c r="K1838" s="4" t="s">
        <v>162</v>
      </c>
      <c r="L1838" s="3" t="s">
        <v>163</v>
      </c>
      <c r="M1838" s="3" t="s">
        <v>9337</v>
      </c>
      <c r="R1838" s="3" t="s">
        <v>9338</v>
      </c>
      <c r="S1838" s="3" t="s">
        <v>9339</v>
      </c>
      <c r="T1838" s="3" t="s">
        <v>163</v>
      </c>
      <c r="U1838" s="3" t="s">
        <v>9340</v>
      </c>
      <c r="V1838" s="9" t="s">
        <v>163</v>
      </c>
      <c r="AA1838" s="3" t="s">
        <v>163</v>
      </c>
      <c r="AC1838" s="3" t="s">
        <v>194</v>
      </c>
      <c r="AD1838" s="3" t="s">
        <v>4342</v>
      </c>
      <c r="AE1838" s="3" t="s">
        <v>9341</v>
      </c>
      <c r="AF1838" s="3" t="s">
        <v>843</v>
      </c>
      <c r="AG1838" s="3" t="s">
        <v>9342</v>
      </c>
      <c r="AH1838" s="3" t="s">
        <v>163</v>
      </c>
      <c r="AI1838" s="3" t="s">
        <v>9343</v>
      </c>
      <c r="AJ1838" s="3" t="s">
        <v>163</v>
      </c>
      <c r="AK1838" s="3" t="s">
        <v>9344</v>
      </c>
      <c r="AL1838" s="3" t="s">
        <v>9345</v>
      </c>
      <c r="BC1838" s="9"/>
      <c r="BD1838" s="9"/>
      <c r="BE1838" s="9"/>
    </row>
    <row r="1839" spans="1:148" ht="12.75" customHeight="1" x14ac:dyDescent="0.2">
      <c r="A1839" s="3" t="s">
        <v>205</v>
      </c>
      <c r="D1839" s="3" t="s">
        <v>9348</v>
      </c>
      <c r="E1839" s="3" t="s">
        <v>9348</v>
      </c>
      <c r="F1839" s="3"/>
      <c r="G1839" s="3"/>
      <c r="I1839" s="3" t="s">
        <v>722</v>
      </c>
      <c r="J1839" s="3" t="s">
        <v>179</v>
      </c>
      <c r="K1839" s="4" t="s">
        <v>162</v>
      </c>
      <c r="L1839" s="3" t="s">
        <v>163</v>
      </c>
      <c r="M1839" s="3" t="s">
        <v>9349</v>
      </c>
      <c r="R1839" s="3" t="s">
        <v>9350</v>
      </c>
      <c r="S1839" s="3" t="s">
        <v>163</v>
      </c>
      <c r="T1839" s="3" t="s">
        <v>3589</v>
      </c>
      <c r="U1839" s="3" t="s">
        <v>3590</v>
      </c>
      <c r="V1839" s="9" t="s">
        <v>163</v>
      </c>
      <c r="AA1839" s="3" t="s">
        <v>163</v>
      </c>
      <c r="AC1839" s="3" t="s">
        <v>168</v>
      </c>
      <c r="AD1839" s="3" t="s">
        <v>9351</v>
      </c>
      <c r="AE1839" s="3" t="s">
        <v>1805</v>
      </c>
      <c r="AF1839" s="3" t="s">
        <v>6055</v>
      </c>
      <c r="AG1839" s="3" t="s">
        <v>9352</v>
      </c>
      <c r="AI1839" s="3" t="s">
        <v>163</v>
      </c>
      <c r="AJ1839" s="3" t="s">
        <v>9353</v>
      </c>
      <c r="AK1839" s="3" t="s">
        <v>9354</v>
      </c>
      <c r="AL1839" s="3" t="s">
        <v>9355</v>
      </c>
      <c r="BC1839" s="9"/>
      <c r="BD1839" s="9"/>
      <c r="BE1839" s="9"/>
    </row>
    <row r="1840" spans="1:148" ht="12.75" customHeight="1" x14ac:dyDescent="0.2">
      <c r="A1840" s="3" t="s">
        <v>205</v>
      </c>
      <c r="D1840" s="3" t="s">
        <v>9360</v>
      </c>
      <c r="E1840" s="3" t="s">
        <v>9360</v>
      </c>
      <c r="F1840" s="3"/>
      <c r="G1840" s="3"/>
      <c r="I1840" s="3" t="s">
        <v>722</v>
      </c>
      <c r="J1840" s="3" t="s">
        <v>179</v>
      </c>
      <c r="K1840" s="127" t="s">
        <v>162</v>
      </c>
      <c r="L1840" s="3" t="s">
        <v>163</v>
      </c>
      <c r="M1840" s="3" t="s">
        <v>9361</v>
      </c>
      <c r="R1840" s="3" t="s">
        <v>9362</v>
      </c>
      <c r="S1840" s="3" t="s">
        <v>9363</v>
      </c>
      <c r="T1840" s="3" t="s">
        <v>9364</v>
      </c>
      <c r="U1840" s="3" t="s">
        <v>743</v>
      </c>
      <c r="V1840" s="141" t="s">
        <v>9365</v>
      </c>
      <c r="AA1840" s="3" t="s">
        <v>163</v>
      </c>
      <c r="AC1840" s="3" t="s">
        <v>168</v>
      </c>
      <c r="AD1840" s="3" t="s">
        <v>9366</v>
      </c>
      <c r="AE1840" s="3" t="s">
        <v>2387</v>
      </c>
      <c r="AF1840" s="3" t="s">
        <v>611</v>
      </c>
      <c r="AG1840" s="3" t="s">
        <v>9367</v>
      </c>
      <c r="AH1840" s="3" t="s">
        <v>9368</v>
      </c>
      <c r="AI1840" s="3" t="s">
        <v>9369</v>
      </c>
      <c r="AJ1840" s="3" t="s">
        <v>163</v>
      </c>
      <c r="AK1840" s="3" t="s">
        <v>2389</v>
      </c>
      <c r="AL1840" s="3" t="s">
        <v>9370</v>
      </c>
      <c r="AM1840" s="3" t="s">
        <v>194</v>
      </c>
      <c r="AN1840" s="3" t="s">
        <v>8276</v>
      </c>
      <c r="AO1840" s="3" t="s">
        <v>4000</v>
      </c>
      <c r="AQ1840" s="3" t="s">
        <v>9371</v>
      </c>
      <c r="AW1840" s="3" t="s">
        <v>168</v>
      </c>
      <c r="AX1840" s="3" t="s">
        <v>1899</v>
      </c>
      <c r="AY1840" s="3" t="s">
        <v>9372</v>
      </c>
      <c r="AZ1840" s="3" t="s">
        <v>2485</v>
      </c>
      <c r="BA1840" s="3" t="s">
        <v>9373</v>
      </c>
      <c r="BB1840" s="3" t="s">
        <v>9374</v>
      </c>
      <c r="BC1840" s="3" t="s">
        <v>9375</v>
      </c>
      <c r="BD1840" s="3" t="s">
        <v>163</v>
      </c>
      <c r="BE1840" s="3" t="s">
        <v>9376</v>
      </c>
      <c r="BF1840" s="3" t="s">
        <v>9377</v>
      </c>
      <c r="BG1840" s="3" t="s">
        <v>168</v>
      </c>
      <c r="BH1840" s="3" t="s">
        <v>1690</v>
      </c>
      <c r="BI1840" s="3" t="s">
        <v>1050</v>
      </c>
      <c r="BJ1840" s="3" t="s">
        <v>2485</v>
      </c>
      <c r="BK1840" s="3" t="s">
        <v>9378</v>
      </c>
      <c r="BL1840" s="3" t="s">
        <v>163</v>
      </c>
      <c r="BM1840" s="3" t="s">
        <v>9375</v>
      </c>
      <c r="BN1840" s="3" t="s">
        <v>163</v>
      </c>
      <c r="BO1840" s="3" t="s">
        <v>9379</v>
      </c>
      <c r="BP1840" s="3" t="s">
        <v>9380</v>
      </c>
    </row>
    <row r="1841" spans="1:176" s="130" customFormat="1" ht="12.75" customHeight="1" x14ac:dyDescent="0.2">
      <c r="A1841" s="135" t="s">
        <v>205</v>
      </c>
      <c r="B1841" s="127"/>
      <c r="C1841" s="128"/>
      <c r="D1841" s="135" t="s">
        <v>9360</v>
      </c>
      <c r="E1841" s="135" t="s">
        <v>9381</v>
      </c>
      <c r="F1841" s="135"/>
      <c r="G1841" s="135"/>
      <c r="H1841" s="127"/>
      <c r="I1841" s="135" t="s">
        <v>722</v>
      </c>
      <c r="J1841" s="135" t="s">
        <v>179</v>
      </c>
      <c r="K1841" s="127" t="s">
        <v>162</v>
      </c>
      <c r="L1841" s="135" t="s">
        <v>163</v>
      </c>
      <c r="M1841" s="135"/>
      <c r="N1841" s="135"/>
      <c r="O1841" s="135"/>
      <c r="P1841" s="135"/>
      <c r="Q1841" s="135"/>
      <c r="R1841" s="135" t="s">
        <v>9382</v>
      </c>
      <c r="S1841" s="135" t="s">
        <v>9383</v>
      </c>
      <c r="T1841" s="135" t="s">
        <v>9384</v>
      </c>
      <c r="U1841" s="135" t="s">
        <v>1150</v>
      </c>
      <c r="V1841" s="141" t="s">
        <v>163</v>
      </c>
      <c r="W1841" s="135"/>
      <c r="X1841" s="135"/>
      <c r="Y1841" s="135"/>
      <c r="Z1841" s="135"/>
      <c r="AA1841" s="135" t="s">
        <v>163</v>
      </c>
      <c r="AB1841" s="135"/>
      <c r="AC1841" s="135" t="s">
        <v>168</v>
      </c>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41"/>
      <c r="BD1841" s="141"/>
      <c r="BE1841" s="141"/>
      <c r="BF1841" s="135"/>
      <c r="BG1841" s="135"/>
      <c r="BH1841" s="135"/>
      <c r="BI1841" s="135"/>
      <c r="BJ1841" s="135"/>
      <c r="BK1841" s="135"/>
      <c r="BL1841" s="135"/>
      <c r="BM1841" s="135"/>
      <c r="BN1841" s="135"/>
      <c r="BO1841" s="135"/>
      <c r="BP1841" s="135"/>
      <c r="BQ1841" s="135"/>
      <c r="BR1841" s="135"/>
      <c r="BS1841" s="135"/>
      <c r="BT1841" s="135"/>
      <c r="BU1841" s="135"/>
      <c r="BV1841" s="135"/>
      <c r="BW1841" s="135"/>
      <c r="BX1841" s="135"/>
      <c r="BY1841" s="135"/>
      <c r="BZ1841" s="135"/>
      <c r="CA1841" s="135"/>
      <c r="CB1841" s="135"/>
      <c r="CC1841" s="135"/>
      <c r="CD1841" s="135"/>
      <c r="CE1841" s="135"/>
      <c r="CF1841" s="135"/>
      <c r="CG1841" s="135"/>
      <c r="CH1841" s="135"/>
      <c r="CI1841" s="135"/>
      <c r="CJ1841" s="135"/>
      <c r="CK1841" s="135"/>
      <c r="CL1841" s="135"/>
      <c r="CM1841" s="135"/>
      <c r="CN1841" s="135"/>
      <c r="CO1841" s="135"/>
      <c r="CP1841" s="135"/>
      <c r="CQ1841" s="135"/>
      <c r="CR1841" s="135"/>
      <c r="CS1841" s="135"/>
      <c r="CT1841" s="135"/>
      <c r="CU1841" s="135"/>
      <c r="CV1841" s="135"/>
      <c r="CW1841" s="135"/>
      <c r="CX1841" s="135"/>
      <c r="CY1841" s="135"/>
      <c r="CZ1841" s="135"/>
      <c r="DA1841" s="135"/>
      <c r="DB1841" s="135"/>
      <c r="DC1841" s="135"/>
      <c r="DD1841" s="135"/>
      <c r="DE1841" s="135"/>
      <c r="DF1841" s="135"/>
      <c r="DG1841" s="135"/>
      <c r="DH1841" s="135"/>
      <c r="DI1841" s="135"/>
      <c r="DJ1841" s="135"/>
      <c r="DK1841" s="135"/>
      <c r="DL1841" s="135"/>
      <c r="DM1841" s="135"/>
      <c r="DN1841" s="135"/>
      <c r="DO1841" s="135"/>
      <c r="DP1841" s="135"/>
      <c r="DQ1841" s="135"/>
      <c r="DR1841" s="135"/>
      <c r="DS1841" s="135"/>
      <c r="DT1841" s="135"/>
      <c r="DU1841" s="135"/>
      <c r="DV1841" s="135"/>
      <c r="DW1841" s="135"/>
      <c r="DX1841" s="135"/>
      <c r="DY1841" s="135"/>
      <c r="DZ1841" s="135"/>
      <c r="EA1841" s="135"/>
      <c r="EB1841" s="135"/>
      <c r="EC1841" s="135"/>
      <c r="ED1841" s="135"/>
      <c r="EE1841" s="135"/>
      <c r="EF1841" s="135"/>
      <c r="EG1841" s="135"/>
      <c r="EH1841" s="135"/>
      <c r="EI1841" s="135"/>
      <c r="EJ1841" s="135"/>
      <c r="EK1841" s="135"/>
      <c r="EL1841" s="135"/>
      <c r="EM1841" s="135"/>
      <c r="EN1841" s="135"/>
      <c r="EO1841" s="135"/>
      <c r="EP1841" s="135"/>
      <c r="EQ1841" s="135"/>
      <c r="ER1841" s="135"/>
      <c r="ES1841" s="135"/>
      <c r="ET1841" s="135"/>
      <c r="EU1841" s="135"/>
      <c r="EV1841" s="135"/>
      <c r="EW1841" s="135"/>
      <c r="EX1841" s="135"/>
      <c r="EY1841" s="135"/>
      <c r="EZ1841" s="135"/>
      <c r="FA1841" s="135"/>
      <c r="FB1841" s="135"/>
      <c r="FC1841" s="135"/>
      <c r="FD1841" s="135"/>
      <c r="FE1841" s="135"/>
      <c r="FF1841" s="135"/>
      <c r="FG1841" s="135"/>
      <c r="FH1841" s="135"/>
      <c r="FI1841" s="135"/>
      <c r="FJ1841" s="135"/>
      <c r="FK1841" s="135"/>
      <c r="FL1841" s="135"/>
      <c r="FM1841" s="135"/>
      <c r="FN1841" s="135"/>
      <c r="FO1841" s="135"/>
      <c r="FP1841" s="135"/>
      <c r="FQ1841" s="135"/>
      <c r="FR1841" s="135"/>
      <c r="FS1841" s="135"/>
      <c r="FT1841" s="135"/>
    </row>
    <row r="1842" spans="1:176" ht="12.75" customHeight="1" x14ac:dyDescent="0.2">
      <c r="A1842" s="3" t="s">
        <v>173</v>
      </c>
      <c r="D1842" s="3" t="s">
        <v>7685</v>
      </c>
      <c r="E1842" s="3" t="s">
        <v>7686</v>
      </c>
      <c r="F1842" s="3"/>
      <c r="G1842" s="3"/>
      <c r="I1842" s="3" t="s">
        <v>430</v>
      </c>
      <c r="J1842" s="3" t="s">
        <v>431</v>
      </c>
      <c r="K1842" s="4" t="s">
        <v>162</v>
      </c>
      <c r="L1842" s="3" t="s">
        <v>7687</v>
      </c>
      <c r="R1842" s="3" t="s">
        <v>7688</v>
      </c>
      <c r="S1842" s="3" t="s">
        <v>163</v>
      </c>
      <c r="T1842" s="3" t="s">
        <v>7689</v>
      </c>
      <c r="U1842" s="3" t="s">
        <v>3740</v>
      </c>
      <c r="V1842" s="9" t="s">
        <v>7690</v>
      </c>
      <c r="AA1842" s="3" t="s">
        <v>163</v>
      </c>
      <c r="AC1842" s="3" t="s">
        <v>168</v>
      </c>
      <c r="AD1842" s="3" t="s">
        <v>7691</v>
      </c>
      <c r="AE1842" s="3" t="s">
        <v>7692</v>
      </c>
      <c r="AF1842" s="3" t="s">
        <v>6103</v>
      </c>
      <c r="AG1842" s="3" t="s">
        <v>7693</v>
      </c>
      <c r="AH1842" s="3" t="s">
        <v>163</v>
      </c>
      <c r="AI1842" s="3" t="s">
        <v>7690</v>
      </c>
      <c r="AJ1842" s="3" t="s">
        <v>163</v>
      </c>
      <c r="AK1842" s="3" t="s">
        <v>7694</v>
      </c>
      <c r="AL1842" s="3" t="s">
        <v>7695</v>
      </c>
      <c r="AM1842" s="3" t="s">
        <v>194</v>
      </c>
      <c r="AN1842" s="3" t="s">
        <v>7696</v>
      </c>
      <c r="AO1842" s="3" t="s">
        <v>7697</v>
      </c>
      <c r="AQ1842" s="3" t="s">
        <v>7698</v>
      </c>
      <c r="BC1842" s="9"/>
      <c r="BD1842" s="9"/>
      <c r="BE1842" s="9"/>
    </row>
    <row r="1843" spans="1:176" ht="12.75" customHeight="1" x14ac:dyDescent="0.2">
      <c r="A1843" s="135" t="s">
        <v>173</v>
      </c>
      <c r="C1843" s="128"/>
      <c r="D1843" s="135" t="s">
        <v>7685</v>
      </c>
      <c r="E1843" s="135" t="s">
        <v>7685</v>
      </c>
      <c r="F1843" s="135"/>
      <c r="G1843" s="135"/>
      <c r="H1843" s="127"/>
      <c r="I1843" s="135" t="s">
        <v>9386</v>
      </c>
      <c r="J1843" s="135" t="s">
        <v>431</v>
      </c>
      <c r="K1843" s="127" t="s">
        <v>162</v>
      </c>
      <c r="L1843" s="135"/>
      <c r="M1843" s="135" t="s">
        <v>163</v>
      </c>
      <c r="N1843" s="135"/>
      <c r="O1843" s="135"/>
      <c r="P1843" s="135"/>
      <c r="Q1843" s="135"/>
      <c r="R1843" s="135" t="s">
        <v>9389</v>
      </c>
      <c r="S1843" s="135" t="s">
        <v>9390</v>
      </c>
      <c r="T1843" s="135" t="s">
        <v>9391</v>
      </c>
      <c r="U1843" s="135" t="s">
        <v>9392</v>
      </c>
      <c r="V1843" s="141" t="s">
        <v>9393</v>
      </c>
      <c r="W1843" s="135"/>
      <c r="X1843" s="135"/>
      <c r="Y1843" s="135"/>
      <c r="Z1843" s="135"/>
      <c r="AA1843" s="135" t="s">
        <v>163</v>
      </c>
      <c r="AB1843" s="135"/>
      <c r="AC1843" s="135" t="s">
        <v>168</v>
      </c>
      <c r="AD1843" s="135" t="s">
        <v>796</v>
      </c>
      <c r="AE1843" s="135" t="s">
        <v>9394</v>
      </c>
      <c r="AF1843" s="135" t="s">
        <v>581</v>
      </c>
      <c r="AG1843" s="135" t="s">
        <v>9395</v>
      </c>
      <c r="AH1843" s="135"/>
      <c r="AI1843" s="135" t="s">
        <v>163</v>
      </c>
      <c r="AJ1843" s="135" t="s">
        <v>9396</v>
      </c>
      <c r="AK1843" s="135"/>
      <c r="AL1843" s="135" t="s">
        <v>9397</v>
      </c>
      <c r="AM1843" s="135"/>
      <c r="AN1843" s="135"/>
      <c r="AO1843" s="135"/>
      <c r="AP1843" s="135"/>
      <c r="AQ1843" s="135"/>
      <c r="AR1843" s="135"/>
      <c r="AS1843" s="135"/>
      <c r="AT1843" s="135"/>
      <c r="AU1843" s="135"/>
      <c r="AV1843" s="135"/>
      <c r="AW1843" s="135" t="s">
        <v>168</v>
      </c>
      <c r="AX1843" s="3" t="s">
        <v>9398</v>
      </c>
      <c r="AY1843" s="3" t="s">
        <v>9399</v>
      </c>
      <c r="AZ1843" s="3" t="s">
        <v>4843</v>
      </c>
      <c r="BA1843" s="135" t="s">
        <v>9400</v>
      </c>
      <c r="BB1843" s="3" t="s">
        <v>163</v>
      </c>
      <c r="BC1843" s="135" t="s">
        <v>9396</v>
      </c>
      <c r="BD1843" s="135" t="s">
        <v>163</v>
      </c>
      <c r="BE1843" s="135" t="s">
        <v>9397</v>
      </c>
      <c r="BF1843" s="135"/>
      <c r="BG1843" s="3" t="s">
        <v>168</v>
      </c>
      <c r="BH1843" s="3" t="s">
        <v>9401</v>
      </c>
      <c r="BI1843" s="3" t="s">
        <v>9402</v>
      </c>
      <c r="BJ1843" s="3" t="s">
        <v>1362</v>
      </c>
      <c r="BK1843" s="3" t="s">
        <v>9403</v>
      </c>
      <c r="BL1843" s="3" t="s">
        <v>163</v>
      </c>
      <c r="BM1843" s="3" t="s">
        <v>9396</v>
      </c>
      <c r="BN1843" s="3" t="s">
        <v>163</v>
      </c>
      <c r="BO1843" s="3" t="s">
        <v>9397</v>
      </c>
      <c r="BP1843" s="3" t="s">
        <v>9404</v>
      </c>
      <c r="BU1843" s="135"/>
      <c r="BW1843" s="135"/>
      <c r="BZ1843" s="135"/>
      <c r="CE1843" s="135"/>
      <c r="CG1843" s="135"/>
      <c r="CJ1843" s="135"/>
      <c r="CL1843" s="135"/>
      <c r="CM1843" s="135"/>
      <c r="CN1843" s="135"/>
      <c r="CO1843" s="135"/>
      <c r="CP1843" s="135"/>
      <c r="CQ1843" s="135"/>
      <c r="DK1843" s="135"/>
      <c r="DN1843" s="135"/>
      <c r="EM1843" s="135"/>
      <c r="EO1843" s="135"/>
      <c r="ER1843" s="135"/>
    </row>
    <row r="1844" spans="1:176" ht="12.75" customHeight="1" x14ac:dyDescent="0.2">
      <c r="A1844" s="3" t="s">
        <v>173</v>
      </c>
      <c r="D1844" s="3" t="s">
        <v>7685</v>
      </c>
      <c r="E1844" s="3" t="s">
        <v>9405</v>
      </c>
      <c r="F1844" s="3"/>
      <c r="G1844" s="3"/>
      <c r="I1844" s="3" t="s">
        <v>1407</v>
      </c>
      <c r="J1844" s="133" t="s">
        <v>482</v>
      </c>
      <c r="K1844" s="4" t="s">
        <v>162</v>
      </c>
      <c r="L1844" s="3" t="s">
        <v>163</v>
      </c>
      <c r="R1844" s="3" t="s">
        <v>163</v>
      </c>
      <c r="S1844" s="3" t="s">
        <v>163</v>
      </c>
      <c r="T1844" s="3" t="s">
        <v>9406</v>
      </c>
      <c r="U1844" s="3" t="s">
        <v>2551</v>
      </c>
      <c r="V1844" s="9" t="s">
        <v>163</v>
      </c>
      <c r="AA1844" s="3" t="s">
        <v>163</v>
      </c>
      <c r="AC1844" s="135" t="s">
        <v>194</v>
      </c>
      <c r="AD1844" s="135" t="s">
        <v>9407</v>
      </c>
      <c r="AE1844" s="135" t="s">
        <v>9408</v>
      </c>
      <c r="AF1844" s="135" t="s">
        <v>9409</v>
      </c>
      <c r="AG1844" s="135" t="s">
        <v>9410</v>
      </c>
      <c r="AH1844" s="135" t="s">
        <v>163</v>
      </c>
      <c r="AI1844" s="135" t="s">
        <v>9411</v>
      </c>
      <c r="AJ1844" s="3" t="s">
        <v>163</v>
      </c>
      <c r="AL1844" s="3" t="s">
        <v>9412</v>
      </c>
      <c r="AT1844" s="135"/>
      <c r="AW1844" s="135"/>
      <c r="AX1844" s="135"/>
      <c r="AY1844" s="135"/>
      <c r="AZ1844" s="135"/>
      <c r="BA1844" s="135"/>
      <c r="BB1844" s="135"/>
      <c r="BC1844" s="141"/>
      <c r="BD1844" s="141"/>
      <c r="BE1844" s="141"/>
      <c r="BF1844" s="135"/>
      <c r="DK1844" s="135"/>
      <c r="DN1844" s="135"/>
      <c r="EM1844" s="135"/>
      <c r="EO1844" s="135"/>
      <c r="ER1844" s="135"/>
    </row>
    <row r="1845" spans="1:176" ht="12.75" customHeight="1" x14ac:dyDescent="0.2">
      <c r="A1845" s="132" t="s">
        <v>299</v>
      </c>
      <c r="D1845" s="3" t="s">
        <v>12370</v>
      </c>
      <c r="E1845" s="3" t="s">
        <v>12370</v>
      </c>
      <c r="F1845" s="3"/>
      <c r="G1845" s="3"/>
      <c r="H1845" s="134" t="s">
        <v>177</v>
      </c>
      <c r="I1845" s="3" t="s">
        <v>301</v>
      </c>
      <c r="J1845" s="3" t="s">
        <v>179</v>
      </c>
      <c r="K1845" s="4" t="s">
        <v>162</v>
      </c>
      <c r="L1845" s="3" t="s">
        <v>12371</v>
      </c>
      <c r="M1845" s="3" t="s">
        <v>12372</v>
      </c>
      <c r="R1845" s="3" t="s">
        <v>12373</v>
      </c>
      <c r="T1845" s="3">
        <v>781005</v>
      </c>
      <c r="U1845" s="3" t="s">
        <v>12374</v>
      </c>
      <c r="V1845" s="135" t="s">
        <v>12375</v>
      </c>
      <c r="AC1845" s="135" t="s">
        <v>168</v>
      </c>
      <c r="AD1845" s="135" t="s">
        <v>562</v>
      </c>
      <c r="AE1845" s="135" t="s">
        <v>9039</v>
      </c>
      <c r="AF1845" s="135"/>
      <c r="AG1845" s="135" t="s">
        <v>12376</v>
      </c>
      <c r="AH1845" s="135" t="s">
        <v>12377</v>
      </c>
      <c r="AI1845" s="135"/>
      <c r="AT1845" s="135"/>
      <c r="AW1845" s="135"/>
      <c r="AX1845" s="135"/>
      <c r="AY1845" s="135"/>
      <c r="AZ1845" s="135"/>
      <c r="BA1845" s="135" t="s">
        <v>12152</v>
      </c>
      <c r="BB1845" s="135"/>
      <c r="BC1845" s="135"/>
      <c r="BD1845" s="135"/>
      <c r="BE1845" s="135"/>
      <c r="BF1845" s="135"/>
      <c r="DK1845" s="135"/>
      <c r="DN1845" s="135"/>
      <c r="EM1845" s="135"/>
      <c r="EO1845" s="135"/>
      <c r="ER1845" s="135"/>
    </row>
    <row r="1846" spans="1:176" ht="12.75" customHeight="1" x14ac:dyDescent="0.2">
      <c r="A1846" s="3" t="s">
        <v>173</v>
      </c>
      <c r="D1846" s="3" t="s">
        <v>12378</v>
      </c>
      <c r="E1846" s="3" t="s">
        <v>12378</v>
      </c>
      <c r="F1846" s="3"/>
      <c r="G1846" s="3"/>
      <c r="I1846" s="3" t="s">
        <v>301</v>
      </c>
      <c r="J1846" s="3" t="s">
        <v>179</v>
      </c>
      <c r="K1846" s="4" t="s">
        <v>162</v>
      </c>
      <c r="L1846" s="3" t="s">
        <v>12379</v>
      </c>
      <c r="M1846" s="3" t="s">
        <v>12380</v>
      </c>
      <c r="R1846" s="3" t="s">
        <v>12381</v>
      </c>
      <c r="S1846" s="3" t="s">
        <v>12382</v>
      </c>
      <c r="T1846" s="3">
        <v>605106</v>
      </c>
      <c r="U1846" s="3" t="s">
        <v>12383</v>
      </c>
      <c r="V1846" s="135" t="s">
        <v>12384</v>
      </c>
      <c r="AC1846" s="135"/>
      <c r="AD1846" s="135"/>
      <c r="AE1846" s="135"/>
      <c r="AF1846" s="135"/>
      <c r="AG1846" s="135" t="s">
        <v>12385</v>
      </c>
      <c r="AH1846" s="135"/>
      <c r="AI1846" s="135"/>
      <c r="AT1846" s="135"/>
      <c r="AW1846" s="135"/>
      <c r="AX1846" s="135"/>
      <c r="AY1846" s="135"/>
      <c r="AZ1846" s="135"/>
      <c r="BA1846" s="135"/>
      <c r="BB1846" s="135"/>
      <c r="BC1846" s="135"/>
      <c r="BD1846" s="135"/>
      <c r="BE1846" s="135"/>
      <c r="BF1846" s="135"/>
      <c r="DK1846" s="135"/>
      <c r="DN1846" s="135"/>
      <c r="EM1846" s="135"/>
      <c r="EO1846" s="135"/>
      <c r="ER1846" s="135"/>
    </row>
    <row r="1847" spans="1:176" ht="12.75" customHeight="1" x14ac:dyDescent="0.2">
      <c r="A1847" s="3" t="s">
        <v>205</v>
      </c>
      <c r="D1847" s="3" t="s">
        <v>9424</v>
      </c>
      <c r="E1847" s="3" t="s">
        <v>9424</v>
      </c>
      <c r="F1847" s="3"/>
      <c r="G1847" s="3"/>
      <c r="I1847" s="3" t="s">
        <v>722</v>
      </c>
      <c r="J1847" s="3" t="s">
        <v>179</v>
      </c>
      <c r="K1847" s="4" t="s">
        <v>162</v>
      </c>
      <c r="L1847" s="3" t="s">
        <v>163</v>
      </c>
      <c r="M1847" s="3" t="s">
        <v>163</v>
      </c>
      <c r="R1847" s="3" t="s">
        <v>9425</v>
      </c>
      <c r="S1847" s="3" t="s">
        <v>9426</v>
      </c>
      <c r="T1847" s="3" t="s">
        <v>9072</v>
      </c>
      <c r="U1847" s="3" t="s">
        <v>8212</v>
      </c>
      <c r="V1847" s="9" t="s">
        <v>163</v>
      </c>
      <c r="AA1847" s="3" t="s">
        <v>163</v>
      </c>
      <c r="AC1847" s="135" t="s">
        <v>168</v>
      </c>
      <c r="AD1847" s="135" t="s">
        <v>1805</v>
      </c>
      <c r="AE1847" s="135" t="s">
        <v>9427</v>
      </c>
      <c r="AF1847" s="135" t="s">
        <v>581</v>
      </c>
      <c r="AG1847" s="135" t="s">
        <v>9428</v>
      </c>
      <c r="AH1847" s="135" t="s">
        <v>163</v>
      </c>
      <c r="AI1847" s="135" t="s">
        <v>163</v>
      </c>
      <c r="AJ1847" s="3" t="s">
        <v>163</v>
      </c>
      <c r="AK1847" s="3" t="s">
        <v>9429</v>
      </c>
      <c r="AL1847" s="3" t="s">
        <v>163</v>
      </c>
      <c r="AT1847" s="135"/>
      <c r="AW1847" s="135"/>
      <c r="AX1847" s="135"/>
      <c r="AY1847" s="135"/>
      <c r="AZ1847" s="135"/>
      <c r="BA1847" s="135"/>
      <c r="BB1847" s="135"/>
      <c r="BC1847" s="141"/>
      <c r="BD1847" s="141"/>
      <c r="BE1847" s="141"/>
      <c r="BF1847" s="135"/>
      <c r="DK1847" s="135"/>
      <c r="DN1847" s="135"/>
      <c r="EM1847" s="135"/>
      <c r="EO1847" s="135"/>
      <c r="ER1847" s="135"/>
    </row>
    <row r="1848" spans="1:176" ht="12.75" customHeight="1" x14ac:dyDescent="0.2">
      <c r="A1848" s="135" t="s">
        <v>205</v>
      </c>
      <c r="C1848" s="128"/>
      <c r="D1848" s="135" t="s">
        <v>9436</v>
      </c>
      <c r="E1848" s="135" t="s">
        <v>9436</v>
      </c>
      <c r="F1848" s="135"/>
      <c r="G1848" s="135"/>
      <c r="H1848" s="127"/>
      <c r="I1848" s="135" t="s">
        <v>160</v>
      </c>
      <c r="J1848" s="135" t="s">
        <v>161</v>
      </c>
      <c r="K1848" s="127" t="s">
        <v>180</v>
      </c>
      <c r="L1848" s="135" t="s">
        <v>163</v>
      </c>
      <c r="N1848" s="135"/>
      <c r="O1848" s="135"/>
      <c r="P1848" s="135"/>
      <c r="Q1848" s="135"/>
      <c r="R1848" s="135" t="s">
        <v>9437</v>
      </c>
      <c r="S1848" s="135" t="s">
        <v>9438</v>
      </c>
      <c r="T1848" s="135" t="s">
        <v>9439</v>
      </c>
      <c r="U1848" s="135" t="s">
        <v>346</v>
      </c>
      <c r="V1848" s="9" t="s">
        <v>163</v>
      </c>
      <c r="W1848" s="135"/>
      <c r="X1848" s="135"/>
      <c r="Y1848" s="135"/>
      <c r="Z1848" s="135"/>
      <c r="AA1848" s="135" t="s">
        <v>163</v>
      </c>
      <c r="AB1848" s="135"/>
      <c r="AC1848" s="135" t="s">
        <v>168</v>
      </c>
      <c r="AD1848" s="135" t="s">
        <v>9440</v>
      </c>
      <c r="AE1848" s="135" t="s">
        <v>9441</v>
      </c>
      <c r="AF1848" s="135" t="s">
        <v>9442</v>
      </c>
      <c r="AG1848" s="135" t="s">
        <v>9443</v>
      </c>
      <c r="AH1848" s="135" t="s">
        <v>163</v>
      </c>
      <c r="AI1848" s="135" t="s">
        <v>9444</v>
      </c>
      <c r="AJ1848" s="3" t="s">
        <v>163</v>
      </c>
      <c r="AK1848" s="3" t="s">
        <v>9445</v>
      </c>
      <c r="AL1848" s="3" t="s">
        <v>9446</v>
      </c>
      <c r="AM1848" s="3" t="s">
        <v>194</v>
      </c>
      <c r="AN1848" s="3" t="s">
        <v>9447</v>
      </c>
      <c r="AO1848" s="3" t="s">
        <v>9448</v>
      </c>
      <c r="AQ1848" s="3" t="s">
        <v>9449</v>
      </c>
      <c r="AS1848" s="3" t="s">
        <v>9450</v>
      </c>
      <c r="AT1848" s="135"/>
      <c r="AW1848" s="135" t="s">
        <v>168</v>
      </c>
      <c r="AX1848" s="135" t="s">
        <v>4221</v>
      </c>
      <c r="AY1848" s="135" t="s">
        <v>9451</v>
      </c>
      <c r="AZ1848" s="135" t="s">
        <v>9452</v>
      </c>
      <c r="BA1848" s="135" t="s">
        <v>9453</v>
      </c>
      <c r="BB1848" s="135" t="s">
        <v>13382</v>
      </c>
      <c r="BC1848" s="141"/>
      <c r="BD1848" s="141"/>
      <c r="BE1848" s="141"/>
      <c r="BF1848" s="135"/>
      <c r="DK1848" s="135"/>
      <c r="DN1848" s="135"/>
      <c r="EM1848" s="135"/>
      <c r="EO1848" s="135"/>
      <c r="ER1848" s="135"/>
    </row>
    <row r="1849" spans="1:176" ht="12.75" customHeight="1" x14ac:dyDescent="0.2">
      <c r="A1849" s="135" t="s">
        <v>205</v>
      </c>
      <c r="C1849" s="128"/>
      <c r="D1849" s="135" t="s">
        <v>9436</v>
      </c>
      <c r="E1849" s="135" t="s">
        <v>9436</v>
      </c>
      <c r="F1849" s="135"/>
      <c r="G1849" s="135"/>
      <c r="H1849" s="127"/>
      <c r="I1849" s="135" t="s">
        <v>2032</v>
      </c>
      <c r="J1849" s="135" t="s">
        <v>179</v>
      </c>
      <c r="K1849" s="127" t="s">
        <v>180</v>
      </c>
      <c r="L1849" s="135" t="s">
        <v>163</v>
      </c>
      <c r="M1849" s="135" t="s">
        <v>13931</v>
      </c>
      <c r="N1849" s="135"/>
      <c r="O1849" s="135"/>
      <c r="P1849" s="135"/>
      <c r="Q1849" s="135"/>
      <c r="R1849" s="135" t="s">
        <v>13932</v>
      </c>
      <c r="S1849" s="135"/>
      <c r="T1849" s="135" t="s">
        <v>13933</v>
      </c>
      <c r="U1849" s="135" t="s">
        <v>2036</v>
      </c>
      <c r="V1849" s="141" t="s">
        <v>13934</v>
      </c>
      <c r="W1849" s="135"/>
      <c r="X1849" s="135"/>
      <c r="Y1849" s="135"/>
      <c r="Z1849" s="135"/>
      <c r="AA1849" s="135" t="s">
        <v>163</v>
      </c>
      <c r="AB1849" s="135"/>
      <c r="AC1849" s="135" t="s">
        <v>168</v>
      </c>
      <c r="AD1849" s="135" t="s">
        <v>9440</v>
      </c>
      <c r="AE1849" s="135" t="s">
        <v>9441</v>
      </c>
      <c r="AF1849" s="135" t="s">
        <v>4243</v>
      </c>
      <c r="AG1849" s="135" t="s">
        <v>9443</v>
      </c>
      <c r="AH1849" s="135" t="s">
        <v>163</v>
      </c>
      <c r="AI1849" s="135" t="s">
        <v>13935</v>
      </c>
      <c r="AJ1849" s="135" t="s">
        <v>163</v>
      </c>
      <c r="AK1849" s="135"/>
      <c r="AL1849" s="135"/>
      <c r="AM1849" s="135" t="s">
        <v>194</v>
      </c>
      <c r="AN1849" s="135" t="s">
        <v>9447</v>
      </c>
      <c r="AO1849" s="135" t="s">
        <v>9448</v>
      </c>
      <c r="AP1849" s="135"/>
      <c r="AQ1849" s="135" t="s">
        <v>9449</v>
      </c>
      <c r="AR1849" s="135"/>
      <c r="AS1849" s="135" t="s">
        <v>9450</v>
      </c>
      <c r="AT1849" s="135"/>
      <c r="AU1849" s="135"/>
      <c r="AV1849" s="135"/>
      <c r="AW1849" s="135" t="s">
        <v>168</v>
      </c>
      <c r="AX1849" s="3" t="s">
        <v>4221</v>
      </c>
      <c r="AY1849" s="3" t="s">
        <v>9451</v>
      </c>
      <c r="AZ1849" s="3" t="s">
        <v>9452</v>
      </c>
      <c r="BA1849" s="135" t="s">
        <v>9453</v>
      </c>
      <c r="BB1849" s="3" t="s">
        <v>13382</v>
      </c>
      <c r="BC1849" s="141"/>
      <c r="BD1849" s="141"/>
      <c r="BE1849" s="141"/>
      <c r="BF1849" s="135"/>
      <c r="BG1849" s="3" t="s">
        <v>168</v>
      </c>
      <c r="BH1849" s="3" t="s">
        <v>6789</v>
      </c>
      <c r="BI1849" s="3" t="s">
        <v>13936</v>
      </c>
      <c r="BK1849" s="3" t="s">
        <v>13382</v>
      </c>
      <c r="DK1849" s="135"/>
      <c r="DN1849" s="135"/>
      <c r="EM1849" s="135"/>
      <c r="EO1849" s="135"/>
      <c r="ER1849" s="135"/>
    </row>
    <row r="1850" spans="1:176" ht="12.75" customHeight="1" x14ac:dyDescent="0.2">
      <c r="A1850" s="135" t="s">
        <v>275</v>
      </c>
      <c r="C1850" s="128"/>
      <c r="D1850" s="135" t="s">
        <v>9455</v>
      </c>
      <c r="E1850" s="135" t="s">
        <v>9455</v>
      </c>
      <c r="F1850" s="3"/>
      <c r="G1850" s="3"/>
      <c r="H1850" s="127"/>
      <c r="I1850" s="3" t="s">
        <v>160</v>
      </c>
      <c r="J1850" s="3" t="s">
        <v>161</v>
      </c>
      <c r="K1850" s="4" t="s">
        <v>162</v>
      </c>
      <c r="L1850" s="135" t="s">
        <v>163</v>
      </c>
      <c r="M1850" s="3" t="s">
        <v>163</v>
      </c>
      <c r="N1850" s="135"/>
      <c r="R1850" s="3" t="s">
        <v>9456</v>
      </c>
      <c r="S1850" s="3" t="s">
        <v>9457</v>
      </c>
      <c r="T1850" s="3" t="s">
        <v>9458</v>
      </c>
      <c r="U1850" s="3" t="s">
        <v>9459</v>
      </c>
      <c r="V1850" s="9" t="s">
        <v>163</v>
      </c>
      <c r="AA1850" s="3" t="s">
        <v>163</v>
      </c>
      <c r="AC1850" s="135" t="s">
        <v>168</v>
      </c>
      <c r="AD1850" s="135" t="s">
        <v>9460</v>
      </c>
      <c r="AE1850" s="135" t="s">
        <v>9461</v>
      </c>
      <c r="AF1850" s="135" t="s">
        <v>250</v>
      </c>
      <c r="AG1850" s="135" t="s">
        <v>9462</v>
      </c>
      <c r="AH1850" s="135"/>
      <c r="AI1850" s="135"/>
      <c r="AT1850" s="135"/>
      <c r="AW1850" s="135" t="s">
        <v>168</v>
      </c>
      <c r="AX1850" s="135" t="s">
        <v>9463</v>
      </c>
      <c r="AY1850" s="135" t="s">
        <v>9464</v>
      </c>
      <c r="AZ1850" s="135" t="s">
        <v>250</v>
      </c>
      <c r="BA1850" s="135" t="s">
        <v>9462</v>
      </c>
      <c r="BB1850" s="135"/>
      <c r="BC1850" s="141"/>
      <c r="BD1850" s="141"/>
      <c r="BE1850" s="141"/>
      <c r="BF1850" s="135"/>
      <c r="DK1850" s="135"/>
      <c r="DN1850" s="135"/>
      <c r="EM1850" s="135"/>
      <c r="EO1850" s="135"/>
      <c r="ER1850" s="135"/>
    </row>
    <row r="1851" spans="1:176" ht="12.75" customHeight="1" x14ac:dyDescent="0.2">
      <c r="A1851" s="3" t="s">
        <v>205</v>
      </c>
      <c r="D1851" s="3" t="s">
        <v>12918</v>
      </c>
      <c r="E1851" s="3" t="s">
        <v>12918</v>
      </c>
      <c r="F1851" s="3"/>
      <c r="G1851" s="3"/>
      <c r="I1851" s="3" t="s">
        <v>301</v>
      </c>
      <c r="J1851" s="3" t="s">
        <v>179</v>
      </c>
      <c r="K1851" s="134" t="s">
        <v>162</v>
      </c>
      <c r="M1851" s="3" t="s">
        <v>12989</v>
      </c>
      <c r="R1851" s="3" t="s">
        <v>12942</v>
      </c>
      <c r="S1851" s="3" t="s">
        <v>12943</v>
      </c>
      <c r="U1851" s="3" t="s">
        <v>3292</v>
      </c>
      <c r="V1851" s="135"/>
      <c r="AC1851" s="3" t="s">
        <v>168</v>
      </c>
      <c r="AD1851" s="3" t="s">
        <v>11106</v>
      </c>
      <c r="AE1851" s="3" t="s">
        <v>12973</v>
      </c>
      <c r="AF1851" s="3" t="s">
        <v>368</v>
      </c>
      <c r="AG1851" s="3" t="s">
        <v>12974</v>
      </c>
      <c r="AN1851" s="3" t="s">
        <v>7821</v>
      </c>
      <c r="AO1851" s="3" t="s">
        <v>12975</v>
      </c>
      <c r="AP1851" s="3" t="s">
        <v>8487</v>
      </c>
      <c r="AQ1851" s="3" t="s">
        <v>12974</v>
      </c>
    </row>
    <row r="1852" spans="1:176" ht="12.75" customHeight="1" x14ac:dyDescent="0.2">
      <c r="A1852" s="132" t="s">
        <v>173</v>
      </c>
      <c r="B1852" s="17" t="s">
        <v>2511</v>
      </c>
      <c r="C1852" s="132" t="s">
        <v>13925</v>
      </c>
      <c r="D1852" s="3" t="s">
        <v>6427</v>
      </c>
      <c r="E1852" s="3" t="s">
        <v>6427</v>
      </c>
      <c r="F1852" s="134"/>
      <c r="G1852" s="134"/>
      <c r="H1852" s="134" t="s">
        <v>177</v>
      </c>
      <c r="I1852" s="132" t="s">
        <v>2032</v>
      </c>
      <c r="J1852" s="132" t="s">
        <v>179</v>
      </c>
      <c r="K1852" s="20" t="s">
        <v>180</v>
      </c>
      <c r="L1852" s="132"/>
      <c r="M1852" s="136"/>
      <c r="N1852" s="17"/>
      <c r="O1852" s="17"/>
      <c r="P1852" s="134"/>
      <c r="Q1852" s="134"/>
      <c r="R1852" s="136" t="s">
        <v>6428</v>
      </c>
      <c r="S1852" s="136" t="s">
        <v>13520</v>
      </c>
      <c r="T1852" s="136" t="s">
        <v>6429</v>
      </c>
      <c r="U1852" s="136" t="s">
        <v>13521</v>
      </c>
      <c r="V1852" s="141" t="s">
        <v>6431</v>
      </c>
      <c r="W1852" s="3" t="s">
        <v>11294</v>
      </c>
      <c r="X1852" s="3" t="s">
        <v>11279</v>
      </c>
      <c r="Y1852" s="3" t="s">
        <v>11295</v>
      </c>
      <c r="AA1852" s="3" t="s">
        <v>163</v>
      </c>
      <c r="AB1852" s="3">
        <v>200</v>
      </c>
      <c r="AC1852" s="3" t="s">
        <v>168</v>
      </c>
      <c r="AD1852" s="3" t="s">
        <v>6432</v>
      </c>
      <c r="AE1852" s="3" t="s">
        <v>6433</v>
      </c>
      <c r="AF1852" s="3" t="s">
        <v>6433</v>
      </c>
      <c r="AG1852" s="3" t="s">
        <v>6434</v>
      </c>
      <c r="AH1852" s="3" t="s">
        <v>6435</v>
      </c>
      <c r="AI1852" s="3" t="s">
        <v>163</v>
      </c>
      <c r="AJ1852" s="3" t="s">
        <v>6436</v>
      </c>
      <c r="AK1852" s="3" t="s">
        <v>4928</v>
      </c>
      <c r="AL1852" s="3" t="s">
        <v>163</v>
      </c>
      <c r="AM1852" s="3" t="s">
        <v>168</v>
      </c>
      <c r="AN1852" s="3" t="s">
        <v>13522</v>
      </c>
      <c r="AO1852" s="3" t="s">
        <v>13523</v>
      </c>
      <c r="AP1852" s="3" t="s">
        <v>13524</v>
      </c>
      <c r="AQ1852" s="82" t="s">
        <v>13525</v>
      </c>
      <c r="AS1852" s="3" t="s">
        <v>13526</v>
      </c>
      <c r="AW1852" s="3" t="s">
        <v>168</v>
      </c>
      <c r="AX1852" s="3" t="s">
        <v>6438</v>
      </c>
      <c r="AY1852" s="3" t="s">
        <v>6439</v>
      </c>
      <c r="AZ1852" s="3" t="s">
        <v>6440</v>
      </c>
      <c r="BA1852" s="3" t="s">
        <v>6441</v>
      </c>
      <c r="BB1852" s="3" t="s">
        <v>163</v>
      </c>
      <c r="BC1852" s="3" t="s">
        <v>6442</v>
      </c>
      <c r="BD1852" s="3" t="s">
        <v>163</v>
      </c>
      <c r="BE1852" s="3" t="s">
        <v>6443</v>
      </c>
      <c r="BG1852" s="3" t="s">
        <v>168</v>
      </c>
      <c r="BH1852" s="3" t="s">
        <v>6444</v>
      </c>
      <c r="BI1852" s="3" t="s">
        <v>5801</v>
      </c>
      <c r="BJ1852" s="3" t="s">
        <v>6445</v>
      </c>
      <c r="BK1852" s="3" t="s">
        <v>6446</v>
      </c>
      <c r="BL1852" s="3" t="s">
        <v>163</v>
      </c>
      <c r="BM1852" s="3" t="s">
        <v>6447</v>
      </c>
      <c r="BN1852" s="3" t="s">
        <v>163</v>
      </c>
      <c r="BO1852" s="3" t="s">
        <v>6448</v>
      </c>
      <c r="BQ1852" s="3" t="s">
        <v>168</v>
      </c>
      <c r="BR1852" s="3" t="s">
        <v>6449</v>
      </c>
      <c r="BS1852" s="3" t="s">
        <v>6450</v>
      </c>
      <c r="BT1852" s="3" t="s">
        <v>250</v>
      </c>
      <c r="BU1852" s="3" t="s">
        <v>6451</v>
      </c>
      <c r="BV1852" s="3" t="s">
        <v>163</v>
      </c>
      <c r="BW1852" s="3" t="s">
        <v>6452</v>
      </c>
      <c r="CA1852" s="3" t="s">
        <v>168</v>
      </c>
      <c r="CB1852" s="3" t="s">
        <v>6453</v>
      </c>
      <c r="CC1852" s="3" t="s">
        <v>5807</v>
      </c>
      <c r="CD1852" s="3" t="s">
        <v>611</v>
      </c>
      <c r="CE1852" s="3" t="s">
        <v>6454</v>
      </c>
      <c r="CF1852" s="3" t="s">
        <v>163</v>
      </c>
      <c r="CG1852" s="3" t="s">
        <v>6455</v>
      </c>
      <c r="CH1852" s="3" t="s">
        <v>163</v>
      </c>
      <c r="CI1852" s="3" t="s">
        <v>6456</v>
      </c>
      <c r="CJ1852" s="3" t="s">
        <v>6457</v>
      </c>
      <c r="CK1852" s="3" t="s">
        <v>168</v>
      </c>
      <c r="CL1852" s="3" t="s">
        <v>6458</v>
      </c>
      <c r="CM1852" s="3" t="s">
        <v>6459</v>
      </c>
      <c r="CN1852" s="3" t="s">
        <v>250</v>
      </c>
      <c r="CO1852" s="3" t="s">
        <v>6460</v>
      </c>
      <c r="CP1852" s="3" t="s">
        <v>163</v>
      </c>
      <c r="CQ1852" s="3" t="s">
        <v>163</v>
      </c>
      <c r="CR1852" s="3" t="s">
        <v>163</v>
      </c>
      <c r="CS1852" s="3" t="s">
        <v>163</v>
      </c>
      <c r="CT1852" s="3" t="s">
        <v>6461</v>
      </c>
      <c r="CU1852" s="3" t="s">
        <v>168</v>
      </c>
      <c r="CV1852" s="3" t="s">
        <v>6462</v>
      </c>
      <c r="CW1852" s="3" t="s">
        <v>6463</v>
      </c>
      <c r="CX1852" s="3" t="s">
        <v>6464</v>
      </c>
      <c r="CY1852" s="3" t="s">
        <v>6465</v>
      </c>
      <c r="CZ1852" s="3" t="s">
        <v>163</v>
      </c>
      <c r="DA1852" s="3" t="s">
        <v>6466</v>
      </c>
      <c r="DB1852" s="3" t="s">
        <v>163</v>
      </c>
      <c r="DC1852" s="3" t="s">
        <v>6467</v>
      </c>
      <c r="DE1852" s="3" t="s">
        <v>168</v>
      </c>
      <c r="DF1852" s="3" t="s">
        <v>6468</v>
      </c>
      <c r="DG1852" s="3" t="s">
        <v>6469</v>
      </c>
      <c r="DH1852" s="3" t="s">
        <v>6470</v>
      </c>
      <c r="DI1852" s="3" t="s">
        <v>6471</v>
      </c>
      <c r="DJ1852" s="3" t="s">
        <v>163</v>
      </c>
      <c r="DK1852" s="3" t="s">
        <v>6466</v>
      </c>
      <c r="DL1852" s="3" t="s">
        <v>163</v>
      </c>
      <c r="DM1852" s="3" t="s">
        <v>6467</v>
      </c>
      <c r="DN1852" s="3" t="s">
        <v>6472</v>
      </c>
    </row>
    <row r="1853" spans="1:176" ht="12.75" customHeight="1" x14ac:dyDescent="0.2">
      <c r="A1853" s="3" t="s">
        <v>205</v>
      </c>
      <c r="C1853" s="128"/>
      <c r="D1853" s="3" t="s">
        <v>9478</v>
      </c>
      <c r="E1853" s="3" t="s">
        <v>9478</v>
      </c>
      <c r="F1853" s="3"/>
      <c r="G1853" s="3"/>
      <c r="I1853" s="3" t="s">
        <v>711</v>
      </c>
      <c r="J1853" s="3" t="s">
        <v>179</v>
      </c>
      <c r="K1853" s="4" t="s">
        <v>162</v>
      </c>
      <c r="L1853" s="3" t="s">
        <v>163</v>
      </c>
      <c r="M1853" s="3" t="s">
        <v>9479</v>
      </c>
      <c r="R1853" s="3" t="s">
        <v>9480</v>
      </c>
      <c r="S1853" s="3" t="s">
        <v>9481</v>
      </c>
      <c r="T1853" s="3" t="s">
        <v>163</v>
      </c>
      <c r="U1853" s="3" t="s">
        <v>712</v>
      </c>
      <c r="V1853" s="141" t="s">
        <v>163</v>
      </c>
      <c r="AA1853" s="3" t="s">
        <v>163</v>
      </c>
      <c r="AC1853" s="135" t="s">
        <v>168</v>
      </c>
      <c r="AD1853" s="3" t="s">
        <v>9482</v>
      </c>
      <c r="AE1853" s="3" t="s">
        <v>9483</v>
      </c>
      <c r="AF1853" s="3" t="s">
        <v>1784</v>
      </c>
      <c r="AG1853" s="3" t="s">
        <v>9484</v>
      </c>
      <c r="AI1853" s="3" t="s">
        <v>163</v>
      </c>
      <c r="AJ1853" s="3" t="s">
        <v>9485</v>
      </c>
      <c r="AK1853" s="3" t="s">
        <v>9486</v>
      </c>
      <c r="AL1853" s="3" t="s">
        <v>9487</v>
      </c>
      <c r="BC1853" s="141"/>
      <c r="BD1853" s="141"/>
      <c r="BE1853" s="141"/>
    </row>
    <row r="1854" spans="1:176" ht="12.75" customHeight="1" x14ac:dyDescent="0.25">
      <c r="A1854" s="3" t="s">
        <v>205</v>
      </c>
      <c r="B1854" s="17" t="s">
        <v>886</v>
      </c>
      <c r="D1854" s="133" t="s">
        <v>9330</v>
      </c>
      <c r="E1854" s="3" t="s">
        <v>9333</v>
      </c>
      <c r="F1854" s="3"/>
      <c r="G1854" s="3"/>
      <c r="I1854" s="3" t="s">
        <v>722</v>
      </c>
      <c r="J1854" s="3" t="s">
        <v>179</v>
      </c>
      <c r="K1854" s="124" t="s">
        <v>180</v>
      </c>
      <c r="L1854" s="3" t="s">
        <v>11678</v>
      </c>
      <c r="M1854" s="180" t="s">
        <v>14928</v>
      </c>
      <c r="R1854" s="133" t="s">
        <v>11648</v>
      </c>
      <c r="S1854" s="133" t="s">
        <v>11650</v>
      </c>
      <c r="T1854" s="3" t="s">
        <v>1839</v>
      </c>
      <c r="U1854" s="3" t="s">
        <v>1150</v>
      </c>
      <c r="V1854" s="9" t="s">
        <v>11649</v>
      </c>
      <c r="AA1854" s="3" t="s">
        <v>163</v>
      </c>
      <c r="AC1854" s="133" t="s">
        <v>168</v>
      </c>
      <c r="AD1854" s="133" t="s">
        <v>6054</v>
      </c>
      <c r="AE1854" s="133" t="s">
        <v>11651</v>
      </c>
      <c r="AF1854" s="3" t="s">
        <v>12516</v>
      </c>
      <c r="AG1854" s="82" t="s">
        <v>11652</v>
      </c>
      <c r="AI1854" s="3" t="s">
        <v>11653</v>
      </c>
      <c r="AK1854" s="141" t="s">
        <v>12517</v>
      </c>
      <c r="AM1854" s="3" t="s">
        <v>1916</v>
      </c>
      <c r="AO1854" s="3" t="s">
        <v>8121</v>
      </c>
      <c r="AQ1854" s="3" t="s">
        <v>11668</v>
      </c>
      <c r="AW1854" s="3" t="s">
        <v>1916</v>
      </c>
      <c r="AX1854" s="3" t="s">
        <v>1778</v>
      </c>
      <c r="AY1854" s="3" t="s">
        <v>9331</v>
      </c>
      <c r="AZ1854" s="3" t="s">
        <v>1289</v>
      </c>
      <c r="BA1854" s="3" t="s">
        <v>9332</v>
      </c>
      <c r="BB1854" s="3" t="s">
        <v>163</v>
      </c>
      <c r="BC1854" s="3" t="s">
        <v>9334</v>
      </c>
      <c r="BD1854" s="3" t="s">
        <v>163</v>
      </c>
      <c r="BF1854" s="3" t="s">
        <v>9335</v>
      </c>
      <c r="BG1854" s="3" t="s">
        <v>168</v>
      </c>
      <c r="BH1854" s="3" t="s">
        <v>1755</v>
      </c>
      <c r="BI1854" s="3" t="s">
        <v>9331</v>
      </c>
      <c r="BK1854" s="3" t="s">
        <v>11784</v>
      </c>
      <c r="BQ1854" s="3" t="s">
        <v>168</v>
      </c>
      <c r="BR1854" s="3" t="s">
        <v>12532</v>
      </c>
      <c r="BS1854" s="3" t="s">
        <v>1778</v>
      </c>
      <c r="BT1854" s="3" t="s">
        <v>581</v>
      </c>
      <c r="BU1854" s="82" t="s">
        <v>12533</v>
      </c>
      <c r="BW1854" s="141" t="s">
        <v>12534</v>
      </c>
      <c r="BZ1854" s="141" t="s">
        <v>12535</v>
      </c>
      <c r="CA1854" s="3" t="s">
        <v>168</v>
      </c>
      <c r="CB1854" s="3" t="s">
        <v>12536</v>
      </c>
      <c r="CC1854" s="3" t="s">
        <v>12537</v>
      </c>
      <c r="CD1854" s="3" t="s">
        <v>2485</v>
      </c>
      <c r="CE1854" s="82" t="s">
        <v>12538</v>
      </c>
      <c r="CG1854" s="141" t="s">
        <v>12539</v>
      </c>
      <c r="CJ1854" s="141" t="s">
        <v>12540</v>
      </c>
      <c r="CK1854" s="3" t="s">
        <v>168</v>
      </c>
      <c r="CL1854" s="130" t="s">
        <v>14141</v>
      </c>
      <c r="CM1854" s="130" t="s">
        <v>1049</v>
      </c>
      <c r="CN1854" s="130" t="s">
        <v>14142</v>
      </c>
      <c r="CO1854" s="176" t="s">
        <v>11652</v>
      </c>
      <c r="CP1854" s="130"/>
      <c r="CQ1854" s="141" t="s">
        <v>14143</v>
      </c>
    </row>
    <row r="1855" spans="1:176" ht="12.75" customHeight="1" x14ac:dyDescent="0.2">
      <c r="A1855" s="3" t="s">
        <v>173</v>
      </c>
      <c r="D1855" s="3" t="s">
        <v>880</v>
      </c>
      <c r="E1855" s="3" t="s">
        <v>880</v>
      </c>
      <c r="F1855" s="3"/>
      <c r="G1855" s="3"/>
      <c r="I1855" s="3" t="s">
        <v>160</v>
      </c>
      <c r="J1855" s="3" t="s">
        <v>161</v>
      </c>
      <c r="K1855" s="4" t="s">
        <v>180</v>
      </c>
      <c r="L1855" s="3" t="s">
        <v>163</v>
      </c>
      <c r="R1855" s="3" t="s">
        <v>9489</v>
      </c>
      <c r="S1855" s="3" t="s">
        <v>9490</v>
      </c>
      <c r="T1855" s="3" t="s">
        <v>1231</v>
      </c>
      <c r="U1855" s="3" t="s">
        <v>346</v>
      </c>
      <c r="V1855" s="141" t="s">
        <v>163</v>
      </c>
      <c r="AA1855" s="3" t="s">
        <v>163</v>
      </c>
      <c r="AC1855" s="3" t="s">
        <v>194</v>
      </c>
      <c r="AD1855" s="3" t="s">
        <v>13468</v>
      </c>
      <c r="AE1855" s="3" t="s">
        <v>13469</v>
      </c>
      <c r="AF1855" s="3" t="s">
        <v>13470</v>
      </c>
      <c r="AG1855" s="82" t="s">
        <v>13608</v>
      </c>
      <c r="AH1855" s="3" t="s">
        <v>163</v>
      </c>
      <c r="AI1855" s="15" t="s">
        <v>15003</v>
      </c>
      <c r="AJ1855" s="3" t="s">
        <v>9497</v>
      </c>
      <c r="AK1855" s="3" t="s">
        <v>9498</v>
      </c>
      <c r="AL1855" s="3" t="s">
        <v>9499</v>
      </c>
      <c r="AM1855" s="3" t="s">
        <v>194</v>
      </c>
      <c r="AN1855" s="3" t="s">
        <v>9500</v>
      </c>
      <c r="AO1855" s="3" t="s">
        <v>9501</v>
      </c>
      <c r="AQ1855" s="3" t="s">
        <v>9502</v>
      </c>
      <c r="AT1855" s="141"/>
      <c r="AW1855" s="3" t="s">
        <v>194</v>
      </c>
      <c r="AX1855" s="3" t="s">
        <v>15524</v>
      </c>
      <c r="AY1855" s="3" t="s">
        <v>15525</v>
      </c>
      <c r="AZ1855" s="130" t="s">
        <v>15526</v>
      </c>
      <c r="BA1855" s="176"/>
      <c r="BB1855" s="176" t="s">
        <v>15527</v>
      </c>
      <c r="BC1855" s="99"/>
      <c r="BF1855" s="39" t="s">
        <v>15528</v>
      </c>
      <c r="BG1855" s="3" t="s">
        <v>168</v>
      </c>
      <c r="BH1855" s="3" t="s">
        <v>9503</v>
      </c>
      <c r="BI1855" s="3" t="s">
        <v>9504</v>
      </c>
      <c r="BJ1855" s="3" t="s">
        <v>839</v>
      </c>
      <c r="BK1855" s="3" t="s">
        <v>9505</v>
      </c>
      <c r="BL1855" s="3" t="s">
        <v>163</v>
      </c>
      <c r="BM1855" s="3" t="s">
        <v>9506</v>
      </c>
      <c r="BN1855" s="3" t="s">
        <v>163</v>
      </c>
      <c r="BO1855" s="3" t="s">
        <v>163</v>
      </c>
      <c r="BP1855" s="3" t="s">
        <v>9507</v>
      </c>
      <c r="BQ1855" s="3" t="s">
        <v>168</v>
      </c>
      <c r="BR1855" s="3" t="s">
        <v>9508</v>
      </c>
      <c r="BS1855" s="3" t="s">
        <v>9509</v>
      </c>
      <c r="BT1855" s="3" t="s">
        <v>9510</v>
      </c>
      <c r="BU1855" s="3" t="s">
        <v>9511</v>
      </c>
      <c r="BV1855" s="3" t="s">
        <v>163</v>
      </c>
      <c r="BW1855" s="3" t="s">
        <v>9512</v>
      </c>
      <c r="BX1855" s="3" t="s">
        <v>163</v>
      </c>
      <c r="BY1855" s="3" t="s">
        <v>9513</v>
      </c>
      <c r="BZ1855" s="3" t="s">
        <v>9514</v>
      </c>
      <c r="CA1855" s="3" t="s">
        <v>168</v>
      </c>
      <c r="CB1855" s="3" t="s">
        <v>3727</v>
      </c>
      <c r="CC1855" s="3" t="s">
        <v>9515</v>
      </c>
      <c r="CD1855" s="3" t="s">
        <v>635</v>
      </c>
      <c r="CE1855" s="3" t="s">
        <v>9516</v>
      </c>
      <c r="CK1855" s="3" t="s">
        <v>168</v>
      </c>
      <c r="CL1855" s="3" t="s">
        <v>9517</v>
      </c>
      <c r="CM1855" s="3" t="s">
        <v>9518</v>
      </c>
      <c r="CN1855" s="3" t="s">
        <v>9519</v>
      </c>
      <c r="CO1855" s="3" t="s">
        <v>9520</v>
      </c>
      <c r="CP1855" s="3" t="s">
        <v>163</v>
      </c>
      <c r="CQ1855" s="3" t="s">
        <v>9521</v>
      </c>
      <c r="CR1855" s="3" t="s">
        <v>163</v>
      </c>
      <c r="CS1855" s="3" t="s">
        <v>163</v>
      </c>
      <c r="CT1855" s="3" t="s">
        <v>9522</v>
      </c>
      <c r="CU1855" s="3" t="s">
        <v>194</v>
      </c>
      <c r="CV1855" s="3" t="s">
        <v>9366</v>
      </c>
      <c r="CW1855" s="3" t="s">
        <v>9523</v>
      </c>
      <c r="CX1855" s="3" t="s">
        <v>9524</v>
      </c>
      <c r="CY1855" s="3" t="s">
        <v>9525</v>
      </c>
      <c r="CZ1855" s="3" t="s">
        <v>163</v>
      </c>
      <c r="DA1855" s="3" t="s">
        <v>9526</v>
      </c>
      <c r="DE1855" s="3" t="s">
        <v>194</v>
      </c>
      <c r="DF1855" s="3" t="s">
        <v>6482</v>
      </c>
      <c r="DG1855" s="3" t="s">
        <v>11185</v>
      </c>
      <c r="DH1855" s="3" t="s">
        <v>839</v>
      </c>
      <c r="DI1855" s="3" t="s">
        <v>11186</v>
      </c>
      <c r="DK1855" s="141" t="s">
        <v>13060</v>
      </c>
      <c r="DN1855" s="141" t="s">
        <v>13061</v>
      </c>
      <c r="DO1855" s="3" t="s">
        <v>168</v>
      </c>
      <c r="DP1855" s="3" t="s">
        <v>9527</v>
      </c>
      <c r="DQ1855" s="3" t="s">
        <v>3142</v>
      </c>
      <c r="DR1855" s="3" t="s">
        <v>9528</v>
      </c>
      <c r="DS1855" s="3" t="s">
        <v>9529</v>
      </c>
      <c r="DT1855" s="3" t="s">
        <v>163</v>
      </c>
      <c r="DU1855" s="3" t="s">
        <v>163</v>
      </c>
      <c r="DV1855" s="3" t="s">
        <v>163</v>
      </c>
      <c r="DW1855" s="3" t="s">
        <v>163</v>
      </c>
      <c r="DX1855" s="3" t="s">
        <v>9530</v>
      </c>
      <c r="DY1855" s="3" t="s">
        <v>194</v>
      </c>
      <c r="DZ1855" s="3" t="s">
        <v>9531</v>
      </c>
      <c r="EA1855" s="3" t="s">
        <v>9532</v>
      </c>
      <c r="EB1855" s="3" t="s">
        <v>9510</v>
      </c>
      <c r="EC1855" s="3" t="s">
        <v>9533</v>
      </c>
      <c r="ED1855" s="3" t="s">
        <v>163</v>
      </c>
      <c r="EE1855" s="3" t="s">
        <v>163</v>
      </c>
      <c r="EF1855" s="3" t="s">
        <v>163</v>
      </c>
      <c r="EG1855" s="3" t="s">
        <v>163</v>
      </c>
      <c r="EH1855" s="3" t="s">
        <v>9534</v>
      </c>
      <c r="EI1855" s="3" t="s">
        <v>168</v>
      </c>
      <c r="EJ1855" s="3" t="s">
        <v>967</v>
      </c>
      <c r="EK1855" s="3" t="s">
        <v>11593</v>
      </c>
      <c r="EL1855" s="3" t="s">
        <v>13068</v>
      </c>
      <c r="EM1855" s="82" t="s">
        <v>13069</v>
      </c>
      <c r="EO1855" s="141" t="s">
        <v>13070</v>
      </c>
      <c r="ER1855" s="141" t="s">
        <v>13071</v>
      </c>
    </row>
    <row r="1856" spans="1:176" ht="12.75" customHeight="1" x14ac:dyDescent="0.2">
      <c r="A1856" s="3" t="s">
        <v>173</v>
      </c>
      <c r="D1856" s="3" t="s">
        <v>880</v>
      </c>
      <c r="E1856" s="3" t="s">
        <v>880</v>
      </c>
      <c r="F1856" s="3"/>
      <c r="G1856" s="3"/>
      <c r="I1856" s="135" t="s">
        <v>809</v>
      </c>
      <c r="J1856" s="3" t="s">
        <v>810</v>
      </c>
      <c r="K1856" s="4" t="s">
        <v>180</v>
      </c>
      <c r="L1856" s="3" t="s">
        <v>163</v>
      </c>
      <c r="M1856" s="3" t="s">
        <v>9491</v>
      </c>
      <c r="R1856" s="3" t="s">
        <v>9492</v>
      </c>
      <c r="S1856" s="3" t="s">
        <v>163</v>
      </c>
      <c r="T1856" s="3" t="s">
        <v>2118</v>
      </c>
      <c r="U1856" s="3" t="s">
        <v>9493</v>
      </c>
      <c r="V1856" s="9" t="s">
        <v>163</v>
      </c>
      <c r="AA1856" s="3" t="s">
        <v>163</v>
      </c>
      <c r="AC1856" s="3" t="s">
        <v>194</v>
      </c>
      <c r="AD1856" s="3" t="s">
        <v>13468</v>
      </c>
      <c r="AE1856" s="3" t="s">
        <v>13469</v>
      </c>
      <c r="AF1856" s="3" t="s">
        <v>13470</v>
      </c>
      <c r="AG1856" s="82" t="s">
        <v>13608</v>
      </c>
      <c r="AH1856" s="3" t="s">
        <v>163</v>
      </c>
      <c r="AI1856" s="15" t="s">
        <v>15003</v>
      </c>
      <c r="AJ1856" s="3" t="s">
        <v>9497</v>
      </c>
      <c r="AK1856" s="3" t="s">
        <v>9498</v>
      </c>
      <c r="AL1856" s="3" t="s">
        <v>9499</v>
      </c>
      <c r="AM1856" s="3" t="s">
        <v>194</v>
      </c>
      <c r="AN1856" s="3" t="s">
        <v>9500</v>
      </c>
      <c r="AO1856" s="3" t="s">
        <v>9501</v>
      </c>
      <c r="AQ1856" s="3" t="s">
        <v>9502</v>
      </c>
      <c r="AT1856" s="141"/>
      <c r="AW1856" s="3" t="s">
        <v>194</v>
      </c>
      <c r="AX1856" s="3" t="s">
        <v>15524</v>
      </c>
      <c r="AY1856" s="3" t="s">
        <v>15525</v>
      </c>
      <c r="AZ1856" s="130" t="s">
        <v>15526</v>
      </c>
      <c r="BA1856" s="176"/>
      <c r="BB1856" s="176" t="s">
        <v>15527</v>
      </c>
      <c r="BC1856" s="99"/>
      <c r="BD1856" s="135"/>
      <c r="BE1856" s="135"/>
      <c r="BF1856" s="39" t="s">
        <v>15528</v>
      </c>
      <c r="BG1856" s="3" t="s">
        <v>168</v>
      </c>
      <c r="BH1856" s="3" t="s">
        <v>9503</v>
      </c>
      <c r="BI1856" s="3" t="s">
        <v>9504</v>
      </c>
      <c r="BJ1856" s="3" t="s">
        <v>839</v>
      </c>
      <c r="BK1856" s="3" t="s">
        <v>9505</v>
      </c>
      <c r="BL1856" s="3" t="s">
        <v>163</v>
      </c>
      <c r="BM1856" s="3" t="s">
        <v>9506</v>
      </c>
      <c r="BN1856" s="3" t="s">
        <v>163</v>
      </c>
      <c r="BO1856" s="3" t="s">
        <v>163</v>
      </c>
      <c r="BP1856" s="3" t="s">
        <v>9507</v>
      </c>
      <c r="BQ1856" s="3" t="s">
        <v>168</v>
      </c>
      <c r="BR1856" s="3" t="s">
        <v>9508</v>
      </c>
      <c r="BS1856" s="3" t="s">
        <v>9509</v>
      </c>
      <c r="BT1856" s="3" t="s">
        <v>9510</v>
      </c>
      <c r="BU1856" s="3" t="s">
        <v>9511</v>
      </c>
      <c r="BV1856" s="3" t="s">
        <v>163</v>
      </c>
      <c r="BW1856" s="3" t="s">
        <v>9512</v>
      </c>
      <c r="BX1856" s="3" t="s">
        <v>163</v>
      </c>
      <c r="BY1856" s="3" t="s">
        <v>9513</v>
      </c>
      <c r="BZ1856" s="3" t="s">
        <v>9514</v>
      </c>
      <c r="CA1856" s="3" t="s">
        <v>168</v>
      </c>
      <c r="CB1856" s="3" t="s">
        <v>3727</v>
      </c>
      <c r="CC1856" s="3" t="s">
        <v>9515</v>
      </c>
      <c r="CD1856" s="3" t="s">
        <v>635</v>
      </c>
      <c r="CE1856" s="3" t="s">
        <v>9516</v>
      </c>
      <c r="CK1856" s="3" t="s">
        <v>168</v>
      </c>
      <c r="CL1856" s="3" t="s">
        <v>9517</v>
      </c>
      <c r="CM1856" s="3" t="s">
        <v>9518</v>
      </c>
      <c r="CN1856" s="3" t="s">
        <v>9519</v>
      </c>
      <c r="CO1856" s="3" t="s">
        <v>9520</v>
      </c>
      <c r="CP1856" s="3" t="s">
        <v>163</v>
      </c>
      <c r="CQ1856" s="3" t="s">
        <v>9521</v>
      </c>
      <c r="CR1856" s="3" t="s">
        <v>163</v>
      </c>
      <c r="CS1856" s="3" t="s">
        <v>163</v>
      </c>
      <c r="CT1856" s="3" t="s">
        <v>9522</v>
      </c>
      <c r="CU1856" s="3" t="s">
        <v>194</v>
      </c>
      <c r="CV1856" s="3" t="s">
        <v>9366</v>
      </c>
      <c r="CW1856" s="3" t="s">
        <v>9523</v>
      </c>
      <c r="CX1856" s="3" t="s">
        <v>9524</v>
      </c>
      <c r="CY1856" s="3" t="s">
        <v>9525</v>
      </c>
      <c r="CZ1856" s="3" t="s">
        <v>163</v>
      </c>
      <c r="DA1856" s="3" t="s">
        <v>9526</v>
      </c>
      <c r="DE1856" s="3" t="s">
        <v>194</v>
      </c>
      <c r="DF1856" s="3" t="s">
        <v>6482</v>
      </c>
      <c r="DG1856" s="3" t="s">
        <v>11185</v>
      </c>
      <c r="DH1856" s="3" t="s">
        <v>839</v>
      </c>
      <c r="DI1856" s="3" t="s">
        <v>11186</v>
      </c>
      <c r="DK1856" s="141" t="s">
        <v>13060</v>
      </c>
      <c r="DN1856" s="141" t="s">
        <v>13061</v>
      </c>
      <c r="DO1856" s="3" t="s">
        <v>168</v>
      </c>
      <c r="DP1856" s="3" t="s">
        <v>9527</v>
      </c>
      <c r="DQ1856" s="3" t="s">
        <v>3142</v>
      </c>
      <c r="DR1856" s="3" t="s">
        <v>9528</v>
      </c>
      <c r="DS1856" s="3" t="s">
        <v>9529</v>
      </c>
      <c r="DT1856" s="3" t="s">
        <v>163</v>
      </c>
      <c r="DU1856" s="3" t="s">
        <v>163</v>
      </c>
      <c r="DV1856" s="3" t="s">
        <v>163</v>
      </c>
      <c r="DW1856" s="3" t="s">
        <v>163</v>
      </c>
      <c r="DX1856" s="3" t="s">
        <v>9530</v>
      </c>
      <c r="DY1856" s="3" t="s">
        <v>194</v>
      </c>
      <c r="DZ1856" s="3" t="s">
        <v>9531</v>
      </c>
      <c r="EA1856" s="3" t="s">
        <v>9532</v>
      </c>
      <c r="EB1856" s="3" t="s">
        <v>9510</v>
      </c>
      <c r="EC1856" s="3" t="s">
        <v>9533</v>
      </c>
      <c r="ED1856" s="3" t="s">
        <v>163</v>
      </c>
      <c r="EE1856" s="3" t="s">
        <v>163</v>
      </c>
      <c r="EF1856" s="3" t="s">
        <v>163</v>
      </c>
      <c r="EG1856" s="3" t="s">
        <v>163</v>
      </c>
      <c r="EH1856" s="3" t="s">
        <v>9534</v>
      </c>
      <c r="EI1856" s="3" t="s">
        <v>168</v>
      </c>
      <c r="EJ1856" s="3" t="s">
        <v>967</v>
      </c>
      <c r="EK1856" s="3" t="s">
        <v>11593</v>
      </c>
      <c r="EL1856" s="3" t="s">
        <v>13068</v>
      </c>
      <c r="EM1856" s="82" t="s">
        <v>13069</v>
      </c>
      <c r="EO1856" s="141" t="s">
        <v>13070</v>
      </c>
      <c r="ER1856" s="141" t="s">
        <v>13071</v>
      </c>
    </row>
    <row r="1857" spans="1:148" ht="12.75" customHeight="1" x14ac:dyDescent="0.2">
      <c r="A1857" s="135" t="s">
        <v>173</v>
      </c>
      <c r="C1857" s="128"/>
      <c r="D1857" s="135" t="s">
        <v>880</v>
      </c>
      <c r="E1857" s="135" t="s">
        <v>13349</v>
      </c>
      <c r="F1857" s="135"/>
      <c r="G1857" s="135"/>
      <c r="H1857" s="127"/>
      <c r="I1857" s="135" t="s">
        <v>227</v>
      </c>
      <c r="J1857" s="135" t="s">
        <v>179</v>
      </c>
      <c r="K1857" s="127" t="s">
        <v>180</v>
      </c>
      <c r="L1857" s="135" t="s">
        <v>163</v>
      </c>
      <c r="M1857" s="135"/>
      <c r="N1857" s="135"/>
      <c r="O1857" s="135"/>
      <c r="P1857" s="135"/>
      <c r="Q1857" s="135"/>
      <c r="R1857" s="135" t="s">
        <v>9494</v>
      </c>
      <c r="S1857" s="135" t="s">
        <v>9495</v>
      </c>
      <c r="T1857" s="135" t="s">
        <v>9496</v>
      </c>
      <c r="U1857" s="135" t="s">
        <v>227</v>
      </c>
      <c r="V1857" s="141" t="s">
        <v>163</v>
      </c>
      <c r="W1857" s="135"/>
      <c r="X1857" s="135"/>
      <c r="Y1857" s="135"/>
      <c r="Z1857" s="135"/>
      <c r="AA1857" s="135" t="s">
        <v>163</v>
      </c>
      <c r="AB1857" s="135"/>
      <c r="AC1857" s="135" t="s">
        <v>194</v>
      </c>
      <c r="AD1857" s="135" t="s">
        <v>13468</v>
      </c>
      <c r="AE1857" s="135" t="s">
        <v>13469</v>
      </c>
      <c r="AF1857" s="135" t="s">
        <v>13470</v>
      </c>
      <c r="AG1857" s="82" t="s">
        <v>13608</v>
      </c>
      <c r="AH1857" s="135" t="s">
        <v>163</v>
      </c>
      <c r="AI1857" s="15" t="s">
        <v>15003</v>
      </c>
      <c r="AJ1857" s="135" t="s">
        <v>9497</v>
      </c>
      <c r="AK1857" s="135" t="s">
        <v>9498</v>
      </c>
      <c r="AL1857" s="135" t="s">
        <v>9499</v>
      </c>
      <c r="AM1857" s="135" t="s">
        <v>194</v>
      </c>
      <c r="AN1857" s="135" t="s">
        <v>9500</v>
      </c>
      <c r="AO1857" s="135" t="s">
        <v>9501</v>
      </c>
      <c r="AP1857" s="135"/>
      <c r="AQ1857" s="135" t="s">
        <v>9502</v>
      </c>
      <c r="AR1857" s="135"/>
      <c r="AS1857" s="135"/>
      <c r="AT1857" s="141"/>
      <c r="AU1857" s="135"/>
      <c r="AV1857" s="135"/>
      <c r="AW1857" s="135" t="s">
        <v>194</v>
      </c>
      <c r="AX1857" s="3" t="s">
        <v>15524</v>
      </c>
      <c r="AY1857" s="3" t="s">
        <v>15525</v>
      </c>
      <c r="AZ1857" s="130" t="s">
        <v>15526</v>
      </c>
      <c r="BA1857" s="176"/>
      <c r="BB1857" s="176" t="s">
        <v>15527</v>
      </c>
      <c r="BC1857" s="99"/>
      <c r="BD1857" s="135"/>
      <c r="BE1857" s="135"/>
      <c r="BF1857" s="39" t="s">
        <v>15528</v>
      </c>
      <c r="BG1857" s="3" t="s">
        <v>168</v>
      </c>
      <c r="BH1857" s="3" t="s">
        <v>9503</v>
      </c>
      <c r="BI1857" s="3" t="s">
        <v>9504</v>
      </c>
      <c r="BJ1857" s="3" t="s">
        <v>839</v>
      </c>
      <c r="BK1857" s="3" t="s">
        <v>9505</v>
      </c>
      <c r="BL1857" s="3" t="s">
        <v>163</v>
      </c>
      <c r="BM1857" s="3" t="s">
        <v>9506</v>
      </c>
      <c r="BN1857" s="3" t="s">
        <v>163</v>
      </c>
      <c r="BO1857" s="3" t="s">
        <v>163</v>
      </c>
      <c r="BP1857" s="3" t="s">
        <v>9507</v>
      </c>
      <c r="BQ1857" s="3" t="s">
        <v>168</v>
      </c>
      <c r="BR1857" s="3" t="s">
        <v>9508</v>
      </c>
      <c r="BS1857" s="3" t="s">
        <v>9509</v>
      </c>
      <c r="BT1857" s="3" t="s">
        <v>9510</v>
      </c>
      <c r="BU1857" s="3" t="s">
        <v>9511</v>
      </c>
      <c r="BV1857" s="3" t="s">
        <v>163</v>
      </c>
      <c r="BW1857" s="3" t="s">
        <v>9512</v>
      </c>
      <c r="BX1857" s="3" t="s">
        <v>163</v>
      </c>
      <c r="BY1857" s="3" t="s">
        <v>9513</v>
      </c>
      <c r="BZ1857" s="3" t="s">
        <v>9514</v>
      </c>
      <c r="CA1857" s="3" t="s">
        <v>168</v>
      </c>
      <c r="CB1857" s="3" t="s">
        <v>3727</v>
      </c>
      <c r="CC1857" s="3" t="s">
        <v>9515</v>
      </c>
      <c r="CD1857" s="3" t="s">
        <v>635</v>
      </c>
      <c r="CE1857" s="3" t="s">
        <v>9516</v>
      </c>
      <c r="CK1857" s="3" t="s">
        <v>168</v>
      </c>
      <c r="CL1857" s="3" t="s">
        <v>9517</v>
      </c>
      <c r="CM1857" s="3" t="s">
        <v>9518</v>
      </c>
      <c r="CN1857" s="3" t="s">
        <v>9519</v>
      </c>
      <c r="CO1857" s="3" t="s">
        <v>9520</v>
      </c>
      <c r="CP1857" s="3" t="s">
        <v>163</v>
      </c>
      <c r="CQ1857" s="3" t="s">
        <v>9521</v>
      </c>
      <c r="CR1857" s="3" t="s">
        <v>163</v>
      </c>
      <c r="CS1857" s="3" t="s">
        <v>163</v>
      </c>
      <c r="CT1857" s="3" t="s">
        <v>9522</v>
      </c>
      <c r="CU1857" s="3" t="s">
        <v>194</v>
      </c>
      <c r="CV1857" s="3" t="s">
        <v>9366</v>
      </c>
      <c r="CW1857" s="3" t="s">
        <v>9523</v>
      </c>
      <c r="CX1857" s="3" t="s">
        <v>9524</v>
      </c>
      <c r="CY1857" s="3" t="s">
        <v>9525</v>
      </c>
      <c r="CZ1857" s="3" t="s">
        <v>163</v>
      </c>
      <c r="DA1857" s="3" t="s">
        <v>9526</v>
      </c>
      <c r="DE1857" s="3" t="s">
        <v>194</v>
      </c>
      <c r="DF1857" s="3" t="s">
        <v>6482</v>
      </c>
      <c r="DG1857" s="3" t="s">
        <v>11185</v>
      </c>
      <c r="DH1857" s="3" t="s">
        <v>839</v>
      </c>
      <c r="DI1857" s="3" t="s">
        <v>11186</v>
      </c>
      <c r="DK1857" s="141" t="s">
        <v>13060</v>
      </c>
      <c r="DN1857" s="141" t="s">
        <v>13061</v>
      </c>
      <c r="DO1857" s="3" t="s">
        <v>168</v>
      </c>
      <c r="DP1857" s="3" t="s">
        <v>9527</v>
      </c>
      <c r="DQ1857" s="3" t="s">
        <v>3142</v>
      </c>
      <c r="DR1857" s="3" t="s">
        <v>9528</v>
      </c>
      <c r="DS1857" s="3" t="s">
        <v>9529</v>
      </c>
      <c r="DT1857" s="3" t="s">
        <v>163</v>
      </c>
      <c r="DU1857" s="3" t="s">
        <v>163</v>
      </c>
      <c r="DV1857" s="3" t="s">
        <v>163</v>
      </c>
      <c r="DW1857" s="3" t="s">
        <v>163</v>
      </c>
      <c r="DX1857" s="3" t="s">
        <v>9530</v>
      </c>
      <c r="DY1857" s="3" t="s">
        <v>194</v>
      </c>
      <c r="DZ1857" s="3" t="s">
        <v>9531</v>
      </c>
      <c r="EA1857" s="3" t="s">
        <v>9532</v>
      </c>
      <c r="EB1857" s="3" t="s">
        <v>9510</v>
      </c>
      <c r="EC1857" s="3" t="s">
        <v>9533</v>
      </c>
      <c r="ED1857" s="3" t="s">
        <v>163</v>
      </c>
      <c r="EE1857" s="3" t="s">
        <v>163</v>
      </c>
      <c r="EF1857" s="3" t="s">
        <v>163</v>
      </c>
      <c r="EG1857" s="3" t="s">
        <v>163</v>
      </c>
      <c r="EH1857" s="3" t="s">
        <v>9534</v>
      </c>
      <c r="EI1857" s="3" t="s">
        <v>168</v>
      </c>
      <c r="EJ1857" s="3" t="s">
        <v>967</v>
      </c>
      <c r="EK1857" s="3" t="s">
        <v>11593</v>
      </c>
      <c r="EL1857" s="3" t="s">
        <v>13068</v>
      </c>
      <c r="EM1857" s="82" t="s">
        <v>13069</v>
      </c>
      <c r="EO1857" s="141" t="s">
        <v>13070</v>
      </c>
      <c r="ER1857" s="141" t="s">
        <v>13071</v>
      </c>
    </row>
    <row r="1858" spans="1:148" ht="12.75" customHeight="1" x14ac:dyDescent="0.2">
      <c r="A1858" s="135" t="s">
        <v>173</v>
      </c>
      <c r="D1858" s="3" t="s">
        <v>880</v>
      </c>
      <c r="E1858" s="3" t="s">
        <v>9535</v>
      </c>
      <c r="F1858" s="3"/>
      <c r="G1858" s="3"/>
      <c r="H1858" s="127"/>
      <c r="I1858" s="3" t="s">
        <v>12764</v>
      </c>
      <c r="J1858" s="3" t="s">
        <v>203</v>
      </c>
      <c r="K1858" s="4" t="s">
        <v>180</v>
      </c>
      <c r="L1858" s="3" t="s">
        <v>163</v>
      </c>
      <c r="R1858" s="3" t="s">
        <v>9536</v>
      </c>
      <c r="S1858" s="3" t="s">
        <v>163</v>
      </c>
      <c r="T1858" s="3" t="s">
        <v>9537</v>
      </c>
      <c r="U1858" s="3" t="s">
        <v>829</v>
      </c>
      <c r="V1858" s="141" t="s">
        <v>163</v>
      </c>
      <c r="AA1858" s="3" t="s">
        <v>9538</v>
      </c>
      <c r="AC1858" s="3" t="s">
        <v>194</v>
      </c>
      <c r="AD1858" s="3" t="s">
        <v>13468</v>
      </c>
      <c r="AE1858" s="3" t="s">
        <v>13469</v>
      </c>
      <c r="AF1858" s="3" t="s">
        <v>13470</v>
      </c>
      <c r="AG1858" s="82" t="s">
        <v>13608</v>
      </c>
      <c r="AH1858" s="3" t="s">
        <v>163</v>
      </c>
      <c r="AI1858" s="15" t="s">
        <v>15003</v>
      </c>
      <c r="AJ1858" s="3" t="s">
        <v>9497</v>
      </c>
      <c r="AK1858" s="3" t="s">
        <v>9498</v>
      </c>
      <c r="AL1858" s="3" t="s">
        <v>9499</v>
      </c>
      <c r="AM1858" s="3" t="s">
        <v>194</v>
      </c>
      <c r="AN1858" s="3" t="s">
        <v>9500</v>
      </c>
      <c r="AO1858" s="3" t="s">
        <v>9501</v>
      </c>
      <c r="AQ1858" s="3" t="s">
        <v>9502</v>
      </c>
      <c r="AT1858" s="141"/>
      <c r="AW1858" s="3" t="s">
        <v>194</v>
      </c>
      <c r="AX1858" s="3" t="s">
        <v>15524</v>
      </c>
      <c r="AY1858" s="3" t="s">
        <v>15525</v>
      </c>
      <c r="AZ1858" s="130" t="s">
        <v>15526</v>
      </c>
      <c r="BA1858" s="176"/>
      <c r="BB1858" s="176" t="s">
        <v>15527</v>
      </c>
      <c r="BC1858" s="99"/>
      <c r="BF1858" s="39" t="s">
        <v>15528</v>
      </c>
      <c r="BG1858" s="3" t="s">
        <v>168</v>
      </c>
      <c r="BH1858" s="3" t="s">
        <v>9503</v>
      </c>
      <c r="BI1858" s="3" t="s">
        <v>9504</v>
      </c>
      <c r="BJ1858" s="3" t="s">
        <v>839</v>
      </c>
      <c r="BK1858" s="3" t="s">
        <v>9505</v>
      </c>
      <c r="BL1858" s="3" t="s">
        <v>163</v>
      </c>
      <c r="BM1858" s="3" t="s">
        <v>9506</v>
      </c>
      <c r="BN1858" s="3" t="s">
        <v>163</v>
      </c>
      <c r="BO1858" s="3" t="s">
        <v>163</v>
      </c>
      <c r="BP1858" s="3" t="s">
        <v>9507</v>
      </c>
      <c r="BQ1858" s="3" t="s">
        <v>168</v>
      </c>
      <c r="BR1858" s="3" t="s">
        <v>9508</v>
      </c>
      <c r="BS1858" s="3" t="s">
        <v>9509</v>
      </c>
      <c r="BT1858" s="3" t="s">
        <v>9510</v>
      </c>
      <c r="BU1858" s="3" t="s">
        <v>9511</v>
      </c>
      <c r="BV1858" s="3" t="s">
        <v>163</v>
      </c>
      <c r="BW1858" s="3" t="s">
        <v>9512</v>
      </c>
      <c r="BX1858" s="3" t="s">
        <v>163</v>
      </c>
      <c r="BY1858" s="3" t="s">
        <v>9513</v>
      </c>
      <c r="BZ1858" s="3" t="s">
        <v>9514</v>
      </c>
      <c r="CA1858" s="3" t="s">
        <v>168</v>
      </c>
      <c r="CB1858" s="3" t="s">
        <v>3727</v>
      </c>
      <c r="CC1858" s="3" t="s">
        <v>9515</v>
      </c>
      <c r="CD1858" s="3" t="s">
        <v>635</v>
      </c>
      <c r="CE1858" s="3" t="s">
        <v>9516</v>
      </c>
      <c r="CK1858" s="3" t="s">
        <v>168</v>
      </c>
      <c r="CL1858" s="3" t="s">
        <v>9517</v>
      </c>
      <c r="CM1858" s="3" t="s">
        <v>9518</v>
      </c>
      <c r="CN1858" s="3" t="s">
        <v>9519</v>
      </c>
      <c r="CO1858" s="3" t="s">
        <v>9520</v>
      </c>
      <c r="CP1858" s="3" t="s">
        <v>163</v>
      </c>
      <c r="CQ1858" s="3" t="s">
        <v>9521</v>
      </c>
      <c r="CR1858" s="3" t="s">
        <v>163</v>
      </c>
      <c r="CS1858" s="3" t="s">
        <v>163</v>
      </c>
      <c r="CT1858" s="3" t="s">
        <v>9522</v>
      </c>
      <c r="CU1858" s="3" t="s">
        <v>194</v>
      </c>
      <c r="CV1858" s="3" t="s">
        <v>9366</v>
      </c>
      <c r="CW1858" s="3" t="s">
        <v>9523</v>
      </c>
      <c r="CX1858" s="3" t="s">
        <v>9524</v>
      </c>
      <c r="CY1858" s="3" t="s">
        <v>9525</v>
      </c>
      <c r="CZ1858" s="3" t="s">
        <v>163</v>
      </c>
      <c r="DA1858" s="3" t="s">
        <v>9526</v>
      </c>
      <c r="DE1858" s="3" t="s">
        <v>194</v>
      </c>
      <c r="DF1858" s="3" t="s">
        <v>6482</v>
      </c>
      <c r="DG1858" s="3" t="s">
        <v>11185</v>
      </c>
      <c r="DH1858" s="3" t="s">
        <v>839</v>
      </c>
      <c r="DI1858" s="3" t="s">
        <v>11186</v>
      </c>
      <c r="DK1858" s="141" t="s">
        <v>13060</v>
      </c>
      <c r="DN1858" s="141" t="s">
        <v>13061</v>
      </c>
      <c r="DO1858" s="3" t="s">
        <v>168</v>
      </c>
      <c r="DP1858" s="3" t="s">
        <v>9527</v>
      </c>
      <c r="DQ1858" s="3" t="s">
        <v>3142</v>
      </c>
      <c r="DR1858" s="3" t="s">
        <v>9528</v>
      </c>
      <c r="DS1858" s="3" t="s">
        <v>9529</v>
      </c>
      <c r="DT1858" s="3" t="s">
        <v>163</v>
      </c>
      <c r="DU1858" s="3" t="s">
        <v>163</v>
      </c>
      <c r="DV1858" s="3" t="s">
        <v>163</v>
      </c>
      <c r="DW1858" s="3" t="s">
        <v>163</v>
      </c>
      <c r="DX1858" s="3" t="s">
        <v>9530</v>
      </c>
      <c r="DY1858" s="3" t="s">
        <v>194</v>
      </c>
      <c r="DZ1858" s="3" t="s">
        <v>9531</v>
      </c>
      <c r="EA1858" s="3" t="s">
        <v>9532</v>
      </c>
      <c r="EB1858" s="3" t="s">
        <v>9510</v>
      </c>
      <c r="EC1858" s="3" t="s">
        <v>9533</v>
      </c>
      <c r="ED1858" s="3" t="s">
        <v>163</v>
      </c>
      <c r="EE1858" s="3" t="s">
        <v>163</v>
      </c>
      <c r="EF1858" s="3" t="s">
        <v>163</v>
      </c>
      <c r="EG1858" s="3" t="s">
        <v>163</v>
      </c>
      <c r="EH1858" s="3" t="s">
        <v>9534</v>
      </c>
      <c r="EI1858" s="3" t="s">
        <v>168</v>
      </c>
      <c r="EJ1858" s="3" t="s">
        <v>967</v>
      </c>
      <c r="EK1858" s="3" t="s">
        <v>11593</v>
      </c>
      <c r="EL1858" s="3" t="s">
        <v>13068</v>
      </c>
      <c r="EM1858" s="82" t="s">
        <v>13069</v>
      </c>
      <c r="EO1858" s="141" t="s">
        <v>13070</v>
      </c>
      <c r="ER1858" s="141" t="s">
        <v>13071</v>
      </c>
    </row>
    <row r="1859" spans="1:148" ht="12.75" customHeight="1" x14ac:dyDescent="0.2">
      <c r="A1859" s="132" t="s">
        <v>240</v>
      </c>
      <c r="B1859" s="17" t="s">
        <v>472</v>
      </c>
      <c r="C1859" s="132" t="s">
        <v>13918</v>
      </c>
      <c r="D1859" s="133" t="s">
        <v>880</v>
      </c>
      <c r="E1859" s="133" t="s">
        <v>881</v>
      </c>
      <c r="F1859" s="124"/>
      <c r="G1859" s="124"/>
      <c r="H1859" s="17" t="s">
        <v>243</v>
      </c>
      <c r="I1859" s="133" t="s">
        <v>443</v>
      </c>
      <c r="J1859" s="132" t="s">
        <v>444</v>
      </c>
      <c r="K1859" s="124" t="s">
        <v>162</v>
      </c>
      <c r="L1859" s="133" t="s">
        <v>882</v>
      </c>
      <c r="M1859" s="3" t="s">
        <v>883</v>
      </c>
      <c r="N1859" s="124" t="s">
        <v>247</v>
      </c>
      <c r="O1859" s="124"/>
      <c r="P1859" s="124"/>
      <c r="Q1859" s="124"/>
      <c r="R1859" s="133"/>
      <c r="S1859" s="133"/>
      <c r="T1859" s="133"/>
      <c r="U1859" s="133"/>
      <c r="V1859" s="9" t="s">
        <v>11108</v>
      </c>
      <c r="W1859" s="133"/>
      <c r="X1859" s="133"/>
      <c r="Y1859" s="133"/>
      <c r="Z1859" s="133"/>
      <c r="AA1859" s="133"/>
      <c r="AB1859" s="133"/>
      <c r="AC1859" s="3" t="s">
        <v>194</v>
      </c>
      <c r="AD1859" s="3" t="s">
        <v>13468</v>
      </c>
      <c r="AE1859" s="3" t="s">
        <v>13469</v>
      </c>
      <c r="AF1859" s="3" t="s">
        <v>13470</v>
      </c>
      <c r="AG1859" s="82" t="s">
        <v>13608</v>
      </c>
      <c r="AH1859" s="3" t="s">
        <v>163</v>
      </c>
      <c r="AI1859" s="15" t="s">
        <v>15003</v>
      </c>
      <c r="AJ1859" s="3" t="s">
        <v>9497</v>
      </c>
      <c r="AK1859" s="3" t="s">
        <v>9498</v>
      </c>
      <c r="AL1859" s="3" t="s">
        <v>9499</v>
      </c>
      <c r="AM1859" s="3" t="s">
        <v>194</v>
      </c>
      <c r="AN1859" s="135" t="s">
        <v>9500</v>
      </c>
      <c r="AO1859" s="135" t="s">
        <v>9501</v>
      </c>
      <c r="AP1859" s="135"/>
      <c r="AQ1859" s="135" t="s">
        <v>9502</v>
      </c>
      <c r="AR1859" s="135"/>
      <c r="AS1859" s="135"/>
      <c r="AT1859" s="141"/>
      <c r="AU1859" s="135"/>
      <c r="AW1859" s="3" t="s">
        <v>194</v>
      </c>
      <c r="AX1859" s="3" t="s">
        <v>15524</v>
      </c>
      <c r="AY1859" s="3" t="s">
        <v>15525</v>
      </c>
      <c r="AZ1859" s="130" t="s">
        <v>15526</v>
      </c>
      <c r="BA1859" s="176"/>
      <c r="BB1859" s="176" t="s">
        <v>15527</v>
      </c>
      <c r="BC1859" s="99"/>
      <c r="BF1859" s="39" t="s">
        <v>15528</v>
      </c>
      <c r="BG1859" s="3" t="s">
        <v>168</v>
      </c>
      <c r="BH1859" s="3" t="s">
        <v>9503</v>
      </c>
      <c r="BI1859" s="3" t="s">
        <v>9504</v>
      </c>
      <c r="BJ1859" s="3" t="s">
        <v>839</v>
      </c>
      <c r="BK1859" s="3" t="s">
        <v>9505</v>
      </c>
      <c r="BL1859" s="3" t="s">
        <v>163</v>
      </c>
      <c r="BM1859" s="3" t="s">
        <v>9506</v>
      </c>
      <c r="BN1859" s="3" t="s">
        <v>163</v>
      </c>
      <c r="BO1859" s="3" t="s">
        <v>163</v>
      </c>
      <c r="BP1859" s="3" t="s">
        <v>9507</v>
      </c>
      <c r="BQ1859" s="3" t="s">
        <v>168</v>
      </c>
      <c r="BR1859" s="3" t="s">
        <v>9508</v>
      </c>
      <c r="BS1859" s="3" t="s">
        <v>9509</v>
      </c>
      <c r="BT1859" s="3" t="s">
        <v>9510</v>
      </c>
      <c r="BU1859" s="3" t="s">
        <v>9511</v>
      </c>
      <c r="BV1859" s="3" t="s">
        <v>163</v>
      </c>
      <c r="BW1859" s="3" t="s">
        <v>9512</v>
      </c>
      <c r="BX1859" s="3" t="s">
        <v>163</v>
      </c>
      <c r="BY1859" s="3" t="s">
        <v>9513</v>
      </c>
      <c r="BZ1859" s="3" t="s">
        <v>9514</v>
      </c>
      <c r="CA1859" s="3" t="s">
        <v>168</v>
      </c>
      <c r="CB1859" s="3" t="s">
        <v>3727</v>
      </c>
      <c r="CC1859" s="3" t="s">
        <v>9515</v>
      </c>
      <c r="CD1859" s="3" t="s">
        <v>635</v>
      </c>
      <c r="CE1859" s="3" t="s">
        <v>9516</v>
      </c>
      <c r="CK1859" s="3" t="s">
        <v>168</v>
      </c>
      <c r="CL1859" s="3" t="s">
        <v>9517</v>
      </c>
      <c r="CM1859" s="3" t="s">
        <v>9518</v>
      </c>
      <c r="CN1859" s="3" t="s">
        <v>9519</v>
      </c>
      <c r="CO1859" s="3" t="s">
        <v>9520</v>
      </c>
      <c r="CP1859" s="3" t="s">
        <v>163</v>
      </c>
      <c r="CQ1859" s="3" t="s">
        <v>9521</v>
      </c>
      <c r="CR1859" s="3" t="s">
        <v>163</v>
      </c>
      <c r="CS1859" s="3" t="s">
        <v>163</v>
      </c>
      <c r="CT1859" s="3" t="s">
        <v>9522</v>
      </c>
      <c r="CU1859" s="3" t="s">
        <v>194</v>
      </c>
      <c r="CV1859" s="3" t="s">
        <v>9366</v>
      </c>
      <c r="CW1859" s="3" t="s">
        <v>9523</v>
      </c>
      <c r="CX1859" s="3" t="s">
        <v>9524</v>
      </c>
      <c r="CY1859" s="3" t="s">
        <v>9525</v>
      </c>
      <c r="CZ1859" s="3" t="s">
        <v>163</v>
      </c>
      <c r="DA1859" s="3" t="s">
        <v>9526</v>
      </c>
      <c r="DE1859" s="3" t="s">
        <v>194</v>
      </c>
      <c r="DF1859" s="3" t="s">
        <v>6482</v>
      </c>
      <c r="DG1859" s="3" t="s">
        <v>11185</v>
      </c>
      <c r="DH1859" s="3" t="s">
        <v>839</v>
      </c>
      <c r="DI1859" s="3" t="s">
        <v>11186</v>
      </c>
      <c r="DK1859" s="141" t="s">
        <v>13060</v>
      </c>
      <c r="DN1859" s="141" t="s">
        <v>13061</v>
      </c>
      <c r="DO1859" s="3" t="s">
        <v>168</v>
      </c>
      <c r="DP1859" s="3" t="s">
        <v>9527</v>
      </c>
      <c r="DQ1859" s="3" t="s">
        <v>3142</v>
      </c>
      <c r="DR1859" s="3" t="s">
        <v>9528</v>
      </c>
      <c r="DS1859" s="3" t="s">
        <v>9529</v>
      </c>
      <c r="DT1859" s="3" t="s">
        <v>163</v>
      </c>
      <c r="DU1859" s="3" t="s">
        <v>163</v>
      </c>
      <c r="DV1859" s="3" t="s">
        <v>163</v>
      </c>
      <c r="DW1859" s="3" t="s">
        <v>163</v>
      </c>
      <c r="DX1859" s="3" t="s">
        <v>9530</v>
      </c>
      <c r="DY1859" s="3" t="s">
        <v>194</v>
      </c>
      <c r="DZ1859" s="3" t="s">
        <v>9531</v>
      </c>
      <c r="EA1859" s="3" t="s">
        <v>9532</v>
      </c>
      <c r="EB1859" s="3" t="s">
        <v>9510</v>
      </c>
      <c r="EC1859" s="3" t="s">
        <v>9533</v>
      </c>
      <c r="ED1859" s="3" t="s">
        <v>163</v>
      </c>
      <c r="EE1859" s="3" t="s">
        <v>163</v>
      </c>
      <c r="EF1859" s="3" t="s">
        <v>163</v>
      </c>
      <c r="EG1859" s="3" t="s">
        <v>163</v>
      </c>
      <c r="EH1859" s="3" t="s">
        <v>9534</v>
      </c>
      <c r="EI1859" s="3" t="s">
        <v>168</v>
      </c>
      <c r="EJ1859" s="3" t="s">
        <v>967</v>
      </c>
      <c r="EK1859" s="3" t="s">
        <v>11593</v>
      </c>
      <c r="EL1859" s="3" t="s">
        <v>13068</v>
      </c>
      <c r="EM1859" s="82" t="s">
        <v>13069</v>
      </c>
      <c r="EO1859" s="141" t="s">
        <v>13070</v>
      </c>
      <c r="ER1859" s="141" t="s">
        <v>13071</v>
      </c>
    </row>
    <row r="1860" spans="1:148" ht="12.75" customHeight="1" x14ac:dyDescent="0.25">
      <c r="A1860" s="135" t="s">
        <v>205</v>
      </c>
      <c r="B1860" s="17" t="s">
        <v>886</v>
      </c>
      <c r="D1860" s="133" t="s">
        <v>9330</v>
      </c>
      <c r="E1860" s="3" t="s">
        <v>11540</v>
      </c>
      <c r="F1860" s="3"/>
      <c r="G1860" s="3"/>
      <c r="H1860" s="127" t="s">
        <v>11628</v>
      </c>
      <c r="I1860" s="3" t="s">
        <v>722</v>
      </c>
      <c r="J1860" s="3" t="s">
        <v>179</v>
      </c>
      <c r="K1860" s="4" t="s">
        <v>180</v>
      </c>
      <c r="L1860" s="3" t="s">
        <v>11679</v>
      </c>
      <c r="M1860" s="180" t="s">
        <v>14928</v>
      </c>
      <c r="R1860" s="133"/>
      <c r="S1860" s="133"/>
      <c r="V1860" s="141"/>
      <c r="AC1860" s="133" t="s">
        <v>168</v>
      </c>
      <c r="AD1860" s="3" t="s">
        <v>11541</v>
      </c>
      <c r="AE1860" s="3" t="s">
        <v>7027</v>
      </c>
      <c r="AF1860" s="3" t="s">
        <v>11323</v>
      </c>
      <c r="AG1860" s="3" t="s">
        <v>11667</v>
      </c>
      <c r="AH1860" s="3" t="s">
        <v>11666</v>
      </c>
      <c r="AN1860" s="135"/>
      <c r="AO1860" s="135"/>
      <c r="AP1860" s="135"/>
      <c r="AQ1860" s="135"/>
      <c r="AR1860" s="135"/>
      <c r="AS1860" s="135"/>
      <c r="AT1860" s="135"/>
      <c r="AU1860" s="135"/>
    </row>
    <row r="1861" spans="1:148" ht="12.75" customHeight="1" x14ac:dyDescent="0.2">
      <c r="A1861" s="132" t="s">
        <v>240</v>
      </c>
      <c r="B1861" s="17"/>
      <c r="C1861" s="132"/>
      <c r="D1861" s="133" t="s">
        <v>880</v>
      </c>
      <c r="E1861" s="132" t="s">
        <v>888</v>
      </c>
      <c r="F1861" s="3"/>
      <c r="G1861" s="3"/>
      <c r="H1861" s="17" t="s">
        <v>243</v>
      </c>
      <c r="I1861" s="3" t="s">
        <v>604</v>
      </c>
      <c r="J1861" s="135" t="s">
        <v>444</v>
      </c>
      <c r="K1861" s="4" t="s">
        <v>180</v>
      </c>
      <c r="L1861" s="133" t="s">
        <v>882</v>
      </c>
      <c r="M1861" s="3" t="s">
        <v>883</v>
      </c>
      <c r="N1861" s="124" t="s">
        <v>247</v>
      </c>
      <c r="R1861" s="3" t="s">
        <v>889</v>
      </c>
      <c r="S1861" s="3" t="s">
        <v>163</v>
      </c>
      <c r="T1861" s="3" t="s">
        <v>890</v>
      </c>
      <c r="U1861" s="3" t="s">
        <v>891</v>
      </c>
      <c r="V1861" s="9" t="s">
        <v>11108</v>
      </c>
      <c r="AA1861" s="3" t="s">
        <v>163</v>
      </c>
      <c r="AC1861" s="3" t="s">
        <v>194</v>
      </c>
      <c r="AD1861" s="3" t="s">
        <v>13468</v>
      </c>
      <c r="AE1861" s="3" t="s">
        <v>13469</v>
      </c>
      <c r="AF1861" s="3" t="s">
        <v>13470</v>
      </c>
      <c r="AG1861" s="82" t="s">
        <v>13608</v>
      </c>
      <c r="AH1861" s="3" t="s">
        <v>163</v>
      </c>
      <c r="AI1861" s="15" t="s">
        <v>15003</v>
      </c>
      <c r="AJ1861" s="3" t="s">
        <v>9497</v>
      </c>
      <c r="AK1861" s="135" t="s">
        <v>9498</v>
      </c>
      <c r="AL1861" s="3" t="s">
        <v>9499</v>
      </c>
      <c r="AM1861" s="3" t="s">
        <v>194</v>
      </c>
      <c r="AN1861" s="135" t="s">
        <v>9500</v>
      </c>
      <c r="AO1861" s="135" t="s">
        <v>9501</v>
      </c>
      <c r="AP1861" s="135"/>
      <c r="AQ1861" s="135" t="s">
        <v>9502</v>
      </c>
      <c r="AR1861" s="135"/>
      <c r="AS1861" s="135"/>
      <c r="AT1861" s="141"/>
      <c r="AU1861" s="135"/>
      <c r="AW1861" s="3" t="s">
        <v>194</v>
      </c>
      <c r="AX1861" s="135" t="s">
        <v>15524</v>
      </c>
      <c r="AY1861" s="135" t="s">
        <v>15525</v>
      </c>
      <c r="AZ1861" s="130" t="s">
        <v>15526</v>
      </c>
      <c r="BA1861" s="176"/>
      <c r="BB1861" s="176" t="s">
        <v>15527</v>
      </c>
      <c r="BC1861" s="99"/>
      <c r="BD1861" s="135"/>
      <c r="BE1861" s="135"/>
      <c r="BF1861" s="39" t="s">
        <v>15528</v>
      </c>
      <c r="BG1861" s="3" t="s">
        <v>168</v>
      </c>
      <c r="BH1861" s="135" t="s">
        <v>9503</v>
      </c>
      <c r="BI1861" s="135" t="s">
        <v>9504</v>
      </c>
      <c r="BJ1861" s="135" t="s">
        <v>839</v>
      </c>
      <c r="BK1861" s="135" t="s">
        <v>9505</v>
      </c>
      <c r="BL1861" s="3" t="s">
        <v>163</v>
      </c>
      <c r="BM1861" s="3" t="s">
        <v>9506</v>
      </c>
      <c r="BN1861" s="3" t="s">
        <v>163</v>
      </c>
      <c r="BO1861" s="3" t="s">
        <v>163</v>
      </c>
      <c r="BP1861" s="3" t="s">
        <v>9507</v>
      </c>
      <c r="BQ1861" s="3" t="s">
        <v>168</v>
      </c>
      <c r="BR1861" s="3" t="s">
        <v>9508</v>
      </c>
      <c r="BS1861" s="3" t="s">
        <v>9509</v>
      </c>
      <c r="BT1861" s="3" t="s">
        <v>9510</v>
      </c>
      <c r="BU1861" s="3" t="s">
        <v>9511</v>
      </c>
      <c r="BV1861" s="3" t="s">
        <v>163</v>
      </c>
      <c r="BW1861" s="3" t="s">
        <v>9512</v>
      </c>
      <c r="BX1861" s="3" t="s">
        <v>163</v>
      </c>
      <c r="BY1861" s="3" t="s">
        <v>9513</v>
      </c>
      <c r="BZ1861" s="3" t="s">
        <v>9514</v>
      </c>
      <c r="CA1861" s="3" t="s">
        <v>168</v>
      </c>
      <c r="CB1861" s="3" t="s">
        <v>3727</v>
      </c>
      <c r="CC1861" s="3" t="s">
        <v>9515</v>
      </c>
      <c r="CD1861" s="3" t="s">
        <v>635</v>
      </c>
      <c r="CE1861" s="3" t="s">
        <v>9516</v>
      </c>
      <c r="CK1861" s="3" t="s">
        <v>168</v>
      </c>
      <c r="CL1861" s="3" t="s">
        <v>9517</v>
      </c>
      <c r="CM1861" s="3" t="s">
        <v>9518</v>
      </c>
      <c r="CN1861" s="3" t="s">
        <v>9519</v>
      </c>
      <c r="CO1861" s="3" t="s">
        <v>9520</v>
      </c>
      <c r="CP1861" s="3" t="s">
        <v>163</v>
      </c>
      <c r="CQ1861" s="3" t="s">
        <v>9521</v>
      </c>
      <c r="CR1861" s="3" t="s">
        <v>163</v>
      </c>
      <c r="CS1861" s="3" t="s">
        <v>163</v>
      </c>
      <c r="CT1861" s="3" t="s">
        <v>9522</v>
      </c>
      <c r="CU1861" s="3" t="s">
        <v>194</v>
      </c>
      <c r="CV1861" s="3" t="s">
        <v>9366</v>
      </c>
      <c r="CW1861" s="3" t="s">
        <v>9523</v>
      </c>
      <c r="CX1861" s="3" t="s">
        <v>9524</v>
      </c>
      <c r="CY1861" s="3" t="s">
        <v>9525</v>
      </c>
      <c r="CZ1861" s="3" t="s">
        <v>163</v>
      </c>
      <c r="DA1861" s="3" t="s">
        <v>9526</v>
      </c>
      <c r="DE1861" s="3" t="s">
        <v>194</v>
      </c>
      <c r="DF1861" s="3" t="s">
        <v>6482</v>
      </c>
      <c r="DG1861" s="3" t="s">
        <v>11185</v>
      </c>
      <c r="DH1861" s="3" t="s">
        <v>839</v>
      </c>
      <c r="DI1861" s="3" t="s">
        <v>11186</v>
      </c>
      <c r="DK1861" s="141" t="s">
        <v>13060</v>
      </c>
      <c r="DN1861" s="141" t="s">
        <v>13061</v>
      </c>
      <c r="DO1861" s="3" t="s">
        <v>168</v>
      </c>
      <c r="DP1861" s="3" t="s">
        <v>9527</v>
      </c>
      <c r="DQ1861" s="3" t="s">
        <v>3142</v>
      </c>
      <c r="DR1861" s="3" t="s">
        <v>9528</v>
      </c>
      <c r="DS1861" s="3" t="s">
        <v>9529</v>
      </c>
      <c r="DT1861" s="3" t="s">
        <v>163</v>
      </c>
      <c r="DU1861" s="3" t="s">
        <v>163</v>
      </c>
      <c r="DV1861" s="3" t="s">
        <v>163</v>
      </c>
      <c r="DW1861" s="3" t="s">
        <v>163</v>
      </c>
      <c r="DX1861" s="3" t="s">
        <v>9530</v>
      </c>
      <c r="DY1861" s="3" t="s">
        <v>194</v>
      </c>
      <c r="DZ1861" s="3" t="s">
        <v>9531</v>
      </c>
      <c r="EA1861" s="3" t="s">
        <v>9532</v>
      </c>
      <c r="EB1861" s="3" t="s">
        <v>9510</v>
      </c>
      <c r="EC1861" s="3" t="s">
        <v>9533</v>
      </c>
      <c r="ED1861" s="3" t="s">
        <v>163</v>
      </c>
      <c r="EE1861" s="3" t="s">
        <v>163</v>
      </c>
      <c r="EF1861" s="3" t="s">
        <v>163</v>
      </c>
      <c r="EG1861" s="3" t="s">
        <v>163</v>
      </c>
      <c r="EH1861" s="3" t="s">
        <v>9534</v>
      </c>
      <c r="EI1861" s="3" t="s">
        <v>168</v>
      </c>
      <c r="EJ1861" s="3" t="s">
        <v>967</v>
      </c>
      <c r="EK1861" s="3" t="s">
        <v>11593</v>
      </c>
      <c r="EL1861" s="3" t="s">
        <v>13068</v>
      </c>
      <c r="EM1861" s="82" t="s">
        <v>13069</v>
      </c>
      <c r="EO1861" s="141" t="s">
        <v>13070</v>
      </c>
      <c r="ER1861" s="141" t="s">
        <v>13071</v>
      </c>
    </row>
    <row r="1862" spans="1:148" ht="12.75" customHeight="1" x14ac:dyDescent="0.2">
      <c r="A1862" s="3" t="s">
        <v>205</v>
      </c>
      <c r="D1862" s="3" t="s">
        <v>9542</v>
      </c>
      <c r="E1862" s="3" t="s">
        <v>9542</v>
      </c>
      <c r="F1862" s="3"/>
      <c r="G1862" s="3"/>
      <c r="H1862" s="127"/>
      <c r="I1862" s="3" t="s">
        <v>722</v>
      </c>
      <c r="J1862" s="135" t="s">
        <v>179</v>
      </c>
      <c r="K1862" s="4" t="s">
        <v>162</v>
      </c>
      <c r="L1862" s="3" t="s">
        <v>163</v>
      </c>
      <c r="M1862" s="3" t="s">
        <v>163</v>
      </c>
      <c r="R1862" s="3" t="s">
        <v>9543</v>
      </c>
      <c r="S1862" s="3" t="s">
        <v>4450</v>
      </c>
      <c r="T1862" s="3" t="s">
        <v>9544</v>
      </c>
      <c r="U1862" s="3" t="s">
        <v>1829</v>
      </c>
      <c r="V1862" s="141" t="s">
        <v>9545</v>
      </c>
      <c r="AA1862" s="3" t="s">
        <v>163</v>
      </c>
      <c r="AC1862" s="3" t="s">
        <v>168</v>
      </c>
      <c r="AD1862" s="3" t="s">
        <v>6231</v>
      </c>
      <c r="AE1862" s="3" t="s">
        <v>7122</v>
      </c>
      <c r="AF1862" s="3" t="s">
        <v>2485</v>
      </c>
      <c r="AG1862" s="3" t="s">
        <v>9546</v>
      </c>
      <c r="AH1862" s="3" t="s">
        <v>163</v>
      </c>
      <c r="AI1862" s="135" t="s">
        <v>9547</v>
      </c>
      <c r="AJ1862" s="3" t="s">
        <v>163</v>
      </c>
      <c r="AK1862" s="135" t="s">
        <v>9548</v>
      </c>
      <c r="AL1862" s="3" t="s">
        <v>163</v>
      </c>
      <c r="AN1862" s="135"/>
      <c r="AO1862" s="135"/>
      <c r="AP1862" s="135"/>
      <c r="AQ1862" s="135"/>
      <c r="AR1862" s="135"/>
      <c r="AS1862" s="135"/>
      <c r="AT1862" s="135"/>
      <c r="AU1862" s="135"/>
      <c r="AV1862" s="135"/>
      <c r="AW1862" s="3" t="s">
        <v>168</v>
      </c>
      <c r="AX1862" s="135" t="s">
        <v>9549</v>
      </c>
      <c r="AY1862" s="135" t="s">
        <v>1152</v>
      </c>
      <c r="AZ1862" s="135" t="s">
        <v>9550</v>
      </c>
      <c r="BA1862" s="135" t="s">
        <v>9551</v>
      </c>
      <c r="BB1862" s="135" t="s">
        <v>163</v>
      </c>
      <c r="BC1862" s="135" t="s">
        <v>9552</v>
      </c>
      <c r="BD1862" s="135" t="s">
        <v>163</v>
      </c>
      <c r="BE1862" s="135" t="s">
        <v>9553</v>
      </c>
      <c r="BF1862" s="3" t="s">
        <v>9554</v>
      </c>
      <c r="BG1862" s="3" t="s">
        <v>168</v>
      </c>
      <c r="BH1862" s="135" t="s">
        <v>9555</v>
      </c>
      <c r="BI1862" s="135" t="s">
        <v>7122</v>
      </c>
      <c r="BJ1862" s="135" t="s">
        <v>9556</v>
      </c>
      <c r="BK1862" s="135" t="s">
        <v>9557</v>
      </c>
      <c r="BL1862" s="3" t="s">
        <v>163</v>
      </c>
      <c r="BM1862" s="3" t="s">
        <v>9558</v>
      </c>
      <c r="BN1862" s="3" t="s">
        <v>163</v>
      </c>
      <c r="BO1862" s="3" t="s">
        <v>9553</v>
      </c>
      <c r="BP1862" s="3" t="s">
        <v>9559</v>
      </c>
      <c r="BQ1862" s="3" t="s">
        <v>168</v>
      </c>
      <c r="BR1862" s="3" t="s">
        <v>367</v>
      </c>
      <c r="BS1862" s="3" t="s">
        <v>7583</v>
      </c>
      <c r="BT1862" s="3" t="s">
        <v>9560</v>
      </c>
      <c r="BU1862" s="3" t="s">
        <v>9561</v>
      </c>
      <c r="BV1862" s="3" t="s">
        <v>9562</v>
      </c>
      <c r="BW1862" s="3" t="s">
        <v>9563</v>
      </c>
      <c r="BX1862" s="3" t="s">
        <v>163</v>
      </c>
      <c r="BY1862" s="3" t="s">
        <v>9564</v>
      </c>
      <c r="BZ1862" s="3" t="s">
        <v>9565</v>
      </c>
    </row>
    <row r="1863" spans="1:148" ht="12.75" customHeight="1" x14ac:dyDescent="0.2">
      <c r="A1863" s="3" t="s">
        <v>205</v>
      </c>
      <c r="D1863" s="3" t="s">
        <v>13191</v>
      </c>
      <c r="E1863" s="3" t="s">
        <v>13191</v>
      </c>
      <c r="F1863" s="3"/>
      <c r="G1863" s="3"/>
      <c r="H1863" s="127"/>
      <c r="I1863" s="3" t="s">
        <v>160</v>
      </c>
      <c r="J1863" s="3" t="s">
        <v>161</v>
      </c>
      <c r="K1863" s="134" t="s">
        <v>180</v>
      </c>
      <c r="L1863" s="3" t="s">
        <v>13192</v>
      </c>
      <c r="M1863" s="3" t="s">
        <v>13193</v>
      </c>
      <c r="R1863" s="3" t="s">
        <v>13194</v>
      </c>
      <c r="S1863" s="3" t="s">
        <v>10477</v>
      </c>
      <c r="U1863" s="3" t="s">
        <v>421</v>
      </c>
      <c r="V1863" s="3" t="s">
        <v>13195</v>
      </c>
      <c r="AC1863" s="3" t="s">
        <v>194</v>
      </c>
      <c r="AD1863" s="3" t="s">
        <v>6044</v>
      </c>
      <c r="AE1863" s="3" t="s">
        <v>6045</v>
      </c>
      <c r="AF1863" s="3" t="s">
        <v>866</v>
      </c>
      <c r="AG1863" s="3" t="s">
        <v>13196</v>
      </c>
      <c r="AI1863" s="135"/>
      <c r="AK1863" s="135"/>
      <c r="AN1863" s="135"/>
      <c r="AO1863" s="135"/>
      <c r="AP1863" s="135"/>
      <c r="AQ1863" s="135"/>
      <c r="AR1863" s="135"/>
      <c r="AS1863" s="135"/>
      <c r="AT1863" s="135"/>
      <c r="AU1863" s="135"/>
      <c r="AW1863" s="3" t="s">
        <v>194</v>
      </c>
      <c r="AX1863" s="3" t="s">
        <v>12598</v>
      </c>
      <c r="AY1863" s="3" t="s">
        <v>12599</v>
      </c>
      <c r="AZ1863" s="3" t="s">
        <v>866</v>
      </c>
      <c r="BA1863" s="135" t="s">
        <v>13197</v>
      </c>
      <c r="BF1863" s="3" t="s">
        <v>13198</v>
      </c>
    </row>
    <row r="1864" spans="1:148" ht="12.75" customHeight="1" x14ac:dyDescent="0.2">
      <c r="A1864" s="3" t="s">
        <v>173</v>
      </c>
      <c r="B1864" s="127" t="s">
        <v>472</v>
      </c>
      <c r="C1864" s="132" t="s">
        <v>13918</v>
      </c>
      <c r="D1864" s="3" t="s">
        <v>11396</v>
      </c>
      <c r="E1864" s="3" t="s">
        <v>11396</v>
      </c>
      <c r="F1864" s="3"/>
      <c r="G1864" s="3"/>
      <c r="H1864" s="4" t="s">
        <v>11628</v>
      </c>
      <c r="I1864" s="3" t="s">
        <v>722</v>
      </c>
      <c r="J1864" s="3" t="s">
        <v>179</v>
      </c>
      <c r="K1864" s="127" t="s">
        <v>162</v>
      </c>
      <c r="AC1864" s="133" t="s">
        <v>168</v>
      </c>
      <c r="AD1864" s="3" t="s">
        <v>11397</v>
      </c>
      <c r="AE1864" s="3" t="s">
        <v>728</v>
      </c>
      <c r="AF1864" s="3" t="s">
        <v>11398</v>
      </c>
      <c r="AG1864" s="3" t="s">
        <v>13406</v>
      </c>
    </row>
    <row r="1865" spans="1:148" ht="12.75" customHeight="1" x14ac:dyDescent="0.2">
      <c r="A1865" s="135" t="s">
        <v>13454</v>
      </c>
      <c r="C1865" s="128"/>
      <c r="D1865" s="135" t="s">
        <v>9588</v>
      </c>
      <c r="E1865" s="135" t="s">
        <v>9588</v>
      </c>
      <c r="F1865" s="135"/>
      <c r="G1865" s="135"/>
      <c r="H1865" s="127"/>
      <c r="I1865" s="135" t="s">
        <v>809</v>
      </c>
      <c r="J1865" s="135" t="s">
        <v>810</v>
      </c>
      <c r="K1865" s="127" t="s">
        <v>162</v>
      </c>
      <c r="L1865" s="135"/>
      <c r="M1865" s="135" t="s">
        <v>163</v>
      </c>
      <c r="N1865" s="135"/>
      <c r="O1865" s="135"/>
      <c r="P1865" s="135"/>
      <c r="Q1865" s="135"/>
      <c r="R1865" s="135" t="s">
        <v>9589</v>
      </c>
      <c r="S1865" s="135" t="s">
        <v>9590</v>
      </c>
      <c r="T1865" s="135" t="s">
        <v>9591</v>
      </c>
      <c r="U1865" s="135" t="s">
        <v>9493</v>
      </c>
      <c r="V1865" s="141" t="s">
        <v>9592</v>
      </c>
      <c r="W1865" s="135"/>
      <c r="X1865" s="135"/>
      <c r="Y1865" s="135"/>
      <c r="Z1865" s="135"/>
      <c r="AA1865" s="135" t="s">
        <v>163</v>
      </c>
      <c r="AB1865" s="135"/>
      <c r="AC1865" s="135" t="s">
        <v>194</v>
      </c>
      <c r="AD1865" s="135" t="s">
        <v>825</v>
      </c>
      <c r="AE1865" s="135" t="s">
        <v>1292</v>
      </c>
      <c r="AF1865" s="135" t="s">
        <v>1164</v>
      </c>
      <c r="AG1865" s="135" t="s">
        <v>9593</v>
      </c>
      <c r="AI1865" s="135" t="s">
        <v>163</v>
      </c>
      <c r="AJ1865" s="135" t="s">
        <v>9592</v>
      </c>
      <c r="AK1865" s="135" t="s">
        <v>9594</v>
      </c>
      <c r="AL1865" s="135" t="s">
        <v>9595</v>
      </c>
      <c r="AM1865" s="135" t="s">
        <v>194</v>
      </c>
      <c r="AN1865" s="135" t="s">
        <v>9596</v>
      </c>
      <c r="AO1865" s="135" t="s">
        <v>9597</v>
      </c>
      <c r="AP1865" s="135" t="s">
        <v>9598</v>
      </c>
      <c r="AQ1865" s="135" t="s">
        <v>9599</v>
      </c>
      <c r="AR1865" s="135"/>
      <c r="AS1865" s="135" t="s">
        <v>9600</v>
      </c>
      <c r="AT1865" s="135"/>
      <c r="AU1865" s="135" t="s">
        <v>9601</v>
      </c>
      <c r="AV1865" s="135"/>
      <c r="AW1865" s="3" t="s">
        <v>168</v>
      </c>
      <c r="AX1865" s="135" t="s">
        <v>4719</v>
      </c>
      <c r="AY1865" s="135" t="s">
        <v>9602</v>
      </c>
      <c r="AZ1865" s="135" t="s">
        <v>1362</v>
      </c>
      <c r="BA1865" s="135" t="s">
        <v>9603</v>
      </c>
      <c r="BB1865" s="3" t="s">
        <v>163</v>
      </c>
      <c r="BC1865" s="3" t="s">
        <v>9604</v>
      </c>
      <c r="BD1865" s="3" t="s">
        <v>163</v>
      </c>
      <c r="BE1865" s="3" t="s">
        <v>9605</v>
      </c>
      <c r="BG1865" s="3" t="s">
        <v>168</v>
      </c>
      <c r="BH1865" s="3" t="s">
        <v>2438</v>
      </c>
      <c r="BI1865" s="3" t="s">
        <v>9606</v>
      </c>
      <c r="BJ1865" s="3" t="s">
        <v>9607</v>
      </c>
      <c r="BK1865" s="3" t="s">
        <v>9603</v>
      </c>
    </row>
    <row r="1866" spans="1:148" ht="12.75" customHeight="1" x14ac:dyDescent="0.2">
      <c r="A1866" s="135" t="s">
        <v>205</v>
      </c>
      <c r="B1866" s="17" t="s">
        <v>472</v>
      </c>
      <c r="C1866" s="128"/>
      <c r="D1866" s="135" t="s">
        <v>11595</v>
      </c>
      <c r="E1866" s="135" t="s">
        <v>11595</v>
      </c>
      <c r="F1866" s="135"/>
      <c r="G1866" s="135"/>
      <c r="H1866" s="127" t="s">
        <v>11628</v>
      </c>
      <c r="I1866" s="135" t="s">
        <v>722</v>
      </c>
      <c r="J1866" s="135" t="s">
        <v>179</v>
      </c>
      <c r="K1866" s="127" t="s">
        <v>162</v>
      </c>
      <c r="L1866" s="135"/>
      <c r="M1866" s="135"/>
      <c r="N1866" s="135"/>
      <c r="O1866" s="135"/>
      <c r="P1866" s="135"/>
      <c r="Q1866" s="135"/>
      <c r="R1866" s="135"/>
      <c r="S1866" s="135"/>
      <c r="T1866" s="135"/>
      <c r="U1866" s="135"/>
      <c r="V1866" s="135"/>
      <c r="W1866" s="135"/>
      <c r="X1866" s="135"/>
      <c r="Y1866" s="135"/>
      <c r="Z1866" s="135"/>
      <c r="AA1866" s="135"/>
      <c r="AB1866" s="135"/>
      <c r="AC1866" s="135" t="s">
        <v>168</v>
      </c>
      <c r="AD1866" s="135" t="s">
        <v>11596</v>
      </c>
      <c r="AE1866" s="135" t="s">
        <v>11597</v>
      </c>
      <c r="AF1866" s="135" t="s">
        <v>1415</v>
      </c>
      <c r="AG1866" s="135" t="s">
        <v>11598</v>
      </c>
      <c r="AH1866" s="135"/>
      <c r="AI1866" s="135"/>
      <c r="AJ1866" s="135"/>
      <c r="AK1866" s="135"/>
      <c r="AL1866" s="135"/>
      <c r="AM1866" s="135"/>
      <c r="AN1866" s="135"/>
      <c r="AO1866" s="135"/>
      <c r="AP1866" s="135"/>
      <c r="AQ1866" s="135"/>
      <c r="AR1866" s="135"/>
      <c r="AS1866" s="135"/>
      <c r="AT1866" s="135"/>
      <c r="AU1866" s="135"/>
      <c r="AV1866" s="135"/>
      <c r="AX1866" s="135"/>
      <c r="AY1866" s="135"/>
      <c r="AZ1866" s="135"/>
      <c r="BA1866" s="135"/>
      <c r="BC1866" s="135"/>
      <c r="BF1866" s="135"/>
      <c r="BK1866" s="135"/>
      <c r="BM1866" s="135"/>
      <c r="BP1866" s="135"/>
      <c r="BU1866" s="135"/>
      <c r="BZ1866" s="135"/>
      <c r="CE1866" s="135"/>
      <c r="CJ1866" s="135"/>
    </row>
    <row r="1867" spans="1:148" ht="12.75" customHeight="1" x14ac:dyDescent="0.2">
      <c r="A1867" s="3" t="s">
        <v>992</v>
      </c>
      <c r="D1867" s="3" t="s">
        <v>9608</v>
      </c>
      <c r="E1867" s="3" t="s">
        <v>9608</v>
      </c>
      <c r="F1867" s="3"/>
      <c r="G1867" s="3"/>
      <c r="I1867" s="133" t="s">
        <v>443</v>
      </c>
      <c r="J1867" s="3" t="s">
        <v>444</v>
      </c>
      <c r="K1867" s="127" t="s">
        <v>162</v>
      </c>
      <c r="L1867" s="3" t="s">
        <v>163</v>
      </c>
      <c r="M1867" s="3" t="s">
        <v>9609</v>
      </c>
      <c r="R1867" s="3" t="s">
        <v>9610</v>
      </c>
      <c r="S1867" s="3" t="s">
        <v>9611</v>
      </c>
      <c r="T1867" s="3" t="s">
        <v>9612</v>
      </c>
      <c r="U1867" s="3" t="s">
        <v>9613</v>
      </c>
      <c r="V1867" s="141" t="s">
        <v>9614</v>
      </c>
      <c r="AA1867" s="3" t="s">
        <v>163</v>
      </c>
      <c r="AC1867" s="3" t="s">
        <v>168</v>
      </c>
      <c r="AD1867" s="3" t="s">
        <v>9615</v>
      </c>
      <c r="AE1867" s="3" t="s">
        <v>9616</v>
      </c>
      <c r="AF1867" s="3" t="s">
        <v>9617</v>
      </c>
      <c r="AG1867" s="3" t="s">
        <v>9618</v>
      </c>
      <c r="AH1867" s="3" t="s">
        <v>163</v>
      </c>
      <c r="AI1867" s="3" t="s">
        <v>9614</v>
      </c>
      <c r="AJ1867" s="3" t="s">
        <v>9619</v>
      </c>
      <c r="AL1867" s="3" t="s">
        <v>9620</v>
      </c>
      <c r="AN1867" s="135"/>
      <c r="AO1867" s="135"/>
      <c r="AP1867" s="135"/>
      <c r="AQ1867" s="135"/>
      <c r="AR1867" s="135"/>
      <c r="AS1867" s="135"/>
      <c r="AT1867" s="135"/>
      <c r="AU1867" s="135"/>
      <c r="BC1867" s="141"/>
      <c r="BD1867" s="141"/>
      <c r="BE1867" s="141"/>
    </row>
    <row r="1868" spans="1:148" ht="12.75" customHeight="1" x14ac:dyDescent="0.2">
      <c r="A1868" s="132" t="s">
        <v>173</v>
      </c>
      <c r="B1868" s="17" t="s">
        <v>2511</v>
      </c>
      <c r="C1868" s="132" t="s">
        <v>13925</v>
      </c>
      <c r="D1868" s="135" t="s">
        <v>2014</v>
      </c>
      <c r="E1868" s="135" t="s">
        <v>13903</v>
      </c>
      <c r="F1868" s="134"/>
      <c r="G1868" s="134"/>
      <c r="H1868" s="134" t="s">
        <v>177</v>
      </c>
      <c r="I1868" s="132" t="s">
        <v>765</v>
      </c>
      <c r="J1868" s="133" t="s">
        <v>203</v>
      </c>
      <c r="K1868" s="20" t="s">
        <v>180</v>
      </c>
      <c r="L1868" s="132" t="s">
        <v>2513</v>
      </c>
      <c r="M1868" s="135" t="s">
        <v>2016</v>
      </c>
      <c r="N1868" s="17"/>
      <c r="O1868" s="17"/>
      <c r="P1868" s="134"/>
      <c r="Q1868" s="134"/>
      <c r="R1868" s="135" t="s">
        <v>7436</v>
      </c>
      <c r="S1868" s="135" t="s">
        <v>163</v>
      </c>
      <c r="T1868" s="135" t="s">
        <v>7437</v>
      </c>
      <c r="U1868" s="135" t="s">
        <v>7438</v>
      </c>
      <c r="V1868" s="22"/>
      <c r="W1868" s="21"/>
      <c r="X1868" s="21"/>
      <c r="Y1868" s="21"/>
      <c r="Z1868" s="21"/>
      <c r="AA1868" s="21"/>
      <c r="AB1868" s="21"/>
      <c r="AC1868" s="135" t="s">
        <v>168</v>
      </c>
      <c r="AD1868" s="135" t="s">
        <v>3043</v>
      </c>
      <c r="AE1868" s="135" t="s">
        <v>3443</v>
      </c>
      <c r="AF1868" s="135" t="s">
        <v>6680</v>
      </c>
      <c r="AG1868" s="135" t="s">
        <v>6681</v>
      </c>
      <c r="AH1868" s="135" t="s">
        <v>163</v>
      </c>
      <c r="AI1868" s="135" t="s">
        <v>6682</v>
      </c>
      <c r="AJ1868" s="136"/>
      <c r="AK1868" s="136"/>
      <c r="AL1868" s="136"/>
      <c r="AM1868" s="134"/>
      <c r="AN1868" s="134"/>
      <c r="AO1868" s="134"/>
      <c r="AP1868" s="134"/>
      <c r="AQ1868" s="134"/>
      <c r="AR1868" s="134"/>
      <c r="AS1868" s="134"/>
      <c r="AT1868" s="134"/>
      <c r="AU1868" s="134"/>
      <c r="AV1868" s="134"/>
      <c r="AW1868" s="135" t="s">
        <v>194</v>
      </c>
      <c r="AX1868" s="3" t="s">
        <v>2021</v>
      </c>
      <c r="AY1868" s="3" t="s">
        <v>2022</v>
      </c>
      <c r="AZ1868" s="3" t="s">
        <v>2023</v>
      </c>
      <c r="BA1868" s="3" t="s">
        <v>2024</v>
      </c>
      <c r="BB1868" s="3" t="s">
        <v>163</v>
      </c>
      <c r="BC1868" s="141" t="s">
        <v>2025</v>
      </c>
    </row>
    <row r="1869" spans="1:148" ht="12.75" customHeight="1" x14ac:dyDescent="0.2">
      <c r="A1869" s="132" t="s">
        <v>299</v>
      </c>
      <c r="D1869" s="3" t="s">
        <v>12386</v>
      </c>
      <c r="E1869" s="3" t="s">
        <v>12386</v>
      </c>
      <c r="F1869" s="3"/>
      <c r="G1869" s="3"/>
      <c r="H1869" s="134" t="s">
        <v>177</v>
      </c>
      <c r="I1869" s="3" t="s">
        <v>301</v>
      </c>
      <c r="J1869" s="3" t="s">
        <v>179</v>
      </c>
      <c r="K1869" s="4" t="s">
        <v>162</v>
      </c>
      <c r="L1869" s="3" t="s">
        <v>12387</v>
      </c>
      <c r="M1869" s="3" t="s">
        <v>12388</v>
      </c>
      <c r="R1869" s="3" t="s">
        <v>12389</v>
      </c>
      <c r="S1869" s="3" t="s">
        <v>12390</v>
      </c>
      <c r="T1869" s="3" t="s">
        <v>12391</v>
      </c>
      <c r="U1869" s="3" t="s">
        <v>1187</v>
      </c>
      <c r="V1869" s="135" t="s">
        <v>12392</v>
      </c>
      <c r="AG1869" s="3" t="s">
        <v>12393</v>
      </c>
      <c r="AH1869" s="3" t="s">
        <v>12394</v>
      </c>
      <c r="AN1869" s="135"/>
      <c r="AO1869" s="135"/>
      <c r="AP1869" s="135"/>
      <c r="AQ1869" s="135"/>
      <c r="AR1869" s="135"/>
      <c r="AS1869" s="135"/>
      <c r="AT1869" s="135"/>
      <c r="AU1869" s="135"/>
      <c r="BC1869" s="135"/>
      <c r="BD1869" s="135"/>
      <c r="BE1869" s="135"/>
    </row>
    <row r="1870" spans="1:148" ht="12.75" customHeight="1" x14ac:dyDescent="0.2">
      <c r="A1870" s="3" t="s">
        <v>205</v>
      </c>
      <c r="D1870" s="3" t="s">
        <v>9630</v>
      </c>
      <c r="E1870" s="3" t="s">
        <v>9630</v>
      </c>
      <c r="F1870" s="3"/>
      <c r="G1870" s="3"/>
      <c r="I1870" s="3" t="s">
        <v>301</v>
      </c>
      <c r="J1870" s="3" t="s">
        <v>179</v>
      </c>
      <c r="K1870" s="4" t="s">
        <v>162</v>
      </c>
      <c r="M1870" s="3" t="s">
        <v>9631</v>
      </c>
      <c r="R1870" s="3" t="s">
        <v>9632</v>
      </c>
      <c r="S1870" s="3" t="s">
        <v>9633</v>
      </c>
      <c r="T1870" s="3" t="s">
        <v>9634</v>
      </c>
      <c r="U1870" s="3" t="s">
        <v>559</v>
      </c>
      <c r="V1870" s="9" t="s">
        <v>9635</v>
      </c>
      <c r="AA1870" s="3" t="s">
        <v>163</v>
      </c>
      <c r="AC1870" s="3" t="s">
        <v>168</v>
      </c>
      <c r="AD1870" s="3" t="s">
        <v>9636</v>
      </c>
      <c r="AE1870" s="3" t="s">
        <v>9637</v>
      </c>
      <c r="AF1870" s="3" t="s">
        <v>611</v>
      </c>
      <c r="AG1870" s="3" t="s">
        <v>9638</v>
      </c>
      <c r="AH1870" s="3" t="s">
        <v>163</v>
      </c>
      <c r="AI1870" s="3" t="s">
        <v>9639</v>
      </c>
      <c r="AJ1870" s="3" t="s">
        <v>163</v>
      </c>
      <c r="AK1870" s="3" t="s">
        <v>9640</v>
      </c>
      <c r="AL1870" s="3" t="s">
        <v>9641</v>
      </c>
      <c r="AN1870" s="1"/>
      <c r="AO1870" s="1"/>
      <c r="AP1870" s="1"/>
      <c r="AQ1870" s="1"/>
      <c r="AR1870" s="1"/>
      <c r="AS1870" s="1"/>
      <c r="AT1870" s="1"/>
      <c r="AU1870" s="1"/>
      <c r="AW1870" s="3" t="s">
        <v>168</v>
      </c>
      <c r="AX1870" s="3" t="s">
        <v>2803</v>
      </c>
      <c r="AY1870" s="3" t="s">
        <v>9642</v>
      </c>
      <c r="AZ1870" s="3" t="s">
        <v>368</v>
      </c>
      <c r="BA1870" s="3" t="s">
        <v>9643</v>
      </c>
      <c r="BB1870" s="3" t="s">
        <v>9644</v>
      </c>
      <c r="BC1870" s="135" t="s">
        <v>9645</v>
      </c>
      <c r="BD1870" s="3" t="s">
        <v>163</v>
      </c>
      <c r="BE1870" s="3" t="s">
        <v>9646</v>
      </c>
      <c r="BF1870" s="135" t="s">
        <v>9647</v>
      </c>
      <c r="DI1870" s="135"/>
      <c r="DK1870" s="135"/>
      <c r="DN1870" s="135"/>
    </row>
    <row r="1871" spans="1:148" ht="12.75" customHeight="1" x14ac:dyDescent="0.2">
      <c r="A1871" s="132" t="s">
        <v>299</v>
      </c>
      <c r="D1871" s="3" t="s">
        <v>12395</v>
      </c>
      <c r="E1871" s="3" t="s">
        <v>12395</v>
      </c>
      <c r="F1871" s="3"/>
      <c r="G1871" s="3"/>
      <c r="H1871" s="134" t="s">
        <v>177</v>
      </c>
      <c r="I1871" s="3" t="s">
        <v>301</v>
      </c>
      <c r="J1871" s="3" t="s">
        <v>179</v>
      </c>
      <c r="K1871" s="4" t="s">
        <v>162</v>
      </c>
      <c r="L1871" s="3" t="s">
        <v>12396</v>
      </c>
      <c r="R1871" s="3" t="s">
        <v>12397</v>
      </c>
      <c r="T1871" s="3">
        <v>500011</v>
      </c>
      <c r="U1871" s="3" t="s">
        <v>12398</v>
      </c>
      <c r="V1871" s="135"/>
      <c r="AG1871" s="3" t="s">
        <v>9166</v>
      </c>
      <c r="AN1871" s="1"/>
      <c r="AO1871" s="1"/>
      <c r="AP1871" s="1"/>
      <c r="AQ1871" s="1"/>
      <c r="AR1871" s="1"/>
      <c r="AS1871" s="1"/>
      <c r="AT1871" s="1"/>
      <c r="AU1871" s="1"/>
      <c r="BA1871" s="3" t="s">
        <v>12399</v>
      </c>
    </row>
    <row r="1872" spans="1:148" ht="12.75" customHeight="1" x14ac:dyDescent="0.2">
      <c r="A1872" s="3" t="s">
        <v>299</v>
      </c>
      <c r="B1872" s="127" t="s">
        <v>11959</v>
      </c>
      <c r="D1872" s="3" t="s">
        <v>9661</v>
      </c>
      <c r="E1872" s="3" t="s">
        <v>9661</v>
      </c>
      <c r="F1872" s="3"/>
      <c r="G1872" s="3"/>
      <c r="H1872" s="134" t="s">
        <v>177</v>
      </c>
      <c r="I1872" s="3" t="s">
        <v>5916</v>
      </c>
      <c r="J1872" s="133" t="s">
        <v>203</v>
      </c>
      <c r="K1872" s="4" t="s">
        <v>162</v>
      </c>
      <c r="L1872" s="3" t="s">
        <v>12506</v>
      </c>
      <c r="M1872" s="3" t="s">
        <v>12507</v>
      </c>
      <c r="R1872" s="3" t="s">
        <v>9662</v>
      </c>
      <c r="S1872" s="3" t="s">
        <v>163</v>
      </c>
      <c r="T1872" s="3" t="s">
        <v>9663</v>
      </c>
      <c r="U1872" s="3" t="s">
        <v>9664</v>
      </c>
      <c r="V1872" s="9" t="s">
        <v>163</v>
      </c>
      <c r="AA1872" s="3" t="s">
        <v>9665</v>
      </c>
      <c r="AC1872" s="3" t="s">
        <v>168</v>
      </c>
      <c r="AD1872" s="3" t="s">
        <v>12649</v>
      </c>
      <c r="AE1872" s="3" t="s">
        <v>12648</v>
      </c>
      <c r="AF1872" s="3" t="s">
        <v>12647</v>
      </c>
      <c r="AG1872" s="3" t="s">
        <v>12646</v>
      </c>
      <c r="AI1872" s="15"/>
      <c r="AK1872" s="15"/>
      <c r="AN1872" s="1"/>
      <c r="AO1872" s="1"/>
      <c r="AP1872" s="1"/>
      <c r="AQ1872" s="1"/>
      <c r="AR1872" s="1"/>
      <c r="AS1872" s="1"/>
      <c r="AT1872" s="1"/>
      <c r="AU1872" s="1"/>
      <c r="AW1872" s="3" t="s">
        <v>194</v>
      </c>
      <c r="AX1872" s="133" t="s">
        <v>12645</v>
      </c>
      <c r="AY1872" s="133" t="s">
        <v>12644</v>
      </c>
      <c r="AZ1872" s="133" t="s">
        <v>13943</v>
      </c>
      <c r="BA1872" s="133" t="s">
        <v>12643</v>
      </c>
      <c r="BB1872" s="133"/>
      <c r="BC1872" s="141" t="s">
        <v>13944</v>
      </c>
      <c r="BD1872" s="141"/>
      <c r="BE1872" s="141"/>
      <c r="BF1872" s="35" t="s">
        <v>13945</v>
      </c>
      <c r="BH1872" s="133" t="s">
        <v>2615</v>
      </c>
      <c r="BI1872" s="133" t="s">
        <v>885</v>
      </c>
      <c r="BJ1872" s="133"/>
      <c r="BK1872" s="133" t="s">
        <v>9660</v>
      </c>
      <c r="BQ1872" s="3" t="s">
        <v>194</v>
      </c>
      <c r="BR1872" s="3" t="s">
        <v>9666</v>
      </c>
      <c r="BS1872" s="3" t="s">
        <v>9667</v>
      </c>
    </row>
    <row r="1873" spans="1:148" ht="12.75" customHeight="1" x14ac:dyDescent="0.2">
      <c r="A1873" s="3" t="s">
        <v>299</v>
      </c>
      <c r="B1873" s="127" t="s">
        <v>11959</v>
      </c>
      <c r="D1873" s="3" t="s">
        <v>9661</v>
      </c>
      <c r="E1873" s="3" t="s">
        <v>9661</v>
      </c>
      <c r="F1873" s="3"/>
      <c r="G1873" s="3"/>
      <c r="H1873" s="134" t="s">
        <v>177</v>
      </c>
      <c r="I1873" s="3" t="s">
        <v>217</v>
      </c>
      <c r="J1873" s="133" t="s">
        <v>203</v>
      </c>
      <c r="K1873" s="4" t="s">
        <v>162</v>
      </c>
      <c r="L1873" s="3" t="s">
        <v>12506</v>
      </c>
      <c r="M1873" s="3" t="s">
        <v>12507</v>
      </c>
      <c r="R1873" s="3" t="s">
        <v>12640</v>
      </c>
      <c r="T1873" s="3">
        <v>10121</v>
      </c>
      <c r="U1873" s="3" t="s">
        <v>222</v>
      </c>
      <c r="V1873" s="39" t="s">
        <v>12641</v>
      </c>
      <c r="AA1873" s="3" t="s">
        <v>12642</v>
      </c>
      <c r="AC1873" s="3" t="s">
        <v>168</v>
      </c>
      <c r="AD1873" s="3" t="s">
        <v>12649</v>
      </c>
      <c r="AE1873" s="3" t="s">
        <v>12648</v>
      </c>
      <c r="AF1873" s="3" t="s">
        <v>12647</v>
      </c>
      <c r="AG1873" s="3" t="s">
        <v>12646</v>
      </c>
      <c r="AI1873" s="15"/>
      <c r="AK1873" s="15"/>
      <c r="AM1873" s="3" t="s">
        <v>194</v>
      </c>
      <c r="AN1873" s="130" t="s">
        <v>13937</v>
      </c>
      <c r="AO1873" s="130" t="s">
        <v>13938</v>
      </c>
      <c r="AP1873" s="130" t="s">
        <v>13939</v>
      </c>
      <c r="AQ1873" s="176" t="s">
        <v>13940</v>
      </c>
      <c r="AR1873" s="130"/>
      <c r="AS1873" s="131" t="s">
        <v>13941</v>
      </c>
      <c r="AT1873" s="130"/>
      <c r="AU1873" s="130"/>
      <c r="AV1873" s="141" t="s">
        <v>13942</v>
      </c>
      <c r="AX1873" s="133"/>
      <c r="AY1873" s="133"/>
      <c r="AZ1873" s="133"/>
      <c r="BA1873" s="133"/>
      <c r="BB1873" s="133"/>
      <c r="BC1873" s="141"/>
      <c r="BD1873" s="141"/>
      <c r="BE1873" s="141"/>
      <c r="BH1873" s="133" t="s">
        <v>2615</v>
      </c>
      <c r="BI1873" s="133" t="s">
        <v>885</v>
      </c>
      <c r="BJ1873" s="133"/>
      <c r="BK1873" s="133" t="s">
        <v>9660</v>
      </c>
      <c r="BQ1873" s="3" t="s">
        <v>194</v>
      </c>
      <c r="BR1873" s="3" t="s">
        <v>9666</v>
      </c>
      <c r="BS1873" s="3" t="s">
        <v>9667</v>
      </c>
    </row>
    <row r="1874" spans="1:148" ht="12.75" customHeight="1" x14ac:dyDescent="0.25">
      <c r="A1874" s="3" t="s">
        <v>544</v>
      </c>
      <c r="D1874" s="3" t="s">
        <v>13630</v>
      </c>
      <c r="E1874" s="3" t="s">
        <v>13630</v>
      </c>
      <c r="F1874" s="3"/>
      <c r="G1874" s="3"/>
      <c r="H1874" s="134" t="s">
        <v>177</v>
      </c>
      <c r="I1874" s="3" t="s">
        <v>160</v>
      </c>
      <c r="J1874" s="3" t="s">
        <v>161</v>
      </c>
      <c r="K1874" s="17" t="s">
        <v>162</v>
      </c>
      <c r="V1874" s="135"/>
      <c r="AC1874" s="135" t="s">
        <v>168</v>
      </c>
      <c r="AD1874" s="3" t="s">
        <v>13631</v>
      </c>
      <c r="AE1874" s="3" t="s">
        <v>13632</v>
      </c>
      <c r="AF1874" s="3" t="s">
        <v>13633</v>
      </c>
      <c r="AG1874" s="3" t="s">
        <v>13634</v>
      </c>
      <c r="AI1874" s="15" t="s">
        <v>13636</v>
      </c>
      <c r="AK1874" s="15" t="s">
        <v>13635</v>
      </c>
      <c r="AM1874" s="3" t="s">
        <v>168</v>
      </c>
      <c r="AN1874" s="130" t="s">
        <v>14054</v>
      </c>
      <c r="AO1874" s="130" t="s">
        <v>14055</v>
      </c>
      <c r="AP1874" s="130" t="s">
        <v>1806</v>
      </c>
      <c r="AQ1874" s="176" t="s">
        <v>14068</v>
      </c>
      <c r="AR1874" s="130"/>
      <c r="AS1874" s="130"/>
      <c r="AT1874" s="130"/>
      <c r="AU1874" s="130"/>
      <c r="AW1874" s="3" t="s">
        <v>194</v>
      </c>
      <c r="AX1874" s="3" t="s">
        <v>14057</v>
      </c>
      <c r="AY1874" s="3" t="s">
        <v>14058</v>
      </c>
      <c r="BA1874" s="180" t="s">
        <v>14069</v>
      </c>
      <c r="BC1874" s="135"/>
      <c r="BD1874" s="135"/>
      <c r="BE1874" s="135"/>
    </row>
    <row r="1875" spans="1:148" ht="12.75" customHeight="1" x14ac:dyDescent="0.2">
      <c r="A1875" s="135" t="s">
        <v>544</v>
      </c>
      <c r="C1875" s="128"/>
      <c r="D1875" s="135" t="s">
        <v>14050</v>
      </c>
      <c r="E1875" s="135" t="s">
        <v>14050</v>
      </c>
      <c r="F1875" s="135"/>
      <c r="G1875" s="135"/>
      <c r="H1875" s="127"/>
      <c r="I1875" s="135" t="s">
        <v>160</v>
      </c>
      <c r="J1875" s="135" t="s">
        <v>161</v>
      </c>
      <c r="K1875" s="17" t="s">
        <v>162</v>
      </c>
      <c r="L1875" s="135"/>
      <c r="M1875" s="135"/>
      <c r="N1875" s="135"/>
      <c r="O1875" s="135"/>
      <c r="P1875" s="135"/>
      <c r="Q1875" s="135"/>
      <c r="R1875" s="135" t="s">
        <v>14051</v>
      </c>
      <c r="S1875" s="135"/>
      <c r="T1875" s="135">
        <v>2196</v>
      </c>
      <c r="U1875" s="135" t="s">
        <v>14052</v>
      </c>
      <c r="V1875" s="135" t="s">
        <v>14053</v>
      </c>
      <c r="W1875" s="135"/>
      <c r="X1875" s="135"/>
      <c r="Y1875" s="135"/>
      <c r="Z1875" s="135"/>
      <c r="AA1875" s="135"/>
      <c r="AB1875" s="135"/>
      <c r="AC1875" s="135" t="s">
        <v>168</v>
      </c>
      <c r="AD1875" s="135" t="s">
        <v>14054</v>
      </c>
      <c r="AE1875" s="135" t="s">
        <v>14055</v>
      </c>
      <c r="AF1875" s="135" t="s">
        <v>1806</v>
      </c>
      <c r="AG1875" s="135" t="s">
        <v>14056</v>
      </c>
      <c r="AH1875" s="135"/>
      <c r="AI1875" s="135" t="s">
        <v>14053</v>
      </c>
      <c r="AJ1875" s="135"/>
      <c r="AK1875" s="135"/>
      <c r="AL1875" s="135"/>
      <c r="AM1875" s="135" t="s">
        <v>194</v>
      </c>
      <c r="AN1875" s="135" t="s">
        <v>14057</v>
      </c>
      <c r="AO1875" s="135" t="s">
        <v>14058</v>
      </c>
      <c r="AP1875" s="135"/>
      <c r="AQ1875" s="135" t="s">
        <v>14059</v>
      </c>
      <c r="AR1875" s="135"/>
      <c r="AS1875" s="135"/>
      <c r="AT1875" s="135"/>
      <c r="AU1875" s="135"/>
      <c r="AV1875" s="135"/>
      <c r="AW1875" s="135"/>
    </row>
    <row r="1876" spans="1:148" ht="12.75" customHeight="1" x14ac:dyDescent="0.2">
      <c r="A1876" s="132" t="s">
        <v>544</v>
      </c>
      <c r="B1876" s="124"/>
      <c r="C1876" s="133"/>
      <c r="D1876" s="133" t="s">
        <v>9671</v>
      </c>
      <c r="E1876" s="133" t="s">
        <v>9671</v>
      </c>
      <c r="F1876" s="124"/>
      <c r="G1876" s="124"/>
      <c r="H1876" s="124"/>
      <c r="I1876" s="133"/>
      <c r="J1876" s="133"/>
      <c r="K1876" s="124" t="s">
        <v>162</v>
      </c>
      <c r="L1876" s="133"/>
      <c r="M1876" s="133"/>
      <c r="N1876" s="124"/>
      <c r="O1876" s="124"/>
      <c r="P1876" s="124"/>
      <c r="Q1876" s="124"/>
      <c r="R1876" s="133"/>
      <c r="S1876" s="133"/>
      <c r="T1876" s="133"/>
      <c r="U1876" s="133"/>
      <c r="V1876" s="24"/>
      <c r="W1876" s="133"/>
      <c r="X1876" s="133"/>
      <c r="Y1876" s="133"/>
      <c r="Z1876" s="133"/>
      <c r="AA1876" s="133"/>
      <c r="AB1876" s="133"/>
      <c r="AC1876" s="133" t="s">
        <v>168</v>
      </c>
      <c r="AD1876" s="133" t="s">
        <v>9672</v>
      </c>
      <c r="AE1876" s="133" t="s">
        <v>9673</v>
      </c>
      <c r="AF1876" s="133"/>
      <c r="AG1876" s="133" t="s">
        <v>9674</v>
      </c>
      <c r="AI1876" s="133"/>
      <c r="AJ1876" s="133"/>
      <c r="AK1876" s="133"/>
      <c r="AL1876" s="133"/>
      <c r="AM1876" s="133"/>
      <c r="AN1876" s="75"/>
      <c r="AO1876" s="75"/>
      <c r="AP1876" s="76"/>
      <c r="AQ1876" s="76"/>
      <c r="AR1876" s="76"/>
      <c r="AS1876" s="76"/>
      <c r="AT1876" s="76"/>
      <c r="AU1876" s="76"/>
      <c r="AV1876" s="124"/>
      <c r="AW1876" s="3" t="s">
        <v>168</v>
      </c>
      <c r="AX1876" s="133" t="s">
        <v>549</v>
      </c>
      <c r="AY1876" s="133" t="s">
        <v>9675</v>
      </c>
      <c r="AZ1876" s="133"/>
      <c r="BA1876" s="133" t="s">
        <v>9676</v>
      </c>
      <c r="BC1876" s="135"/>
      <c r="BD1876" s="135"/>
      <c r="BE1876" s="135"/>
    </row>
    <row r="1877" spans="1:148" ht="12.75" customHeight="1" x14ac:dyDescent="0.2">
      <c r="A1877" s="8" t="s">
        <v>544</v>
      </c>
      <c r="B1877" s="124"/>
      <c r="C1877" s="8"/>
      <c r="D1877" s="133" t="s">
        <v>9677</v>
      </c>
      <c r="E1877" s="133" t="s">
        <v>9678</v>
      </c>
      <c r="F1877" s="14"/>
      <c r="G1877" s="14"/>
      <c r="H1877" s="14"/>
      <c r="I1877" s="8" t="s">
        <v>301</v>
      </c>
      <c r="J1877" s="8" t="s">
        <v>179</v>
      </c>
      <c r="K1877" s="14" t="s">
        <v>162</v>
      </c>
      <c r="L1877" s="133"/>
      <c r="M1877" s="133" t="s">
        <v>13471</v>
      </c>
      <c r="N1877" s="14"/>
      <c r="O1877" s="14"/>
      <c r="P1877" s="14"/>
      <c r="Q1877" s="14"/>
      <c r="R1877" s="133"/>
      <c r="S1877" s="133"/>
      <c r="T1877" s="133"/>
      <c r="U1877" s="133" t="s">
        <v>586</v>
      </c>
      <c r="V1877" s="24"/>
      <c r="W1877" s="133"/>
      <c r="X1877" s="133"/>
      <c r="Y1877" s="133"/>
      <c r="Z1877" s="133"/>
      <c r="AA1877" s="8"/>
      <c r="AB1877" s="133"/>
      <c r="AC1877" s="133" t="s">
        <v>168</v>
      </c>
      <c r="AD1877" s="133" t="s">
        <v>9679</v>
      </c>
      <c r="AE1877" s="133" t="s">
        <v>9680</v>
      </c>
      <c r="AF1877" s="133" t="s">
        <v>9681</v>
      </c>
      <c r="AG1877" s="133" t="s">
        <v>9682</v>
      </c>
      <c r="AH1877" s="133"/>
      <c r="AI1877" s="133"/>
      <c r="AJ1877" s="133"/>
      <c r="AK1877" s="133"/>
      <c r="AL1877" s="133"/>
      <c r="AM1877" s="133" t="s">
        <v>168</v>
      </c>
      <c r="AN1877" s="75" t="s">
        <v>13567</v>
      </c>
      <c r="AO1877" s="75" t="s">
        <v>13568</v>
      </c>
      <c r="AP1877" s="76" t="s">
        <v>13569</v>
      </c>
      <c r="AQ1877" s="77" t="s">
        <v>13570</v>
      </c>
      <c r="AR1877" s="76"/>
      <c r="AS1877" s="76"/>
      <c r="AT1877" s="76"/>
      <c r="AU1877" s="76"/>
      <c r="AV1877" s="27">
        <v>919432094328</v>
      </c>
      <c r="AW1877" s="3" t="s">
        <v>168</v>
      </c>
      <c r="AX1877" s="133" t="s">
        <v>2077</v>
      </c>
      <c r="AY1877" s="133" t="s">
        <v>588</v>
      </c>
      <c r="AZ1877" s="133" t="s">
        <v>250</v>
      </c>
      <c r="BA1877" s="133" t="s">
        <v>9683</v>
      </c>
      <c r="BC1877" s="141" t="s">
        <v>13609</v>
      </c>
      <c r="BF1877" s="141" t="s">
        <v>13610</v>
      </c>
      <c r="BG1877" s="3" t="s">
        <v>168</v>
      </c>
      <c r="BH1877" s="3" t="s">
        <v>13581</v>
      </c>
      <c r="BI1877" s="3" t="s">
        <v>13582</v>
      </c>
      <c r="BJ1877" s="3" t="s">
        <v>13583</v>
      </c>
      <c r="BK1877" s="82" t="s">
        <v>13584</v>
      </c>
      <c r="BM1877" s="141" t="s">
        <v>13585</v>
      </c>
      <c r="BP1877" s="141" t="s">
        <v>13585</v>
      </c>
      <c r="BQ1877" s="3" t="s">
        <v>168</v>
      </c>
      <c r="BR1877" s="3" t="s">
        <v>13586</v>
      </c>
      <c r="BS1877" s="3" t="s">
        <v>13587</v>
      </c>
      <c r="BT1877" s="3" t="s">
        <v>13588</v>
      </c>
      <c r="BU1877" s="82" t="s">
        <v>13589</v>
      </c>
      <c r="BZ1877" s="141" t="s">
        <v>13590</v>
      </c>
      <c r="CA1877" s="3" t="s">
        <v>168</v>
      </c>
      <c r="CB1877" s="3" t="s">
        <v>13611</v>
      </c>
      <c r="CC1877" s="3" t="s">
        <v>13612</v>
      </c>
      <c r="CD1877" s="3" t="s">
        <v>13613</v>
      </c>
      <c r="CE1877" s="82" t="s">
        <v>13614</v>
      </c>
      <c r="CJ1877" s="141" t="s">
        <v>13615</v>
      </c>
    </row>
    <row r="1878" spans="1:148" ht="12.75" customHeight="1" x14ac:dyDescent="0.2">
      <c r="A1878" s="3" t="s">
        <v>263</v>
      </c>
      <c r="D1878" s="3" t="s">
        <v>12441</v>
      </c>
      <c r="E1878" s="3" t="s">
        <v>12441</v>
      </c>
      <c r="F1878" s="3"/>
      <c r="G1878" s="3"/>
      <c r="I1878" s="3" t="s">
        <v>443</v>
      </c>
      <c r="J1878" s="3" t="s">
        <v>444</v>
      </c>
      <c r="K1878" s="134" t="s">
        <v>162</v>
      </c>
      <c r="M1878" s="3" t="s">
        <v>12440</v>
      </c>
      <c r="R1878" s="3" t="s">
        <v>12439</v>
      </c>
      <c r="T1878" s="3" t="s">
        <v>12438</v>
      </c>
      <c r="U1878" s="3" t="s">
        <v>7474</v>
      </c>
      <c r="AC1878" s="135" t="s">
        <v>194</v>
      </c>
      <c r="AD1878" s="3" t="s">
        <v>2296</v>
      </c>
      <c r="AE1878" s="3" t="s">
        <v>12437</v>
      </c>
      <c r="AF1878" s="3" t="s">
        <v>12436</v>
      </c>
      <c r="AG1878" s="3" t="s">
        <v>12435</v>
      </c>
      <c r="AK1878" s="3" t="s">
        <v>12434</v>
      </c>
      <c r="AN1878" s="130"/>
      <c r="AO1878" s="130"/>
      <c r="AP1878" s="130"/>
      <c r="AQ1878" s="130"/>
      <c r="AR1878" s="130"/>
      <c r="AS1878" s="130"/>
      <c r="AT1878" s="130"/>
      <c r="AU1878" s="130"/>
    </row>
    <row r="1879" spans="1:148" ht="12.75" customHeight="1" x14ac:dyDescent="0.2">
      <c r="A1879" s="132" t="s">
        <v>240</v>
      </c>
      <c r="B1879" s="17" t="s">
        <v>886</v>
      </c>
      <c r="C1879" s="133"/>
      <c r="D1879" s="133" t="s">
        <v>7202</v>
      </c>
      <c r="E1879" s="133" t="s">
        <v>7202</v>
      </c>
      <c r="F1879" s="124"/>
      <c r="G1879" s="124"/>
      <c r="H1879" s="124" t="s">
        <v>243</v>
      </c>
      <c r="I1879" s="133" t="s">
        <v>809</v>
      </c>
      <c r="J1879" s="133" t="s">
        <v>810</v>
      </c>
      <c r="K1879" s="124" t="s">
        <v>162</v>
      </c>
      <c r="L1879" s="133" t="s">
        <v>9062</v>
      </c>
      <c r="M1879" s="133"/>
      <c r="N1879" s="124" t="s">
        <v>247</v>
      </c>
      <c r="O1879" s="124"/>
      <c r="P1879" s="124"/>
      <c r="Q1879" s="124"/>
      <c r="R1879" s="133"/>
      <c r="S1879" s="133"/>
      <c r="T1879" s="133"/>
      <c r="U1879" s="133"/>
      <c r="V1879" s="24"/>
      <c r="W1879" s="133"/>
      <c r="X1879" s="133"/>
      <c r="Y1879" s="133"/>
      <c r="Z1879" s="133"/>
      <c r="AA1879" s="133"/>
      <c r="AB1879" s="133"/>
      <c r="AC1879" s="133"/>
      <c r="AD1879" s="133"/>
      <c r="AE1879" s="133"/>
      <c r="AF1879" s="133"/>
      <c r="AG1879" s="133"/>
      <c r="AH1879" s="133"/>
      <c r="AI1879" s="133"/>
      <c r="AJ1879" s="133"/>
      <c r="AK1879" s="133"/>
      <c r="AL1879" s="133"/>
      <c r="AM1879" s="124"/>
      <c r="AN1879" s="124"/>
      <c r="AO1879" s="124"/>
      <c r="AP1879" s="124"/>
      <c r="AQ1879" s="124"/>
      <c r="AR1879" s="124"/>
      <c r="AS1879" s="124"/>
      <c r="AT1879" s="124"/>
      <c r="AU1879" s="124"/>
      <c r="AV1879" s="124"/>
      <c r="AW1879" s="124"/>
      <c r="BC1879" s="135"/>
      <c r="BD1879" s="135"/>
      <c r="BE1879" s="135"/>
    </row>
    <row r="1880" spans="1:148" ht="12.75" customHeight="1" x14ac:dyDescent="0.2">
      <c r="A1880" s="3" t="s">
        <v>205</v>
      </c>
      <c r="D1880" s="3" t="s">
        <v>9699</v>
      </c>
      <c r="E1880" s="3" t="s">
        <v>9699</v>
      </c>
      <c r="F1880" s="3"/>
      <c r="G1880" s="3"/>
      <c r="I1880" s="135" t="s">
        <v>711</v>
      </c>
      <c r="J1880" s="3" t="s">
        <v>179</v>
      </c>
      <c r="K1880" s="4" t="s">
        <v>180</v>
      </c>
      <c r="L1880" s="3" t="s">
        <v>9700</v>
      </c>
      <c r="R1880" s="3" t="s">
        <v>9739</v>
      </c>
      <c r="S1880" s="3" t="s">
        <v>9740</v>
      </c>
      <c r="T1880" s="3" t="s">
        <v>9741</v>
      </c>
      <c r="U1880" s="3" t="s">
        <v>712</v>
      </c>
      <c r="V1880" s="9" t="s">
        <v>163</v>
      </c>
      <c r="AA1880" s="3" t="s">
        <v>163</v>
      </c>
      <c r="AC1880" s="3" t="s">
        <v>168</v>
      </c>
      <c r="AD1880" s="3" t="s">
        <v>9742</v>
      </c>
      <c r="AE1880" s="3" t="s">
        <v>2742</v>
      </c>
      <c r="AF1880" s="3" t="s">
        <v>1071</v>
      </c>
      <c r="AG1880" s="135" t="s">
        <v>9743</v>
      </c>
      <c r="AI1880" s="3" t="s">
        <v>163</v>
      </c>
      <c r="AJ1880" s="3" t="s">
        <v>9744</v>
      </c>
      <c r="AK1880" s="3" t="s">
        <v>9745</v>
      </c>
      <c r="AL1880" s="3" t="s">
        <v>9746</v>
      </c>
      <c r="AN1880" s="130"/>
      <c r="AO1880" s="130"/>
      <c r="AP1880" s="130"/>
      <c r="AQ1880" s="130"/>
      <c r="AR1880" s="130"/>
      <c r="AS1880" s="130"/>
      <c r="AT1880" s="130"/>
      <c r="AU1880" s="130"/>
      <c r="BC1880" s="141"/>
      <c r="BD1880" s="141"/>
      <c r="BE1880" s="141"/>
    </row>
    <row r="1881" spans="1:148" ht="12.75" customHeight="1" x14ac:dyDescent="0.2">
      <c r="A1881" s="3" t="s">
        <v>205</v>
      </c>
      <c r="D1881" s="3" t="s">
        <v>9699</v>
      </c>
      <c r="E1881" s="3" t="s">
        <v>9699</v>
      </c>
      <c r="F1881" s="3"/>
      <c r="G1881" s="3"/>
      <c r="I1881" s="3" t="s">
        <v>2032</v>
      </c>
      <c r="J1881" s="3" t="s">
        <v>179</v>
      </c>
      <c r="K1881" s="4" t="s">
        <v>180</v>
      </c>
      <c r="L1881" s="3" t="s">
        <v>9700</v>
      </c>
      <c r="M1881" s="3" t="s">
        <v>163</v>
      </c>
      <c r="R1881" s="3" t="s">
        <v>13034</v>
      </c>
      <c r="S1881" s="3" t="s">
        <v>6309</v>
      </c>
      <c r="T1881" s="3" t="s">
        <v>13035</v>
      </c>
      <c r="U1881" s="3" t="s">
        <v>2036</v>
      </c>
      <c r="V1881" s="9" t="s">
        <v>9747</v>
      </c>
      <c r="AA1881" s="3" t="s">
        <v>163</v>
      </c>
      <c r="AC1881" s="3" t="s">
        <v>168</v>
      </c>
      <c r="AD1881" s="3" t="s">
        <v>13080</v>
      </c>
      <c r="AE1881" s="3" t="s">
        <v>13079</v>
      </c>
      <c r="AG1881" s="3" t="s">
        <v>13081</v>
      </c>
      <c r="AI1881" s="3" t="s">
        <v>163</v>
      </c>
      <c r="AJ1881" s="3" t="s">
        <v>9748</v>
      </c>
      <c r="AK1881" s="3" t="s">
        <v>9749</v>
      </c>
      <c r="AL1881" s="3" t="s">
        <v>163</v>
      </c>
      <c r="AN1881" s="130" t="s">
        <v>9750</v>
      </c>
      <c r="AO1881" s="130" t="s">
        <v>9751</v>
      </c>
      <c r="AP1881" s="130"/>
      <c r="AQ1881" s="130" t="s">
        <v>9752</v>
      </c>
      <c r="AR1881" s="130"/>
      <c r="AS1881" s="130"/>
      <c r="AT1881" s="130"/>
      <c r="AU1881" s="130"/>
      <c r="AW1881" s="3" t="s">
        <v>168</v>
      </c>
      <c r="AX1881" s="3" t="s">
        <v>9753</v>
      </c>
      <c r="AY1881" s="3" t="s">
        <v>9754</v>
      </c>
      <c r="AZ1881" s="3" t="s">
        <v>13097</v>
      </c>
      <c r="BA1881" s="3" t="s">
        <v>9755</v>
      </c>
      <c r="BB1881" s="3" t="s">
        <v>163</v>
      </c>
      <c r="BC1881" s="35" t="s">
        <v>13098</v>
      </c>
      <c r="BD1881" s="3" t="s">
        <v>163</v>
      </c>
      <c r="BF1881" s="141" t="s">
        <v>13099</v>
      </c>
      <c r="BG1881" s="3" t="s">
        <v>168</v>
      </c>
      <c r="BH1881" s="3" t="s">
        <v>9757</v>
      </c>
      <c r="BI1881" s="3" t="s">
        <v>6312</v>
      </c>
      <c r="BJ1881" s="3" t="s">
        <v>9758</v>
      </c>
      <c r="BK1881" s="3" t="s">
        <v>9759</v>
      </c>
      <c r="BL1881" s="3" t="s">
        <v>9760</v>
      </c>
      <c r="BM1881" s="3" t="s">
        <v>9761</v>
      </c>
      <c r="BN1881" s="3" t="s">
        <v>163</v>
      </c>
      <c r="BO1881" s="3" t="s">
        <v>9762</v>
      </c>
      <c r="BP1881" s="3" t="s">
        <v>9763</v>
      </c>
      <c r="BQ1881" s="3" t="s">
        <v>168</v>
      </c>
      <c r="BR1881" s="3" t="s">
        <v>9764</v>
      </c>
      <c r="BS1881" s="3" t="s">
        <v>9765</v>
      </c>
      <c r="BT1881" s="3" t="s">
        <v>581</v>
      </c>
      <c r="BU1881" s="3" t="s">
        <v>9766</v>
      </c>
      <c r="BV1881" s="3" t="s">
        <v>163</v>
      </c>
      <c r="BW1881" s="3" t="s">
        <v>9767</v>
      </c>
      <c r="BX1881" s="3" t="s">
        <v>163</v>
      </c>
      <c r="BY1881" s="3" t="s">
        <v>9756</v>
      </c>
      <c r="CA1881" s="3" t="s">
        <v>168</v>
      </c>
      <c r="CB1881" s="3" t="s">
        <v>9768</v>
      </c>
      <c r="CC1881" s="3" t="s">
        <v>5116</v>
      </c>
      <c r="CD1881" s="3" t="s">
        <v>9769</v>
      </c>
      <c r="CE1881" s="3" t="s">
        <v>9770</v>
      </c>
      <c r="CF1881" s="3" t="s">
        <v>163</v>
      </c>
      <c r="CG1881" s="3" t="s">
        <v>9771</v>
      </c>
      <c r="CH1881" s="3" t="s">
        <v>163</v>
      </c>
      <c r="CI1881" s="3" t="s">
        <v>9772</v>
      </c>
      <c r="CJ1881" s="3" t="s">
        <v>9773</v>
      </c>
      <c r="CK1881" s="3" t="s">
        <v>168</v>
      </c>
      <c r="CL1881" s="3" t="s">
        <v>9774</v>
      </c>
      <c r="CM1881" s="3" t="s">
        <v>9775</v>
      </c>
      <c r="CN1881" s="3" t="s">
        <v>581</v>
      </c>
      <c r="CO1881" s="3" t="s">
        <v>9776</v>
      </c>
      <c r="CP1881" s="3" t="s">
        <v>163</v>
      </c>
      <c r="CQ1881" s="3" t="s">
        <v>9777</v>
      </c>
      <c r="CR1881" s="3" t="s">
        <v>163</v>
      </c>
      <c r="CS1881" s="3" t="s">
        <v>9772</v>
      </c>
      <c r="CT1881" s="3" t="s">
        <v>9778</v>
      </c>
      <c r="CU1881" s="3" t="s">
        <v>168</v>
      </c>
      <c r="CV1881" s="3" t="s">
        <v>9779</v>
      </c>
      <c r="CW1881" s="3" t="s">
        <v>9780</v>
      </c>
      <c r="CX1881" s="3" t="s">
        <v>2079</v>
      </c>
      <c r="CY1881" s="3" t="s">
        <v>9781</v>
      </c>
      <c r="CZ1881" s="3" t="s">
        <v>163</v>
      </c>
      <c r="DA1881" s="3" t="s">
        <v>9782</v>
      </c>
      <c r="DB1881" s="3" t="s">
        <v>163</v>
      </c>
      <c r="DC1881" s="3" t="s">
        <v>9772</v>
      </c>
      <c r="DD1881" s="3" t="s">
        <v>9783</v>
      </c>
      <c r="DE1881" s="3" t="s">
        <v>168</v>
      </c>
      <c r="DF1881" s="3" t="s">
        <v>13036</v>
      </c>
      <c r="DG1881" s="3" t="s">
        <v>2455</v>
      </c>
      <c r="DH1881" s="3" t="s">
        <v>13037</v>
      </c>
      <c r="DI1881" s="82" t="s">
        <v>13038</v>
      </c>
      <c r="DK1881" s="141" t="s">
        <v>13039</v>
      </c>
      <c r="DN1881" s="141" t="s">
        <v>13040</v>
      </c>
    </row>
    <row r="1882" spans="1:148" ht="12.75" customHeight="1" x14ac:dyDescent="0.2">
      <c r="A1882" s="3" t="s">
        <v>205</v>
      </c>
      <c r="D1882" s="3" t="s">
        <v>9699</v>
      </c>
      <c r="E1882" s="3" t="s">
        <v>9699</v>
      </c>
      <c r="F1882" s="3"/>
      <c r="G1882" s="3"/>
      <c r="I1882" s="3" t="s">
        <v>160</v>
      </c>
      <c r="J1882" s="135" t="s">
        <v>161</v>
      </c>
      <c r="K1882" s="4" t="s">
        <v>180</v>
      </c>
      <c r="L1882" s="3" t="s">
        <v>9700</v>
      </c>
      <c r="R1882" s="3" t="s">
        <v>9701</v>
      </c>
      <c r="S1882" s="3" t="s">
        <v>421</v>
      </c>
      <c r="T1882" s="3" t="s">
        <v>345</v>
      </c>
      <c r="U1882" s="3" t="s">
        <v>346</v>
      </c>
      <c r="V1882" s="141" t="s">
        <v>9702</v>
      </c>
      <c r="AA1882" s="3" t="s">
        <v>163</v>
      </c>
      <c r="AC1882" s="3" t="s">
        <v>168</v>
      </c>
      <c r="AD1882" s="3" t="s">
        <v>9703</v>
      </c>
      <c r="AE1882" s="3" t="s">
        <v>9704</v>
      </c>
      <c r="AF1882" s="3" t="s">
        <v>9705</v>
      </c>
      <c r="AG1882" s="3" t="s">
        <v>9706</v>
      </c>
      <c r="AH1882" s="3" t="s">
        <v>163</v>
      </c>
      <c r="AI1882" s="3" t="s">
        <v>9707</v>
      </c>
      <c r="AJ1882" s="3" t="s">
        <v>9708</v>
      </c>
      <c r="AK1882" s="135" t="s">
        <v>9709</v>
      </c>
      <c r="AL1882" s="3" t="s">
        <v>9710</v>
      </c>
      <c r="AM1882" s="3" t="s">
        <v>194</v>
      </c>
      <c r="AN1882" s="130" t="s">
        <v>9711</v>
      </c>
      <c r="AO1882" s="130" t="s">
        <v>9712</v>
      </c>
      <c r="AP1882" s="130"/>
      <c r="AQ1882" s="130" t="s">
        <v>9713</v>
      </c>
      <c r="AR1882" s="130"/>
      <c r="AS1882" s="130" t="s">
        <v>9714</v>
      </c>
      <c r="AT1882" s="130"/>
      <c r="AU1882" s="130" t="s">
        <v>9715</v>
      </c>
      <c r="AW1882" s="3" t="s">
        <v>168</v>
      </c>
      <c r="AX1882" s="3" t="s">
        <v>9716</v>
      </c>
      <c r="AY1882" s="3" t="s">
        <v>9717</v>
      </c>
      <c r="AZ1882" s="3" t="s">
        <v>1071</v>
      </c>
      <c r="BA1882" s="3" t="s">
        <v>9718</v>
      </c>
      <c r="BB1882" s="3" t="s">
        <v>163</v>
      </c>
      <c r="BC1882" s="3" t="s">
        <v>9702</v>
      </c>
      <c r="BD1882" s="3" t="s">
        <v>163</v>
      </c>
      <c r="BE1882" s="3" t="s">
        <v>163</v>
      </c>
      <c r="BF1882" s="3" t="s">
        <v>9719</v>
      </c>
      <c r="BG1882" s="3" t="s">
        <v>168</v>
      </c>
      <c r="BH1882" s="3" t="s">
        <v>9720</v>
      </c>
      <c r="BI1882" s="3" t="s">
        <v>9721</v>
      </c>
      <c r="BJ1882" s="3" t="s">
        <v>9722</v>
      </c>
      <c r="BK1882" s="3" t="s">
        <v>9723</v>
      </c>
      <c r="BL1882" s="3" t="s">
        <v>163</v>
      </c>
      <c r="BM1882" s="3" t="s">
        <v>9724</v>
      </c>
      <c r="BN1882" s="3" t="s">
        <v>163</v>
      </c>
      <c r="BO1882" s="3" t="s">
        <v>9725</v>
      </c>
      <c r="BP1882" s="3" t="s">
        <v>9726</v>
      </c>
      <c r="BQ1882" s="3" t="s">
        <v>168</v>
      </c>
      <c r="BR1882" s="3" t="s">
        <v>9727</v>
      </c>
      <c r="BS1882" s="3" t="s">
        <v>9728</v>
      </c>
      <c r="BT1882" s="3" t="s">
        <v>9729</v>
      </c>
      <c r="BU1882" s="3" t="s">
        <v>9730</v>
      </c>
      <c r="BV1882" s="3" t="s">
        <v>163</v>
      </c>
      <c r="BW1882" s="3" t="s">
        <v>9731</v>
      </c>
      <c r="BX1882" s="3" t="s">
        <v>9732</v>
      </c>
      <c r="BY1882" s="3" t="s">
        <v>9733</v>
      </c>
      <c r="BZ1882" s="3" t="s">
        <v>9734</v>
      </c>
      <c r="CA1882" s="3" t="s">
        <v>168</v>
      </c>
      <c r="CB1882" s="3" t="s">
        <v>9735</v>
      </c>
      <c r="CC1882" s="3" t="s">
        <v>9103</v>
      </c>
      <c r="CD1882" s="3" t="s">
        <v>9729</v>
      </c>
      <c r="CE1882" s="3" t="s">
        <v>9736</v>
      </c>
      <c r="CF1882" s="3" t="s">
        <v>163</v>
      </c>
      <c r="CG1882" s="3" t="s">
        <v>9737</v>
      </c>
      <c r="CH1882" s="3" t="s">
        <v>163</v>
      </c>
      <c r="CI1882" s="3" t="s">
        <v>9710</v>
      </c>
      <c r="CJ1882" s="3" t="s">
        <v>9738</v>
      </c>
    </row>
    <row r="1883" spans="1:148" ht="12.75" customHeight="1" x14ac:dyDescent="0.2">
      <c r="A1883" s="3" t="s">
        <v>205</v>
      </c>
      <c r="D1883" s="3" t="s">
        <v>9699</v>
      </c>
      <c r="E1883" s="3" t="s">
        <v>9784</v>
      </c>
      <c r="F1883" s="3"/>
      <c r="G1883" s="3"/>
      <c r="I1883" s="3" t="s">
        <v>1455</v>
      </c>
      <c r="J1883" s="3" t="s">
        <v>179</v>
      </c>
      <c r="K1883" s="127" t="s">
        <v>180</v>
      </c>
      <c r="L1883" s="3" t="s">
        <v>9700</v>
      </c>
      <c r="R1883" s="3" t="s">
        <v>9785</v>
      </c>
      <c r="S1883" s="3" t="s">
        <v>9786</v>
      </c>
      <c r="T1883" s="3" t="s">
        <v>9000</v>
      </c>
      <c r="U1883" s="3" t="s">
        <v>3914</v>
      </c>
      <c r="V1883" s="141" t="s">
        <v>163</v>
      </c>
      <c r="AA1883" s="3" t="s">
        <v>163</v>
      </c>
      <c r="AC1883" s="3" t="s">
        <v>168</v>
      </c>
      <c r="AD1883" s="3" t="s">
        <v>9787</v>
      </c>
      <c r="AE1883" s="3" t="s">
        <v>9788</v>
      </c>
      <c r="AF1883" s="3" t="s">
        <v>9789</v>
      </c>
      <c r="AG1883" s="3" t="s">
        <v>9790</v>
      </c>
      <c r="AH1883" s="3" t="s">
        <v>163</v>
      </c>
      <c r="AI1883" s="3" t="s">
        <v>9791</v>
      </c>
      <c r="AJ1883" s="3" t="s">
        <v>163</v>
      </c>
      <c r="AK1883" s="3" t="s">
        <v>9792</v>
      </c>
      <c r="AL1883" s="3" t="s">
        <v>9793</v>
      </c>
      <c r="AN1883" s="130"/>
      <c r="AO1883" s="130"/>
      <c r="AP1883" s="130"/>
      <c r="AQ1883" s="130"/>
      <c r="AR1883" s="130"/>
      <c r="AS1883" s="130"/>
      <c r="AT1883" s="130"/>
      <c r="AU1883" s="130"/>
      <c r="AW1883" s="3" t="s">
        <v>168</v>
      </c>
      <c r="AX1883" s="3" t="s">
        <v>9794</v>
      </c>
      <c r="AY1883" s="3" t="s">
        <v>9795</v>
      </c>
      <c r="AZ1883" s="3" t="s">
        <v>9796</v>
      </c>
      <c r="BA1883" s="3" t="s">
        <v>9797</v>
      </c>
      <c r="BB1883" s="3" t="s">
        <v>163</v>
      </c>
      <c r="BC1883" s="3" t="s">
        <v>9791</v>
      </c>
      <c r="BD1883" s="3" t="s">
        <v>163</v>
      </c>
      <c r="BE1883" s="3" t="s">
        <v>9798</v>
      </c>
      <c r="BF1883" s="3" t="s">
        <v>9799</v>
      </c>
    </row>
    <row r="1884" spans="1:148" ht="12.75" customHeight="1" x14ac:dyDescent="0.2">
      <c r="A1884" s="3" t="s">
        <v>205</v>
      </c>
      <c r="D1884" s="3" t="s">
        <v>9699</v>
      </c>
      <c r="E1884" s="3" t="s">
        <v>9800</v>
      </c>
      <c r="F1884" s="3"/>
      <c r="G1884" s="3"/>
      <c r="I1884" s="3" t="s">
        <v>722</v>
      </c>
      <c r="J1884" s="3" t="s">
        <v>179</v>
      </c>
      <c r="K1884" s="4" t="s">
        <v>180</v>
      </c>
      <c r="L1884" s="3" t="s">
        <v>9700</v>
      </c>
      <c r="R1884" s="3" t="s">
        <v>9801</v>
      </c>
      <c r="S1884" s="3" t="s">
        <v>9802</v>
      </c>
      <c r="T1884" s="135" t="s">
        <v>4493</v>
      </c>
      <c r="U1884" s="3" t="s">
        <v>1150</v>
      </c>
      <c r="V1884" s="9" t="s">
        <v>163</v>
      </c>
      <c r="AA1884" s="3" t="s">
        <v>163</v>
      </c>
      <c r="AC1884" s="3" t="s">
        <v>168</v>
      </c>
      <c r="AD1884" s="3" t="s">
        <v>728</v>
      </c>
      <c r="AE1884" s="3" t="s">
        <v>9803</v>
      </c>
      <c r="AF1884" s="135" t="s">
        <v>9804</v>
      </c>
      <c r="AG1884" s="135" t="s">
        <v>9805</v>
      </c>
      <c r="AH1884" s="3" t="s">
        <v>163</v>
      </c>
      <c r="AI1884" s="3" t="s">
        <v>9806</v>
      </c>
      <c r="AJ1884" s="3" t="s">
        <v>9807</v>
      </c>
      <c r="AK1884" s="135" t="s">
        <v>9808</v>
      </c>
      <c r="AL1884" s="3" t="s">
        <v>9809</v>
      </c>
      <c r="AW1884" s="3" t="s">
        <v>168</v>
      </c>
      <c r="AX1884" s="3" t="s">
        <v>9810</v>
      </c>
      <c r="AY1884" s="3" t="s">
        <v>6054</v>
      </c>
      <c r="AZ1884" s="3" t="s">
        <v>9811</v>
      </c>
      <c r="BA1884" s="135" t="s">
        <v>9812</v>
      </c>
      <c r="BB1884" s="3" t="s">
        <v>163</v>
      </c>
      <c r="BC1884" s="135" t="s">
        <v>9813</v>
      </c>
      <c r="BD1884" s="3" t="s">
        <v>163</v>
      </c>
      <c r="BE1884" s="3" t="s">
        <v>9814</v>
      </c>
      <c r="BF1884" s="3" t="s">
        <v>9815</v>
      </c>
    </row>
    <row r="1885" spans="1:148" ht="12.75" customHeight="1" x14ac:dyDescent="0.2">
      <c r="A1885" s="135" t="s">
        <v>205</v>
      </c>
      <c r="B1885" s="17" t="s">
        <v>886</v>
      </c>
      <c r="D1885" s="3" t="s">
        <v>9625</v>
      </c>
      <c r="E1885" s="3" t="s">
        <v>9625</v>
      </c>
      <c r="F1885" s="135"/>
      <c r="G1885" s="3"/>
      <c r="H1885" s="127"/>
      <c r="I1885" s="3" t="s">
        <v>301</v>
      </c>
      <c r="J1885" s="3" t="s">
        <v>179</v>
      </c>
      <c r="K1885" s="127" t="s">
        <v>162</v>
      </c>
      <c r="L1885" s="3" t="s">
        <v>9626</v>
      </c>
      <c r="S1885" s="3" t="s">
        <v>163</v>
      </c>
      <c r="V1885" s="141" t="s">
        <v>163</v>
      </c>
      <c r="AA1885" s="3" t="s">
        <v>163</v>
      </c>
      <c r="AC1885" s="3" t="s">
        <v>168</v>
      </c>
      <c r="AD1885" s="3" t="s">
        <v>9627</v>
      </c>
      <c r="AE1885" s="3" t="s">
        <v>5351</v>
      </c>
      <c r="AF1885" s="3" t="s">
        <v>600</v>
      </c>
      <c r="AG1885" s="3" t="s">
        <v>9628</v>
      </c>
      <c r="AH1885" s="3" t="s">
        <v>163</v>
      </c>
      <c r="AJ1885" s="3" t="s">
        <v>163</v>
      </c>
      <c r="AK1885" s="3" t="s">
        <v>9629</v>
      </c>
      <c r="BC1885" s="141"/>
      <c r="BD1885" s="141"/>
      <c r="BE1885" s="141"/>
    </row>
    <row r="1886" spans="1:148" ht="12.75" customHeight="1" x14ac:dyDescent="0.2">
      <c r="A1886" s="133" t="s">
        <v>173</v>
      </c>
      <c r="B1886" s="124"/>
      <c r="C1886" s="133"/>
      <c r="D1886" s="133" t="s">
        <v>9829</v>
      </c>
      <c r="E1886" s="133" t="s">
        <v>9829</v>
      </c>
      <c r="F1886" s="124"/>
      <c r="G1886" s="124"/>
      <c r="H1886" s="124"/>
      <c r="I1886" s="133" t="s">
        <v>301</v>
      </c>
      <c r="J1886" s="133" t="s">
        <v>179</v>
      </c>
      <c r="K1886" s="124" t="s">
        <v>162</v>
      </c>
      <c r="L1886" s="133"/>
      <c r="M1886" s="133"/>
      <c r="N1886" s="124"/>
      <c r="O1886" s="124"/>
      <c r="P1886" s="124"/>
      <c r="Q1886" s="124"/>
      <c r="R1886" s="133"/>
      <c r="S1886" s="133"/>
      <c r="T1886" s="133"/>
      <c r="U1886" s="133"/>
      <c r="V1886" s="24"/>
      <c r="W1886" s="133"/>
      <c r="X1886" s="133"/>
      <c r="Y1886" s="133"/>
      <c r="Z1886" s="133"/>
      <c r="AA1886" s="133"/>
      <c r="AB1886" s="133"/>
      <c r="AC1886" s="133" t="s">
        <v>168</v>
      </c>
      <c r="AD1886" s="133" t="s">
        <v>9830</v>
      </c>
      <c r="AE1886" s="133" t="s">
        <v>3720</v>
      </c>
      <c r="AF1886" s="133"/>
      <c r="AG1886" s="133" t="s">
        <v>9831</v>
      </c>
      <c r="AH1886" s="133"/>
      <c r="AI1886" s="133"/>
      <c r="AJ1886" s="133"/>
      <c r="AK1886" s="133"/>
      <c r="AL1886" s="133"/>
      <c r="AM1886" s="124"/>
      <c r="AN1886" s="124"/>
      <c r="AO1886" s="124"/>
      <c r="AP1886" s="124"/>
      <c r="AQ1886" s="124"/>
      <c r="AR1886" s="124"/>
      <c r="AS1886" s="124"/>
      <c r="AT1886" s="124"/>
      <c r="AU1886" s="124"/>
      <c r="AV1886" s="124"/>
      <c r="AW1886" s="124"/>
      <c r="BA1886" s="135"/>
      <c r="BC1886" s="135"/>
      <c r="BD1886" s="135"/>
      <c r="BF1886" s="135"/>
      <c r="DK1886" s="135"/>
      <c r="DN1886" s="135"/>
      <c r="DS1886" s="135"/>
      <c r="EM1886" s="135"/>
      <c r="EO1886" s="135"/>
      <c r="ER1886" s="135"/>
    </row>
    <row r="1887" spans="1:148" ht="12.75" customHeight="1" x14ac:dyDescent="0.2">
      <c r="A1887" s="135" t="s">
        <v>205</v>
      </c>
      <c r="D1887" s="3" t="s">
        <v>9832</v>
      </c>
      <c r="E1887" s="3" t="s">
        <v>9832</v>
      </c>
      <c r="F1887" s="3"/>
      <c r="G1887" s="3"/>
      <c r="I1887" s="3" t="s">
        <v>1455</v>
      </c>
      <c r="J1887" s="3" t="s">
        <v>179</v>
      </c>
      <c r="K1887" s="127" t="s">
        <v>162</v>
      </c>
      <c r="L1887" s="3" t="s">
        <v>163</v>
      </c>
      <c r="M1887" s="3" t="s">
        <v>9833</v>
      </c>
      <c r="R1887" s="3" t="s">
        <v>9834</v>
      </c>
      <c r="S1887" s="3" t="s">
        <v>9835</v>
      </c>
      <c r="T1887" s="3" t="s">
        <v>9836</v>
      </c>
      <c r="U1887" s="3" t="s">
        <v>9837</v>
      </c>
      <c r="V1887" s="9" t="s">
        <v>163</v>
      </c>
      <c r="AA1887" s="3" t="s">
        <v>163</v>
      </c>
      <c r="AC1887" s="3" t="s">
        <v>168</v>
      </c>
      <c r="AD1887" s="3" t="s">
        <v>9838</v>
      </c>
      <c r="AE1887" s="3" t="s">
        <v>6102</v>
      </c>
      <c r="AF1887" s="3" t="s">
        <v>163</v>
      </c>
      <c r="AG1887" s="3" t="s">
        <v>9839</v>
      </c>
      <c r="BC1887" s="141"/>
      <c r="BD1887" s="141"/>
      <c r="BE1887" s="141"/>
      <c r="BF1887" s="135"/>
      <c r="DS1887" s="135"/>
    </row>
    <row r="1888" spans="1:148" ht="12.75" customHeight="1" x14ac:dyDescent="0.2">
      <c r="A1888" s="8" t="s">
        <v>173</v>
      </c>
      <c r="B1888" s="124"/>
      <c r="C1888" s="8"/>
      <c r="D1888" s="3" t="s">
        <v>9840</v>
      </c>
      <c r="E1888" s="132" t="s">
        <v>8208</v>
      </c>
      <c r="F1888" s="14"/>
      <c r="G1888" s="14"/>
      <c r="H1888" s="14"/>
      <c r="I1888" s="8" t="s">
        <v>711</v>
      </c>
      <c r="J1888" s="8" t="s">
        <v>179</v>
      </c>
      <c r="K1888" s="124" t="s">
        <v>162</v>
      </c>
      <c r="L1888" s="135" t="s">
        <v>9841</v>
      </c>
      <c r="M1888" s="135" t="s">
        <v>9842</v>
      </c>
      <c r="N1888" s="14"/>
      <c r="O1888" s="14"/>
      <c r="P1888" s="14"/>
      <c r="Q1888" s="14"/>
      <c r="R1888" s="135" t="s">
        <v>9843</v>
      </c>
      <c r="S1888" s="135" t="s">
        <v>9844</v>
      </c>
      <c r="T1888" s="135" t="s">
        <v>9845</v>
      </c>
      <c r="U1888" s="3" t="s">
        <v>712</v>
      </c>
      <c r="V1888" s="9" t="s">
        <v>9846</v>
      </c>
      <c r="AA1888" s="133"/>
      <c r="AC1888" s="3" t="s">
        <v>168</v>
      </c>
      <c r="AD1888" s="3" t="s">
        <v>9854</v>
      </c>
      <c r="AE1888" s="3" t="s">
        <v>9855</v>
      </c>
      <c r="AF1888" s="3" t="s">
        <v>9856</v>
      </c>
      <c r="AG1888" s="3" t="s">
        <v>9857</v>
      </c>
      <c r="AI1888" s="3" t="s">
        <v>9865</v>
      </c>
      <c r="AJ1888" s="3" t="s">
        <v>9858</v>
      </c>
      <c r="AK1888" s="3" t="s">
        <v>9859</v>
      </c>
      <c r="AL1888" s="3" t="s">
        <v>9860</v>
      </c>
      <c r="AM1888" s="124"/>
      <c r="AN1888" s="124"/>
      <c r="AO1888" s="124"/>
      <c r="AP1888" s="124"/>
      <c r="AQ1888" s="124"/>
      <c r="AR1888" s="124"/>
      <c r="AS1888" s="124"/>
      <c r="AT1888" s="124"/>
      <c r="AU1888" s="124"/>
      <c r="AV1888" s="124"/>
      <c r="AW1888" s="3" t="s">
        <v>168</v>
      </c>
      <c r="AX1888" s="3" t="s">
        <v>9847</v>
      </c>
      <c r="AY1888" s="3" t="s">
        <v>2742</v>
      </c>
      <c r="AZ1888" s="3" t="s">
        <v>9848</v>
      </c>
      <c r="BA1888" s="3" t="s">
        <v>9849</v>
      </c>
      <c r="BB1888" s="3" t="s">
        <v>163</v>
      </c>
      <c r="BC1888" s="135" t="s">
        <v>9850</v>
      </c>
      <c r="BD1888" s="3" t="s">
        <v>9851</v>
      </c>
      <c r="BE1888" s="3" t="s">
        <v>9852</v>
      </c>
      <c r="BF1888" s="135" t="s">
        <v>9853</v>
      </c>
      <c r="DS1888" s="135"/>
    </row>
    <row r="1889" spans="1:133" ht="12.75" customHeight="1" x14ac:dyDescent="0.2">
      <c r="A1889" s="3" t="s">
        <v>205</v>
      </c>
      <c r="B1889" s="127" t="s">
        <v>215</v>
      </c>
      <c r="D1889" s="3" t="s">
        <v>11480</v>
      </c>
      <c r="E1889" s="3" t="s">
        <v>11480</v>
      </c>
      <c r="F1889" s="3"/>
      <c r="G1889" s="3"/>
      <c r="H1889" s="4" t="s">
        <v>11628</v>
      </c>
      <c r="I1889" s="3" t="s">
        <v>722</v>
      </c>
      <c r="J1889" s="3" t="s">
        <v>179</v>
      </c>
      <c r="K1889" s="4" t="s">
        <v>162</v>
      </c>
      <c r="M1889" s="135"/>
      <c r="V1889" s="135"/>
      <c r="AC1889" s="133" t="s">
        <v>168</v>
      </c>
      <c r="AD1889" s="3" t="s">
        <v>6729</v>
      </c>
      <c r="AE1889" s="3" t="s">
        <v>11481</v>
      </c>
      <c r="AF1889" s="3" t="s">
        <v>11319</v>
      </c>
      <c r="AG1889" s="3" t="s">
        <v>11482</v>
      </c>
      <c r="AI1889" s="135"/>
      <c r="AJ1889" s="135"/>
      <c r="AK1889" s="135"/>
    </row>
    <row r="1890" spans="1:133" ht="12.75" customHeight="1" x14ac:dyDescent="0.2">
      <c r="A1890" s="3" t="s">
        <v>205</v>
      </c>
      <c r="D1890" s="3" t="s">
        <v>9866</v>
      </c>
      <c r="E1890" s="3" t="s">
        <v>9866</v>
      </c>
      <c r="F1890" s="3"/>
      <c r="G1890" s="3"/>
      <c r="I1890" s="3" t="s">
        <v>722</v>
      </c>
      <c r="J1890" s="3" t="s">
        <v>179</v>
      </c>
      <c r="K1890" s="4" t="s">
        <v>162</v>
      </c>
      <c r="L1890" s="3" t="s">
        <v>163</v>
      </c>
      <c r="M1890" s="3" t="s">
        <v>163</v>
      </c>
      <c r="R1890" s="3" t="s">
        <v>9867</v>
      </c>
      <c r="S1890" s="3" t="s">
        <v>9868</v>
      </c>
      <c r="T1890" s="3" t="s">
        <v>163</v>
      </c>
      <c r="U1890" s="3" t="s">
        <v>9869</v>
      </c>
      <c r="V1890" s="9" t="s">
        <v>9870</v>
      </c>
      <c r="AA1890" s="3" t="s">
        <v>163</v>
      </c>
      <c r="AC1890" s="3" t="s">
        <v>168</v>
      </c>
      <c r="AD1890" s="3" t="s">
        <v>9871</v>
      </c>
      <c r="AE1890" s="3" t="s">
        <v>9872</v>
      </c>
      <c r="AF1890" s="3" t="s">
        <v>9873</v>
      </c>
      <c r="AG1890" s="3" t="s">
        <v>9874</v>
      </c>
      <c r="AH1890" s="3" t="s">
        <v>163</v>
      </c>
      <c r="AI1890" s="3" t="s">
        <v>9870</v>
      </c>
      <c r="AJ1890" s="3" t="s">
        <v>163</v>
      </c>
      <c r="AK1890" s="3" t="s">
        <v>9875</v>
      </c>
      <c r="AL1890" s="3" t="s">
        <v>9876</v>
      </c>
      <c r="BC1890" s="9"/>
      <c r="BD1890" s="9"/>
      <c r="BE1890" s="9"/>
    </row>
    <row r="1891" spans="1:133" ht="12.75" customHeight="1" x14ac:dyDescent="0.2">
      <c r="A1891" s="3" t="s">
        <v>263</v>
      </c>
      <c r="D1891" s="3" t="s">
        <v>9885</v>
      </c>
      <c r="E1891" s="3" t="s">
        <v>9885</v>
      </c>
      <c r="F1891" s="3"/>
      <c r="G1891" s="3"/>
      <c r="I1891" s="133" t="s">
        <v>1410</v>
      </c>
      <c r="J1891" s="3" t="s">
        <v>493</v>
      </c>
      <c r="K1891" s="4" t="s">
        <v>162</v>
      </c>
      <c r="L1891" s="3" t="s">
        <v>163</v>
      </c>
      <c r="M1891" s="3" t="s">
        <v>163</v>
      </c>
      <c r="R1891" s="3" t="s">
        <v>9886</v>
      </c>
      <c r="S1891" s="3" t="s">
        <v>163</v>
      </c>
      <c r="T1891" s="3" t="s">
        <v>9887</v>
      </c>
      <c r="U1891" s="3" t="s">
        <v>9888</v>
      </c>
      <c r="V1891" s="9" t="s">
        <v>9889</v>
      </c>
      <c r="AA1891" s="3" t="s">
        <v>163</v>
      </c>
      <c r="AC1891" s="3" t="s">
        <v>168</v>
      </c>
      <c r="AD1891" s="3" t="s">
        <v>9890</v>
      </c>
      <c r="AE1891" s="3" t="s">
        <v>9891</v>
      </c>
      <c r="AF1891" s="3" t="s">
        <v>9892</v>
      </c>
      <c r="AG1891" s="70"/>
      <c r="AI1891" s="3" t="s">
        <v>163</v>
      </c>
      <c r="AJ1891" s="3" t="s">
        <v>9889</v>
      </c>
      <c r="AK1891" s="3" t="s">
        <v>163</v>
      </c>
      <c r="AL1891" s="3" t="s">
        <v>163</v>
      </c>
      <c r="AM1891" s="3" t="s">
        <v>194</v>
      </c>
      <c r="AN1891" s="3" t="s">
        <v>9894</v>
      </c>
      <c r="AO1891" s="3" t="s">
        <v>9895</v>
      </c>
      <c r="AP1891" s="3" t="s">
        <v>9896</v>
      </c>
      <c r="AQ1891" s="3" t="s">
        <v>9893</v>
      </c>
      <c r="AS1891" s="3">
        <v>96822004345</v>
      </c>
      <c r="AU1891" s="3">
        <v>96822004300</v>
      </c>
      <c r="AW1891" s="3" t="s">
        <v>168</v>
      </c>
      <c r="AX1891" s="3" t="s">
        <v>9897</v>
      </c>
      <c r="AY1891" s="3" t="s">
        <v>9898</v>
      </c>
      <c r="AZ1891" s="3" t="s">
        <v>9899</v>
      </c>
      <c r="BA1891" s="3" t="s">
        <v>9900</v>
      </c>
      <c r="BB1891" s="3" t="s">
        <v>163</v>
      </c>
      <c r="BC1891" s="135" t="s">
        <v>9901</v>
      </c>
      <c r="BD1891" s="135" t="s">
        <v>163</v>
      </c>
      <c r="BE1891" s="135" t="s">
        <v>9902</v>
      </c>
      <c r="BF1891" s="3" t="s">
        <v>9903</v>
      </c>
    </row>
    <row r="1892" spans="1:133" ht="12.75" customHeight="1" x14ac:dyDescent="0.2">
      <c r="A1892" s="3" t="s">
        <v>205</v>
      </c>
      <c r="D1892" s="3" t="s">
        <v>9907</v>
      </c>
      <c r="E1892" s="3" t="s">
        <v>9907</v>
      </c>
      <c r="F1892" s="3"/>
      <c r="G1892" s="3"/>
      <c r="I1892" s="3" t="s">
        <v>163</v>
      </c>
      <c r="J1892" s="3" t="s">
        <v>163</v>
      </c>
      <c r="K1892" s="4" t="s">
        <v>162</v>
      </c>
      <c r="L1892" s="3" t="s">
        <v>163</v>
      </c>
      <c r="M1892" s="3" t="s">
        <v>163</v>
      </c>
      <c r="R1892" s="3" t="s">
        <v>163</v>
      </c>
      <c r="S1892" s="3" t="s">
        <v>163</v>
      </c>
      <c r="T1892" s="3" t="s">
        <v>163</v>
      </c>
      <c r="U1892" s="3" t="s">
        <v>163</v>
      </c>
      <c r="V1892" s="9" t="s">
        <v>163</v>
      </c>
      <c r="AA1892" s="3" t="s">
        <v>163</v>
      </c>
      <c r="AC1892" s="3" t="s">
        <v>168</v>
      </c>
      <c r="AD1892" s="3" t="s">
        <v>9908</v>
      </c>
      <c r="AE1892" s="3" t="s">
        <v>9909</v>
      </c>
      <c r="AF1892" s="3" t="s">
        <v>9910</v>
      </c>
      <c r="AG1892" s="3" t="s">
        <v>9911</v>
      </c>
      <c r="AH1892" s="3" t="s">
        <v>163</v>
      </c>
      <c r="AI1892" s="3" t="s">
        <v>9912</v>
      </c>
      <c r="AK1892" s="3" t="s">
        <v>9913</v>
      </c>
      <c r="AQ1892" s="135"/>
      <c r="AS1892" s="135"/>
      <c r="AW1892" s="3" t="s">
        <v>168</v>
      </c>
      <c r="AX1892" s="3" t="s">
        <v>1232</v>
      </c>
      <c r="AY1892" s="3" t="s">
        <v>9914</v>
      </c>
      <c r="AZ1892" s="3" t="s">
        <v>9915</v>
      </c>
      <c r="BA1892" s="3" t="s">
        <v>9916</v>
      </c>
      <c r="BB1892" s="3" t="s">
        <v>163</v>
      </c>
      <c r="BC1892" s="3" t="s">
        <v>9917</v>
      </c>
      <c r="BD1892" s="3" t="s">
        <v>163</v>
      </c>
      <c r="BE1892" s="3" t="s">
        <v>9918</v>
      </c>
      <c r="BF1892" s="3" t="s">
        <v>9919</v>
      </c>
      <c r="BK1892" s="135"/>
      <c r="BM1892" s="135"/>
    </row>
    <row r="1893" spans="1:133" ht="12.75" customHeight="1" x14ac:dyDescent="0.2">
      <c r="A1893" s="3" t="s">
        <v>544</v>
      </c>
      <c r="B1893" s="127" t="s">
        <v>13646</v>
      </c>
      <c r="C1893" s="5" t="s">
        <v>13889</v>
      </c>
      <c r="D1893" s="3" t="s">
        <v>13854</v>
      </c>
      <c r="E1893" s="3" t="s">
        <v>13854</v>
      </c>
      <c r="F1893" s="3"/>
      <c r="G1893" s="3"/>
      <c r="I1893" s="3" t="s">
        <v>765</v>
      </c>
      <c r="J1893" s="132" t="s">
        <v>203</v>
      </c>
      <c r="K1893" s="4" t="s">
        <v>162</v>
      </c>
      <c r="L1893" s="3" t="s">
        <v>163</v>
      </c>
      <c r="M1893" s="3" t="s">
        <v>13858</v>
      </c>
      <c r="R1893" s="3" t="s">
        <v>15033</v>
      </c>
      <c r="T1893" s="3">
        <v>1380</v>
      </c>
      <c r="U1893" s="3" t="s">
        <v>15034</v>
      </c>
      <c r="V1893" s="135" t="s">
        <v>15035</v>
      </c>
      <c r="AC1893" s="3" t="s">
        <v>168</v>
      </c>
      <c r="AD1893" s="3" t="s">
        <v>13855</v>
      </c>
      <c r="AE1893" s="3" t="s">
        <v>13856</v>
      </c>
      <c r="AF1893" s="3" t="s">
        <v>250</v>
      </c>
      <c r="AG1893" s="3" t="s">
        <v>13860</v>
      </c>
      <c r="AI1893" s="3" t="s">
        <v>15035</v>
      </c>
      <c r="AK1893" s="10">
        <v>447855772448</v>
      </c>
      <c r="BC1893" s="135"/>
      <c r="BD1893" s="135"/>
      <c r="BE1893" s="135"/>
      <c r="CL1893" s="135"/>
      <c r="CM1893" s="135"/>
      <c r="CN1893" s="135"/>
      <c r="CO1893" s="135"/>
      <c r="CP1893" s="135"/>
    </row>
    <row r="1894" spans="1:133" ht="12.75" customHeight="1" x14ac:dyDescent="0.2">
      <c r="A1894" s="3" t="s">
        <v>544</v>
      </c>
      <c r="D1894" s="3" t="s">
        <v>12909</v>
      </c>
      <c r="E1894" s="3" t="s">
        <v>12909</v>
      </c>
      <c r="F1894" s="3"/>
      <c r="G1894" s="3"/>
      <c r="I1894" s="3" t="s">
        <v>301</v>
      </c>
      <c r="J1894" s="3" t="s">
        <v>179</v>
      </c>
      <c r="K1894" s="134" t="s">
        <v>162</v>
      </c>
      <c r="R1894" s="3" t="s">
        <v>12926</v>
      </c>
      <c r="S1894" s="3" t="s">
        <v>12927</v>
      </c>
      <c r="T1894" s="3">
        <v>492009</v>
      </c>
      <c r="U1894" s="3" t="s">
        <v>1722</v>
      </c>
      <c r="V1894" s="15" t="s">
        <v>12986</v>
      </c>
      <c r="AC1894" s="3" t="s">
        <v>168</v>
      </c>
      <c r="AD1894" s="3" t="s">
        <v>1257</v>
      </c>
      <c r="AE1894" s="3" t="s">
        <v>12952</v>
      </c>
      <c r="AF1894" s="3" t="s">
        <v>3512</v>
      </c>
      <c r="AG1894" s="3" t="s">
        <v>12953</v>
      </c>
      <c r="BC1894" s="135"/>
      <c r="BD1894" s="135"/>
      <c r="BE1894" s="135"/>
    </row>
    <row r="1895" spans="1:133" ht="12.75" customHeight="1" x14ac:dyDescent="0.2">
      <c r="A1895" s="3" t="s">
        <v>173</v>
      </c>
      <c r="D1895" s="3" t="s">
        <v>13443</v>
      </c>
      <c r="E1895" s="3" t="s">
        <v>13443</v>
      </c>
      <c r="F1895" s="3"/>
      <c r="G1895" s="3"/>
      <c r="I1895" s="3" t="s">
        <v>301</v>
      </c>
      <c r="J1895" s="3" t="s">
        <v>179</v>
      </c>
      <c r="K1895" s="4" t="s">
        <v>180</v>
      </c>
      <c r="T1895" s="10">
        <v>831001</v>
      </c>
      <c r="U1895" s="3" t="s">
        <v>13156</v>
      </c>
      <c r="V1895" s="9" t="s">
        <v>13157</v>
      </c>
      <c r="AC1895" s="3" t="s">
        <v>168</v>
      </c>
      <c r="AD1895" s="3" t="s">
        <v>12998</v>
      </c>
      <c r="AE1895" s="3" t="s">
        <v>13442</v>
      </c>
      <c r="AF1895" s="128" t="s">
        <v>13441</v>
      </c>
      <c r="AG1895" s="82" t="s">
        <v>13440</v>
      </c>
      <c r="AK1895" s="141" t="s">
        <v>13002</v>
      </c>
      <c r="AW1895" s="3" t="s">
        <v>168</v>
      </c>
      <c r="AX1895" s="3" t="s">
        <v>13439</v>
      </c>
      <c r="AY1895" s="3" t="s">
        <v>12197</v>
      </c>
      <c r="AZ1895" s="3" t="s">
        <v>13438</v>
      </c>
      <c r="BA1895" s="82" t="s">
        <v>12198</v>
      </c>
      <c r="BC1895" s="9" t="s">
        <v>12997</v>
      </c>
      <c r="BD1895" s="135"/>
      <c r="BE1895" s="135"/>
    </row>
    <row r="1896" spans="1:133" ht="12.75" customHeight="1" x14ac:dyDescent="0.2">
      <c r="A1896" s="133" t="s">
        <v>299</v>
      </c>
      <c r="B1896" s="127" t="s">
        <v>11959</v>
      </c>
      <c r="D1896" s="3" t="s">
        <v>12205</v>
      </c>
      <c r="E1896" s="3" t="s">
        <v>13391</v>
      </c>
      <c r="F1896" s="134"/>
      <c r="G1896" s="3"/>
      <c r="H1896" s="7" t="s">
        <v>177</v>
      </c>
      <c r="I1896" s="135" t="s">
        <v>12764</v>
      </c>
      <c r="J1896" s="3" t="s">
        <v>203</v>
      </c>
      <c r="K1896" s="134" t="s">
        <v>180</v>
      </c>
      <c r="V1896" s="135"/>
      <c r="AC1896" s="3" t="s">
        <v>168</v>
      </c>
      <c r="AD1896" s="3" t="s">
        <v>12477</v>
      </c>
      <c r="AE1896" s="3" t="s">
        <v>12478</v>
      </c>
      <c r="AF1896" s="3" t="s">
        <v>5352</v>
      </c>
      <c r="AG1896" s="3" t="s">
        <v>12479</v>
      </c>
    </row>
    <row r="1897" spans="1:133" ht="12.75" customHeight="1" x14ac:dyDescent="0.2">
      <c r="A1897" s="3" t="s">
        <v>205</v>
      </c>
      <c r="B1897" s="17" t="s">
        <v>886</v>
      </c>
      <c r="D1897" s="3" t="s">
        <v>11559</v>
      </c>
      <c r="E1897" s="3" t="s">
        <v>11559</v>
      </c>
      <c r="F1897" s="3"/>
      <c r="G1897" s="3"/>
      <c r="H1897" s="4" t="s">
        <v>11628</v>
      </c>
      <c r="I1897" s="3" t="s">
        <v>722</v>
      </c>
      <c r="J1897" s="3" t="s">
        <v>179</v>
      </c>
      <c r="K1897" s="4" t="s">
        <v>162</v>
      </c>
      <c r="V1897" s="135"/>
      <c r="AC1897" s="3" t="s">
        <v>168</v>
      </c>
      <c r="AD1897" s="3" t="s">
        <v>11560</v>
      </c>
      <c r="AE1897" s="3" t="s">
        <v>11561</v>
      </c>
      <c r="AF1897" s="3" t="s">
        <v>250</v>
      </c>
      <c r="AG1897" s="3" t="s">
        <v>11562</v>
      </c>
      <c r="BC1897" s="135"/>
      <c r="BD1897" s="135"/>
      <c r="BE1897" s="135"/>
    </row>
    <row r="1898" spans="1:133" ht="12.75" customHeight="1" x14ac:dyDescent="0.2">
      <c r="A1898" s="133" t="s">
        <v>173</v>
      </c>
      <c r="D1898" s="3" t="s">
        <v>9941</v>
      </c>
      <c r="E1898" s="3" t="s">
        <v>8208</v>
      </c>
      <c r="F1898" s="3"/>
      <c r="G1898" s="3"/>
      <c r="I1898" s="3" t="s">
        <v>301</v>
      </c>
      <c r="J1898" s="3" t="s">
        <v>179</v>
      </c>
      <c r="K1898" s="134" t="s">
        <v>180</v>
      </c>
      <c r="L1898" s="3" t="s">
        <v>163</v>
      </c>
      <c r="M1898" s="3" t="s">
        <v>163</v>
      </c>
      <c r="R1898" s="3" t="s">
        <v>9942</v>
      </c>
      <c r="S1898" s="3" t="s">
        <v>9943</v>
      </c>
      <c r="T1898" s="3" t="s">
        <v>2354</v>
      </c>
      <c r="U1898" s="3" t="s">
        <v>559</v>
      </c>
      <c r="V1898" s="9" t="s">
        <v>9944</v>
      </c>
      <c r="AA1898" s="3" t="s">
        <v>163</v>
      </c>
      <c r="AC1898" s="3" t="s">
        <v>168</v>
      </c>
      <c r="AD1898" s="3" t="s">
        <v>9945</v>
      </c>
      <c r="AE1898" s="3" t="s">
        <v>5050</v>
      </c>
      <c r="AF1898" s="3" t="s">
        <v>9946</v>
      </c>
      <c r="AG1898" s="3" t="s">
        <v>5051</v>
      </c>
      <c r="AI1898" s="3" t="s">
        <v>12994</v>
      </c>
      <c r="AJ1898" s="3" t="s">
        <v>9947</v>
      </c>
      <c r="AK1898" s="3" t="s">
        <v>9949</v>
      </c>
      <c r="AL1898" s="3" t="s">
        <v>9950</v>
      </c>
      <c r="AW1898" s="3" t="s">
        <v>168</v>
      </c>
      <c r="AX1898" s="3" t="s">
        <v>12196</v>
      </c>
      <c r="AY1898" s="3" t="s">
        <v>12197</v>
      </c>
      <c r="AZ1898" s="3" t="s">
        <v>12199</v>
      </c>
      <c r="BA1898" s="3" t="s">
        <v>12198</v>
      </c>
      <c r="BC1898" s="15" t="s">
        <v>12200</v>
      </c>
      <c r="BD1898" s="135"/>
      <c r="BE1898" s="135"/>
      <c r="BF1898" s="15" t="s">
        <v>12201</v>
      </c>
      <c r="BG1898" s="3" t="s">
        <v>168</v>
      </c>
      <c r="BH1898" s="3" t="s">
        <v>9830</v>
      </c>
      <c r="BI1898" s="3" t="s">
        <v>4891</v>
      </c>
      <c r="BJ1898" s="3" t="s">
        <v>9963</v>
      </c>
      <c r="BK1898" s="3" t="s">
        <v>9964</v>
      </c>
      <c r="BL1898" s="3" t="s">
        <v>163</v>
      </c>
      <c r="BM1898" s="3" t="s">
        <v>9965</v>
      </c>
      <c r="BN1898" s="3" t="s">
        <v>163</v>
      </c>
      <c r="BO1898" s="3" t="s">
        <v>9918</v>
      </c>
      <c r="BP1898" s="3" t="s">
        <v>9966</v>
      </c>
      <c r="BQ1898" s="3" t="s">
        <v>168</v>
      </c>
      <c r="BR1898" s="3" t="s">
        <v>9967</v>
      </c>
      <c r="BS1898" s="3" t="s">
        <v>8747</v>
      </c>
      <c r="BT1898" s="3" t="s">
        <v>9968</v>
      </c>
      <c r="BU1898" s="3" t="s">
        <v>9969</v>
      </c>
      <c r="BV1898" s="3" t="s">
        <v>163</v>
      </c>
      <c r="BW1898" s="3" t="s">
        <v>9970</v>
      </c>
      <c r="BX1898" s="3" t="s">
        <v>163</v>
      </c>
      <c r="BY1898" s="3" t="s">
        <v>9971</v>
      </c>
      <c r="BZ1898" s="3" t="s">
        <v>9972</v>
      </c>
      <c r="CA1898" s="3" t="s">
        <v>168</v>
      </c>
      <c r="CB1898" s="3" t="s">
        <v>9973</v>
      </c>
      <c r="CC1898" s="3" t="s">
        <v>9974</v>
      </c>
      <c r="CD1898" s="3" t="s">
        <v>9975</v>
      </c>
      <c r="CE1898" s="3" t="s">
        <v>9976</v>
      </c>
      <c r="CF1898" s="3" t="s">
        <v>163</v>
      </c>
      <c r="CG1898" s="3" t="s">
        <v>9977</v>
      </c>
      <c r="CH1898" s="3" t="s">
        <v>163</v>
      </c>
      <c r="CI1898" s="3" t="s">
        <v>163</v>
      </c>
      <c r="CJ1898" s="3" t="s">
        <v>9978</v>
      </c>
      <c r="CK1898" s="3" t="s">
        <v>168</v>
      </c>
      <c r="CL1898" s="3" t="s">
        <v>9979</v>
      </c>
      <c r="CM1898" s="3" t="s">
        <v>9980</v>
      </c>
      <c r="CN1898" s="3" t="s">
        <v>9981</v>
      </c>
      <c r="CO1898" s="3" t="s">
        <v>9982</v>
      </c>
      <c r="CP1898" s="3" t="s">
        <v>163</v>
      </c>
      <c r="CQ1898" s="3" t="s">
        <v>9983</v>
      </c>
      <c r="CR1898" s="3" t="s">
        <v>163</v>
      </c>
      <c r="CS1898" s="3" t="s">
        <v>9918</v>
      </c>
      <c r="CT1898" s="3" t="s">
        <v>9984</v>
      </c>
      <c r="CU1898" s="3" t="s">
        <v>168</v>
      </c>
      <c r="CV1898" s="3" t="s">
        <v>9956</v>
      </c>
      <c r="CW1898" s="3" t="s">
        <v>9957</v>
      </c>
      <c r="CX1898" s="3" t="s">
        <v>9958</v>
      </c>
      <c r="CY1898" s="3" t="s">
        <v>9959</v>
      </c>
      <c r="CZ1898" s="3" t="s">
        <v>163</v>
      </c>
      <c r="DA1898" s="3" t="s">
        <v>9960</v>
      </c>
      <c r="DB1898" s="3" t="s">
        <v>163</v>
      </c>
      <c r="DC1898" s="3" t="s">
        <v>9961</v>
      </c>
      <c r="DD1898" s="3" t="s">
        <v>9962</v>
      </c>
      <c r="DE1898" s="3" t="s">
        <v>168</v>
      </c>
      <c r="DF1898" s="3" t="s">
        <v>4123</v>
      </c>
      <c r="DG1898" s="3" t="s">
        <v>6546</v>
      </c>
      <c r="DH1898" s="3" t="s">
        <v>9951</v>
      </c>
      <c r="DI1898" s="3" t="s">
        <v>9952</v>
      </c>
      <c r="DJ1898" s="3" t="s">
        <v>163</v>
      </c>
      <c r="DK1898" s="3" t="s">
        <v>9953</v>
      </c>
      <c r="DL1898" s="3" t="s">
        <v>163</v>
      </c>
      <c r="DM1898" s="3" t="s">
        <v>9954</v>
      </c>
      <c r="DN1898" s="3" t="s">
        <v>9955</v>
      </c>
      <c r="DO1898" s="3" t="s">
        <v>168</v>
      </c>
      <c r="DP1898" s="3" t="s">
        <v>12119</v>
      </c>
      <c r="DQ1898" s="3" t="s">
        <v>12120</v>
      </c>
      <c r="DS1898" s="82" t="s">
        <v>12118</v>
      </c>
      <c r="DZ1898" s="3" t="s">
        <v>5052</v>
      </c>
      <c r="EA1898" s="3" t="s">
        <v>646</v>
      </c>
      <c r="EC1898" s="3" t="s">
        <v>5053</v>
      </c>
    </row>
    <row r="1899" spans="1:133" ht="12.75" customHeight="1" x14ac:dyDescent="0.2">
      <c r="A1899" s="133" t="s">
        <v>173</v>
      </c>
      <c r="B1899" s="124"/>
      <c r="C1899" s="133"/>
      <c r="D1899" s="3" t="s">
        <v>9941</v>
      </c>
      <c r="E1899" s="3" t="s">
        <v>8208</v>
      </c>
      <c r="F1899" s="124"/>
      <c r="G1899" s="124"/>
      <c r="H1899" s="124"/>
      <c r="I1899" s="8" t="s">
        <v>301</v>
      </c>
      <c r="J1899" s="133" t="s">
        <v>179</v>
      </c>
      <c r="K1899" s="134" t="s">
        <v>180</v>
      </c>
      <c r="L1899" s="133"/>
      <c r="M1899" s="133"/>
      <c r="N1899" s="124"/>
      <c r="O1899" s="124"/>
      <c r="P1899" s="124"/>
      <c r="Q1899" s="124"/>
      <c r="R1899" s="133"/>
      <c r="S1899" s="133"/>
      <c r="T1899" s="10">
        <v>831001</v>
      </c>
      <c r="U1899" s="3" t="s">
        <v>13156</v>
      </c>
      <c r="V1899" s="9" t="s">
        <v>13157</v>
      </c>
      <c r="AA1899" s="3" t="s">
        <v>163</v>
      </c>
      <c r="AC1899" s="3" t="s">
        <v>168</v>
      </c>
      <c r="AD1899" s="3" t="s">
        <v>9945</v>
      </c>
      <c r="AE1899" s="3" t="s">
        <v>5050</v>
      </c>
      <c r="AF1899" s="3" t="s">
        <v>9946</v>
      </c>
      <c r="AG1899" s="3" t="s">
        <v>5051</v>
      </c>
      <c r="AI1899" s="3" t="s">
        <v>12994</v>
      </c>
      <c r="AJ1899" s="3" t="s">
        <v>9947</v>
      </c>
      <c r="AK1899" s="3" t="s">
        <v>9949</v>
      </c>
      <c r="AL1899" s="3" t="s">
        <v>9950</v>
      </c>
      <c r="AW1899" s="3" t="s">
        <v>168</v>
      </c>
      <c r="AX1899" s="3" t="s">
        <v>12196</v>
      </c>
      <c r="AY1899" s="3" t="s">
        <v>12197</v>
      </c>
      <c r="AZ1899" s="3" t="s">
        <v>12199</v>
      </c>
      <c r="BA1899" s="3" t="s">
        <v>12198</v>
      </c>
      <c r="BC1899" s="15" t="s">
        <v>12200</v>
      </c>
      <c r="BD1899" s="135"/>
      <c r="BE1899" s="135"/>
      <c r="BF1899" s="15" t="s">
        <v>12201</v>
      </c>
      <c r="BG1899" s="3" t="s">
        <v>168</v>
      </c>
      <c r="BH1899" s="3" t="s">
        <v>9830</v>
      </c>
      <c r="BI1899" s="3" t="s">
        <v>4891</v>
      </c>
      <c r="BJ1899" s="3" t="s">
        <v>9963</v>
      </c>
      <c r="BK1899" s="3" t="s">
        <v>9964</v>
      </c>
      <c r="BL1899" s="3" t="s">
        <v>163</v>
      </c>
      <c r="BM1899" s="3" t="s">
        <v>9965</v>
      </c>
      <c r="BN1899" s="3" t="s">
        <v>163</v>
      </c>
      <c r="BO1899" s="3" t="s">
        <v>9918</v>
      </c>
      <c r="BP1899" s="3" t="s">
        <v>9966</v>
      </c>
      <c r="BQ1899" s="3" t="s">
        <v>168</v>
      </c>
      <c r="BR1899" s="3" t="s">
        <v>9967</v>
      </c>
      <c r="BS1899" s="3" t="s">
        <v>8747</v>
      </c>
      <c r="BT1899" s="3" t="s">
        <v>9968</v>
      </c>
      <c r="BU1899" s="3" t="s">
        <v>9969</v>
      </c>
      <c r="BV1899" s="3" t="s">
        <v>163</v>
      </c>
      <c r="BW1899" s="3" t="s">
        <v>9970</v>
      </c>
      <c r="BX1899" s="3" t="s">
        <v>163</v>
      </c>
      <c r="BY1899" s="3" t="s">
        <v>9971</v>
      </c>
      <c r="BZ1899" s="3" t="s">
        <v>9972</v>
      </c>
      <c r="CA1899" s="3" t="s">
        <v>168</v>
      </c>
      <c r="CB1899" s="3" t="s">
        <v>9973</v>
      </c>
      <c r="CC1899" s="3" t="s">
        <v>9974</v>
      </c>
      <c r="CD1899" s="3" t="s">
        <v>9975</v>
      </c>
      <c r="CE1899" s="3" t="s">
        <v>9976</v>
      </c>
      <c r="CF1899" s="3" t="s">
        <v>163</v>
      </c>
      <c r="CG1899" s="3" t="s">
        <v>9977</v>
      </c>
      <c r="CH1899" s="3" t="s">
        <v>163</v>
      </c>
      <c r="CI1899" s="3" t="s">
        <v>163</v>
      </c>
      <c r="CJ1899" s="3" t="s">
        <v>9978</v>
      </c>
      <c r="CK1899" s="3" t="s">
        <v>168</v>
      </c>
      <c r="CL1899" s="3" t="s">
        <v>9979</v>
      </c>
      <c r="CM1899" s="3" t="s">
        <v>9980</v>
      </c>
      <c r="CN1899" s="3" t="s">
        <v>9981</v>
      </c>
      <c r="CO1899" s="3" t="s">
        <v>9982</v>
      </c>
      <c r="CP1899" s="3" t="s">
        <v>163</v>
      </c>
      <c r="CQ1899" s="3" t="s">
        <v>9983</v>
      </c>
      <c r="CR1899" s="3" t="s">
        <v>163</v>
      </c>
      <c r="CS1899" s="3" t="s">
        <v>9918</v>
      </c>
      <c r="CT1899" s="3" t="s">
        <v>9984</v>
      </c>
      <c r="CU1899" s="3" t="s">
        <v>168</v>
      </c>
      <c r="CV1899" s="3" t="s">
        <v>9956</v>
      </c>
      <c r="CW1899" s="3" t="s">
        <v>9957</v>
      </c>
      <c r="CX1899" s="3" t="s">
        <v>9958</v>
      </c>
      <c r="CY1899" s="3" t="s">
        <v>9959</v>
      </c>
      <c r="CZ1899" s="3" t="s">
        <v>163</v>
      </c>
      <c r="DA1899" s="3" t="s">
        <v>9960</v>
      </c>
      <c r="DB1899" s="3" t="s">
        <v>163</v>
      </c>
      <c r="DC1899" s="3" t="s">
        <v>9961</v>
      </c>
      <c r="DD1899" s="3" t="s">
        <v>9962</v>
      </c>
      <c r="DE1899" s="3" t="s">
        <v>168</v>
      </c>
      <c r="DF1899" s="3" t="s">
        <v>4123</v>
      </c>
      <c r="DG1899" s="3" t="s">
        <v>6546</v>
      </c>
      <c r="DH1899" s="3" t="s">
        <v>9951</v>
      </c>
      <c r="DI1899" s="3" t="s">
        <v>9952</v>
      </c>
      <c r="DJ1899" s="3" t="s">
        <v>163</v>
      </c>
      <c r="DK1899" s="3" t="s">
        <v>9953</v>
      </c>
      <c r="DL1899" s="3" t="s">
        <v>163</v>
      </c>
      <c r="DM1899" s="3" t="s">
        <v>9954</v>
      </c>
      <c r="DN1899" s="3" t="s">
        <v>9955</v>
      </c>
      <c r="DO1899" s="3" t="s">
        <v>168</v>
      </c>
      <c r="DP1899" s="3" t="s">
        <v>12119</v>
      </c>
      <c r="DQ1899" s="3" t="s">
        <v>12120</v>
      </c>
      <c r="DS1899" s="82" t="s">
        <v>12118</v>
      </c>
      <c r="DZ1899" s="3" t="s">
        <v>5052</v>
      </c>
      <c r="EA1899" s="3" t="s">
        <v>646</v>
      </c>
      <c r="EC1899" s="3" t="s">
        <v>5053</v>
      </c>
    </row>
    <row r="1900" spans="1:133" ht="12.75" customHeight="1" x14ac:dyDescent="0.2">
      <c r="A1900" s="3" t="s">
        <v>173</v>
      </c>
      <c r="D1900" s="3" t="s">
        <v>9985</v>
      </c>
      <c r="E1900" s="135" t="s">
        <v>9985</v>
      </c>
      <c r="F1900" s="3"/>
      <c r="G1900" s="3"/>
      <c r="I1900" s="3" t="s">
        <v>301</v>
      </c>
      <c r="J1900" s="3" t="s">
        <v>179</v>
      </c>
      <c r="K1900" s="4" t="s">
        <v>162</v>
      </c>
      <c r="L1900" s="3" t="s">
        <v>9986</v>
      </c>
      <c r="M1900" s="82" t="s">
        <v>13594</v>
      </c>
      <c r="R1900" s="3" t="s">
        <v>9987</v>
      </c>
      <c r="S1900" s="3" t="s">
        <v>9988</v>
      </c>
      <c r="T1900" s="3" t="s">
        <v>9989</v>
      </c>
      <c r="U1900" s="3" t="s">
        <v>1189</v>
      </c>
      <c r="V1900" s="9" t="s">
        <v>9990</v>
      </c>
      <c r="AA1900" s="3" t="s">
        <v>163</v>
      </c>
      <c r="AC1900" s="3" t="s">
        <v>168</v>
      </c>
      <c r="AD1900" s="3" t="s">
        <v>9991</v>
      </c>
      <c r="AE1900" s="3" t="s">
        <v>968</v>
      </c>
      <c r="AF1900" s="3" t="s">
        <v>250</v>
      </c>
      <c r="AG1900" s="3" t="s">
        <v>9992</v>
      </c>
      <c r="AH1900" s="3" t="s">
        <v>969</v>
      </c>
      <c r="AI1900" s="141" t="s">
        <v>13593</v>
      </c>
      <c r="AJ1900" s="141" t="s">
        <v>13592</v>
      </c>
      <c r="AK1900" s="141" t="s">
        <v>13591</v>
      </c>
      <c r="AW1900" s="3" t="s">
        <v>168</v>
      </c>
      <c r="AX1900" s="135" t="s">
        <v>9994</v>
      </c>
      <c r="AY1900" s="135" t="s">
        <v>9995</v>
      </c>
      <c r="AZ1900" s="135" t="s">
        <v>163</v>
      </c>
      <c r="BA1900" s="3" t="s">
        <v>9996</v>
      </c>
      <c r="BB1900" s="3" t="s">
        <v>9997</v>
      </c>
      <c r="BC1900" s="135" t="s">
        <v>9998</v>
      </c>
      <c r="BD1900" s="135" t="s">
        <v>163</v>
      </c>
      <c r="BE1900" s="135" t="s">
        <v>9993</v>
      </c>
    </row>
    <row r="1901" spans="1:133" ht="12.75" customHeight="1" x14ac:dyDescent="0.2">
      <c r="A1901" s="3" t="s">
        <v>205</v>
      </c>
      <c r="D1901" s="3" t="s">
        <v>10015</v>
      </c>
      <c r="E1901" s="3" t="s">
        <v>10015</v>
      </c>
      <c r="F1901" s="3"/>
      <c r="G1901" s="3"/>
      <c r="I1901" s="3" t="s">
        <v>430</v>
      </c>
      <c r="J1901" s="3" t="s">
        <v>431</v>
      </c>
      <c r="K1901" s="4" t="s">
        <v>162</v>
      </c>
      <c r="L1901" s="3" t="s">
        <v>163</v>
      </c>
      <c r="R1901" s="3" t="s">
        <v>10016</v>
      </c>
      <c r="S1901" s="3" t="s">
        <v>163</v>
      </c>
      <c r="T1901" s="3" t="s">
        <v>5460</v>
      </c>
      <c r="U1901" s="3" t="s">
        <v>5461</v>
      </c>
      <c r="V1901" s="9" t="s">
        <v>163</v>
      </c>
      <c r="AA1901" s="3" t="s">
        <v>163</v>
      </c>
      <c r="AC1901" s="3" t="s">
        <v>168</v>
      </c>
      <c r="AD1901" s="3" t="s">
        <v>2971</v>
      </c>
      <c r="AE1901" s="3" t="s">
        <v>2972</v>
      </c>
      <c r="AF1901" s="3" t="s">
        <v>402</v>
      </c>
      <c r="AG1901" s="3" t="s">
        <v>10017</v>
      </c>
      <c r="AH1901" s="3" t="s">
        <v>163</v>
      </c>
      <c r="AI1901" s="3" t="s">
        <v>10018</v>
      </c>
      <c r="AJ1901" s="3" t="s">
        <v>163</v>
      </c>
      <c r="AK1901" s="3" t="s">
        <v>10019</v>
      </c>
      <c r="AL1901" s="3" t="s">
        <v>163</v>
      </c>
      <c r="BC1901" s="9"/>
      <c r="BD1901" s="9"/>
      <c r="BE1901" s="9"/>
    </row>
    <row r="1902" spans="1:133" ht="12.75" customHeight="1" x14ac:dyDescent="0.2">
      <c r="A1902" s="3" t="s">
        <v>205</v>
      </c>
      <c r="D1902" s="3" t="s">
        <v>10015</v>
      </c>
      <c r="E1902" s="3" t="s">
        <v>10015</v>
      </c>
      <c r="F1902" s="3"/>
      <c r="G1902" s="3"/>
      <c r="I1902" s="135" t="s">
        <v>722</v>
      </c>
      <c r="J1902" s="3" t="s">
        <v>179</v>
      </c>
      <c r="K1902" s="4" t="s">
        <v>162</v>
      </c>
      <c r="L1902" s="3" t="s">
        <v>163</v>
      </c>
      <c r="M1902" s="3" t="s">
        <v>163</v>
      </c>
      <c r="R1902" s="3" t="s">
        <v>10020</v>
      </c>
      <c r="S1902" s="3" t="s">
        <v>10021</v>
      </c>
      <c r="T1902" s="3" t="s">
        <v>10022</v>
      </c>
      <c r="U1902" s="3" t="s">
        <v>743</v>
      </c>
      <c r="V1902" s="9" t="s">
        <v>163</v>
      </c>
      <c r="AA1902" s="3" t="s">
        <v>163</v>
      </c>
      <c r="AC1902" s="3" t="s">
        <v>168</v>
      </c>
      <c r="AD1902" s="3" t="s">
        <v>10023</v>
      </c>
      <c r="AE1902" s="3" t="s">
        <v>10024</v>
      </c>
      <c r="AF1902" s="3" t="s">
        <v>10025</v>
      </c>
      <c r="AG1902" s="3" t="s">
        <v>10026</v>
      </c>
      <c r="AH1902" s="3" t="s">
        <v>163</v>
      </c>
      <c r="AI1902" s="3" t="s">
        <v>10027</v>
      </c>
      <c r="AJ1902" s="3" t="s">
        <v>163</v>
      </c>
      <c r="AK1902" s="3" t="s">
        <v>10028</v>
      </c>
      <c r="AL1902" s="3" t="s">
        <v>163</v>
      </c>
      <c r="BC1902" s="9"/>
      <c r="BD1902" s="9"/>
      <c r="BE1902" s="9"/>
    </row>
    <row r="1903" spans="1:133" ht="12.75" customHeight="1" x14ac:dyDescent="0.25">
      <c r="A1903" s="135" t="s">
        <v>544</v>
      </c>
      <c r="C1903" s="128"/>
      <c r="D1903" s="135" t="s">
        <v>10029</v>
      </c>
      <c r="E1903" s="135" t="s">
        <v>10029</v>
      </c>
      <c r="F1903" s="135"/>
      <c r="G1903" s="135"/>
      <c r="H1903" s="127"/>
      <c r="I1903" s="135" t="s">
        <v>604</v>
      </c>
      <c r="J1903" s="135" t="s">
        <v>444</v>
      </c>
      <c r="K1903" s="127" t="s">
        <v>162</v>
      </c>
      <c r="L1903" s="135" t="s">
        <v>163</v>
      </c>
      <c r="M1903" s="135" t="s">
        <v>10030</v>
      </c>
      <c r="N1903" s="135"/>
      <c r="O1903" s="135"/>
      <c r="P1903" s="135"/>
      <c r="Q1903" s="135"/>
      <c r="R1903" s="135" t="s">
        <v>10031</v>
      </c>
      <c r="S1903" s="135" t="s">
        <v>163</v>
      </c>
      <c r="T1903" s="135" t="s">
        <v>10032</v>
      </c>
      <c r="U1903" s="135" t="s">
        <v>10033</v>
      </c>
      <c r="V1903" s="141" t="s">
        <v>10034</v>
      </c>
      <c r="W1903" s="135"/>
      <c r="X1903" s="135"/>
      <c r="Y1903" s="135"/>
      <c r="Z1903" s="135"/>
      <c r="AA1903" s="135" t="s">
        <v>163</v>
      </c>
      <c r="AB1903" s="135"/>
      <c r="AC1903" s="135" t="s">
        <v>168</v>
      </c>
      <c r="AD1903" s="135" t="s">
        <v>2425</v>
      </c>
      <c r="AE1903" s="135" t="s">
        <v>10035</v>
      </c>
      <c r="AF1903" s="135" t="s">
        <v>843</v>
      </c>
      <c r="AG1903" s="3" t="s">
        <v>10036</v>
      </c>
      <c r="AH1903" s="3" t="s">
        <v>163</v>
      </c>
      <c r="AI1903" s="135" t="s">
        <v>163</v>
      </c>
      <c r="AJ1903" s="135" t="s">
        <v>10037</v>
      </c>
      <c r="AK1903" s="135"/>
      <c r="AL1903" s="135" t="s">
        <v>10038</v>
      </c>
      <c r="AM1903" s="135" t="s">
        <v>3478</v>
      </c>
      <c r="AN1903" s="135" t="s">
        <v>7349</v>
      </c>
      <c r="AO1903" s="135" t="s">
        <v>15004</v>
      </c>
      <c r="AP1903" s="135" t="s">
        <v>15005</v>
      </c>
      <c r="AQ1903" s="180" t="s">
        <v>15006</v>
      </c>
      <c r="AR1903" s="135"/>
      <c r="AS1903" s="10">
        <v>16132416000</v>
      </c>
      <c r="AT1903" s="135" t="s">
        <v>15007</v>
      </c>
      <c r="AU1903" s="135"/>
      <c r="AV1903" s="135"/>
      <c r="AW1903" s="135" t="s">
        <v>194</v>
      </c>
      <c r="AX1903" s="3" t="s">
        <v>3915</v>
      </c>
      <c r="AY1903" s="3" t="s">
        <v>10039</v>
      </c>
      <c r="AZ1903" s="3" t="s">
        <v>163</v>
      </c>
      <c r="BA1903" s="3" t="s">
        <v>10040</v>
      </c>
      <c r="BB1903" s="3" t="s">
        <v>163</v>
      </c>
      <c r="BC1903" s="135" t="s">
        <v>163</v>
      </c>
      <c r="BD1903" s="3" t="s">
        <v>10041</v>
      </c>
      <c r="BE1903" s="3" t="s">
        <v>10038</v>
      </c>
      <c r="BF1903" s="135"/>
      <c r="BG1903" s="3" t="s">
        <v>3478</v>
      </c>
      <c r="BH1903" s="3" t="s">
        <v>884</v>
      </c>
      <c r="BI1903" s="3" t="s">
        <v>15101</v>
      </c>
      <c r="BJ1903" s="3" t="s">
        <v>5885</v>
      </c>
      <c r="BK1903" s="180" t="s">
        <v>15102</v>
      </c>
      <c r="BM1903" s="10">
        <v>16132416000</v>
      </c>
      <c r="BN1903" s="3" t="s">
        <v>15103</v>
      </c>
      <c r="DS1903" s="135"/>
    </row>
    <row r="1904" spans="1:133" ht="12.75" customHeight="1" x14ac:dyDescent="0.2">
      <c r="A1904" s="3" t="s">
        <v>205</v>
      </c>
      <c r="D1904" s="3" t="s">
        <v>10045</v>
      </c>
      <c r="E1904" s="3" t="s">
        <v>10045</v>
      </c>
      <c r="F1904" s="3"/>
      <c r="G1904" s="3"/>
      <c r="H1904" s="127"/>
      <c r="I1904" s="3" t="s">
        <v>12764</v>
      </c>
      <c r="J1904" s="3" t="s">
        <v>203</v>
      </c>
      <c r="K1904" s="4" t="s">
        <v>162</v>
      </c>
      <c r="L1904" s="3" t="s">
        <v>163</v>
      </c>
      <c r="M1904" s="3" t="s">
        <v>10046</v>
      </c>
      <c r="R1904" s="3" t="s">
        <v>10047</v>
      </c>
      <c r="S1904" s="3" t="s">
        <v>163</v>
      </c>
      <c r="T1904" s="3" t="s">
        <v>10048</v>
      </c>
      <c r="U1904" s="3" t="s">
        <v>10049</v>
      </c>
      <c r="V1904" s="9" t="s">
        <v>163</v>
      </c>
      <c r="AA1904" s="3" t="s">
        <v>10050</v>
      </c>
      <c r="AC1904" s="3" t="s">
        <v>168</v>
      </c>
      <c r="AD1904" s="3" t="s">
        <v>841</v>
      </c>
      <c r="AE1904" s="3" t="s">
        <v>4758</v>
      </c>
      <c r="AF1904" s="3" t="s">
        <v>402</v>
      </c>
      <c r="AG1904" s="3" t="s">
        <v>10051</v>
      </c>
      <c r="AH1904" s="3" t="s">
        <v>163</v>
      </c>
      <c r="AI1904" s="3" t="s">
        <v>163</v>
      </c>
      <c r="AJ1904" s="3" t="s">
        <v>10052</v>
      </c>
      <c r="AK1904" s="3" t="s">
        <v>10053</v>
      </c>
      <c r="AL1904" s="3" t="s">
        <v>10054</v>
      </c>
      <c r="AW1904" s="3" t="s">
        <v>168</v>
      </c>
      <c r="AX1904" s="3" t="s">
        <v>917</v>
      </c>
      <c r="AY1904" s="3" t="s">
        <v>10055</v>
      </c>
      <c r="AZ1904" s="3" t="s">
        <v>163</v>
      </c>
      <c r="BA1904" s="3" t="s">
        <v>10056</v>
      </c>
      <c r="BC1904" s="141"/>
      <c r="BD1904" s="141"/>
      <c r="BE1904" s="141"/>
      <c r="BJ1904" s="135"/>
      <c r="BK1904" s="135"/>
      <c r="CL1904" s="130"/>
      <c r="CM1904" s="130"/>
      <c r="CN1904" s="130"/>
      <c r="CO1904" s="130"/>
      <c r="CP1904" s="130"/>
    </row>
    <row r="1905" spans="1:148" ht="12.75" customHeight="1" x14ac:dyDescent="0.2">
      <c r="A1905" s="3" t="s">
        <v>205</v>
      </c>
      <c r="D1905" s="3" t="s">
        <v>10058</v>
      </c>
      <c r="E1905" s="3" t="s">
        <v>10058</v>
      </c>
      <c r="F1905" s="3"/>
      <c r="G1905" s="3"/>
      <c r="H1905" s="127"/>
      <c r="I1905" s="3" t="s">
        <v>722</v>
      </c>
      <c r="J1905" s="135" t="s">
        <v>179</v>
      </c>
      <c r="K1905" s="4" t="s">
        <v>162</v>
      </c>
      <c r="L1905" s="3" t="s">
        <v>163</v>
      </c>
      <c r="M1905" s="3" t="s">
        <v>163</v>
      </c>
      <c r="R1905" s="3" t="s">
        <v>10059</v>
      </c>
      <c r="S1905" s="3" t="s">
        <v>1687</v>
      </c>
      <c r="T1905" s="3" t="s">
        <v>5407</v>
      </c>
      <c r="U1905" s="3" t="s">
        <v>1150</v>
      </c>
      <c r="V1905" s="9" t="s">
        <v>10060</v>
      </c>
      <c r="AA1905" s="3" t="s">
        <v>163</v>
      </c>
      <c r="AC1905" s="3" t="s">
        <v>194</v>
      </c>
      <c r="AD1905" s="3" t="s">
        <v>10061</v>
      </c>
      <c r="AE1905" s="3" t="s">
        <v>10062</v>
      </c>
      <c r="AF1905" s="3" t="s">
        <v>10063</v>
      </c>
      <c r="AG1905" s="3" t="s">
        <v>10064</v>
      </c>
      <c r="AH1905" s="3" t="s">
        <v>10065</v>
      </c>
      <c r="AI1905" s="135" t="s">
        <v>10060</v>
      </c>
      <c r="AJ1905" s="3" t="s">
        <v>163</v>
      </c>
      <c r="AK1905" s="135" t="s">
        <v>10066</v>
      </c>
      <c r="AL1905" s="3" t="s">
        <v>10067</v>
      </c>
      <c r="BC1905" s="9"/>
      <c r="BD1905" s="9"/>
      <c r="BE1905" s="9"/>
    </row>
    <row r="1906" spans="1:148" ht="12.75" customHeight="1" x14ac:dyDescent="0.2">
      <c r="A1906" s="3" t="s">
        <v>544</v>
      </c>
      <c r="D1906" s="3" t="s">
        <v>10068</v>
      </c>
      <c r="E1906" s="3" t="s">
        <v>10068</v>
      </c>
      <c r="F1906" s="3"/>
      <c r="G1906" s="3"/>
      <c r="H1906" s="127"/>
      <c r="I1906" s="3" t="s">
        <v>722</v>
      </c>
      <c r="J1906" s="135" t="s">
        <v>179</v>
      </c>
      <c r="K1906" s="4" t="s">
        <v>162</v>
      </c>
      <c r="L1906" s="3" t="s">
        <v>163</v>
      </c>
      <c r="M1906" s="3" t="s">
        <v>10069</v>
      </c>
      <c r="R1906" s="3" t="s">
        <v>10070</v>
      </c>
      <c r="S1906" s="3" t="s">
        <v>10071</v>
      </c>
      <c r="T1906" s="3" t="s">
        <v>9364</v>
      </c>
      <c r="U1906" s="3" t="s">
        <v>743</v>
      </c>
      <c r="V1906" s="9" t="s">
        <v>10072</v>
      </c>
      <c r="AA1906" s="3" t="s">
        <v>163</v>
      </c>
      <c r="AC1906" s="3" t="s">
        <v>168</v>
      </c>
      <c r="AD1906" s="3" t="s">
        <v>10073</v>
      </c>
      <c r="AE1906" s="3" t="s">
        <v>9576</v>
      </c>
      <c r="AF1906" s="3" t="s">
        <v>10074</v>
      </c>
      <c r="AG1906" s="3" t="s">
        <v>10075</v>
      </c>
      <c r="AI1906" s="3" t="s">
        <v>163</v>
      </c>
      <c r="AJ1906" s="3" t="s">
        <v>10072</v>
      </c>
      <c r="AL1906" s="3" t="s">
        <v>10076</v>
      </c>
      <c r="BC1906" s="141"/>
      <c r="BD1906" s="9"/>
      <c r="BE1906" s="9"/>
      <c r="BF1906" s="135"/>
    </row>
    <row r="1907" spans="1:148" ht="12.75" customHeight="1" x14ac:dyDescent="0.2">
      <c r="A1907" s="135" t="s">
        <v>299</v>
      </c>
      <c r="B1907" s="127" t="s">
        <v>11959</v>
      </c>
      <c r="C1907" s="128"/>
      <c r="D1907" s="135" t="s">
        <v>10077</v>
      </c>
      <c r="E1907" s="135" t="s">
        <v>10077</v>
      </c>
      <c r="F1907" s="135"/>
      <c r="G1907" s="135"/>
      <c r="H1907" s="134" t="s">
        <v>177</v>
      </c>
      <c r="I1907" s="133" t="s">
        <v>443</v>
      </c>
      <c r="J1907" s="135" t="s">
        <v>444</v>
      </c>
      <c r="K1907" s="127" t="s">
        <v>162</v>
      </c>
      <c r="L1907" s="135" t="s">
        <v>163</v>
      </c>
      <c r="M1907" s="3" t="s">
        <v>163</v>
      </c>
      <c r="N1907" s="135"/>
      <c r="O1907" s="135"/>
      <c r="P1907" s="135"/>
      <c r="Q1907" s="135"/>
      <c r="R1907" s="135" t="s">
        <v>10078</v>
      </c>
      <c r="S1907" s="135" t="s">
        <v>163</v>
      </c>
      <c r="T1907" s="135" t="s">
        <v>10079</v>
      </c>
      <c r="U1907" s="135" t="s">
        <v>2818</v>
      </c>
      <c r="V1907" s="141" t="s">
        <v>10080</v>
      </c>
      <c r="W1907" s="135"/>
      <c r="X1907" s="135"/>
      <c r="Y1907" s="135"/>
      <c r="Z1907" s="135"/>
      <c r="AA1907" s="135" t="s">
        <v>163</v>
      </c>
      <c r="AB1907" s="135"/>
      <c r="AC1907" s="135" t="s">
        <v>194</v>
      </c>
      <c r="AD1907" s="135" t="s">
        <v>1562</v>
      </c>
      <c r="AE1907" s="135" t="s">
        <v>10081</v>
      </c>
      <c r="AF1907" s="135" t="s">
        <v>10082</v>
      </c>
      <c r="AG1907" s="135" t="s">
        <v>10083</v>
      </c>
      <c r="AH1907" s="135"/>
      <c r="AI1907" s="135" t="s">
        <v>10084</v>
      </c>
      <c r="AJ1907" s="3" t="s">
        <v>10080</v>
      </c>
      <c r="AK1907" s="3" t="s">
        <v>10085</v>
      </c>
      <c r="AL1907" s="3" t="s">
        <v>10086</v>
      </c>
      <c r="AT1907" s="135"/>
      <c r="AW1907" s="135" t="s">
        <v>168</v>
      </c>
      <c r="AX1907" s="135" t="s">
        <v>2713</v>
      </c>
      <c r="AY1907" s="135" t="s">
        <v>2714</v>
      </c>
      <c r="AZ1907" s="135" t="s">
        <v>581</v>
      </c>
      <c r="BA1907" s="135" t="s">
        <v>2715</v>
      </c>
      <c r="BB1907" s="135" t="s">
        <v>163</v>
      </c>
      <c r="BC1907" s="135" t="s">
        <v>10087</v>
      </c>
      <c r="BD1907" s="135" t="s">
        <v>163</v>
      </c>
      <c r="BE1907" s="135" t="s">
        <v>163</v>
      </c>
      <c r="BF1907" s="135" t="s">
        <v>10088</v>
      </c>
      <c r="BG1907" s="3" t="s">
        <v>168</v>
      </c>
      <c r="BH1907" s="3" t="s">
        <v>10089</v>
      </c>
      <c r="BI1907" s="3" t="s">
        <v>10090</v>
      </c>
      <c r="BJ1907" s="3" t="s">
        <v>10091</v>
      </c>
      <c r="BK1907" s="3" t="s">
        <v>10092</v>
      </c>
      <c r="DK1907" s="135"/>
      <c r="DN1907" s="135"/>
      <c r="EM1907" s="135"/>
      <c r="EO1907" s="135"/>
      <c r="ER1907" s="135"/>
    </row>
    <row r="1908" spans="1:148" ht="12.75" customHeight="1" x14ac:dyDescent="0.2">
      <c r="A1908" s="3" t="s">
        <v>544</v>
      </c>
      <c r="D1908" s="3" t="s">
        <v>10093</v>
      </c>
      <c r="E1908" s="3" t="s">
        <v>10093</v>
      </c>
      <c r="F1908" s="3"/>
      <c r="G1908" s="3"/>
      <c r="I1908" s="3" t="s">
        <v>722</v>
      </c>
      <c r="J1908" s="3" t="s">
        <v>179</v>
      </c>
      <c r="K1908" s="4" t="s">
        <v>162</v>
      </c>
      <c r="M1908" s="3" t="s">
        <v>163</v>
      </c>
      <c r="R1908" s="3" t="s">
        <v>10094</v>
      </c>
      <c r="S1908" s="3" t="s">
        <v>10095</v>
      </c>
      <c r="T1908" s="3" t="s">
        <v>10096</v>
      </c>
      <c r="U1908" s="3" t="s">
        <v>743</v>
      </c>
      <c r="V1908" s="9" t="s">
        <v>163</v>
      </c>
      <c r="AA1908" s="3" t="s">
        <v>163</v>
      </c>
      <c r="AC1908" s="3" t="s">
        <v>194</v>
      </c>
      <c r="AD1908" s="3" t="s">
        <v>2296</v>
      </c>
      <c r="AE1908" s="3" t="s">
        <v>10097</v>
      </c>
      <c r="AF1908" s="3" t="s">
        <v>250</v>
      </c>
      <c r="AG1908" s="3" t="s">
        <v>10098</v>
      </c>
      <c r="AI1908" s="3" t="s">
        <v>10099</v>
      </c>
      <c r="AJ1908" s="3" t="s">
        <v>163</v>
      </c>
      <c r="AL1908" s="3" t="s">
        <v>10100</v>
      </c>
      <c r="AW1908" s="3" t="s">
        <v>168</v>
      </c>
      <c r="AX1908" s="3" t="s">
        <v>4512</v>
      </c>
      <c r="AY1908" s="3" t="s">
        <v>10101</v>
      </c>
      <c r="AZ1908" s="3" t="s">
        <v>1806</v>
      </c>
      <c r="BA1908" s="3" t="s">
        <v>10102</v>
      </c>
      <c r="BC1908" s="9"/>
      <c r="BD1908" s="9"/>
      <c r="BE1908" s="9"/>
      <c r="BG1908" s="3" t="s">
        <v>168</v>
      </c>
      <c r="BH1908" s="3" t="s">
        <v>1285</v>
      </c>
      <c r="BI1908" s="3" t="s">
        <v>10103</v>
      </c>
      <c r="BJ1908" s="3" t="s">
        <v>10104</v>
      </c>
      <c r="BK1908" s="3" t="s">
        <v>10105</v>
      </c>
      <c r="BL1908" s="3" t="s">
        <v>163</v>
      </c>
      <c r="BM1908" s="3" t="s">
        <v>10106</v>
      </c>
      <c r="BQ1908" s="3" t="s">
        <v>168</v>
      </c>
      <c r="BR1908" s="3" t="s">
        <v>10107</v>
      </c>
      <c r="BS1908" s="3" t="s">
        <v>10108</v>
      </c>
      <c r="BT1908" s="3" t="s">
        <v>10109</v>
      </c>
      <c r="BU1908" s="3" t="s">
        <v>10110</v>
      </c>
      <c r="BV1908" s="3" t="s">
        <v>163</v>
      </c>
      <c r="BW1908" s="3" t="s">
        <v>10111</v>
      </c>
      <c r="BX1908" s="3" t="s">
        <v>163</v>
      </c>
      <c r="BY1908" s="3" t="s">
        <v>163</v>
      </c>
      <c r="BZ1908" s="3" t="s">
        <v>10112</v>
      </c>
    </row>
    <row r="1909" spans="1:148" ht="12.75" customHeight="1" x14ac:dyDescent="0.2">
      <c r="A1909" s="3" t="s">
        <v>544</v>
      </c>
      <c r="B1909" s="127" t="s">
        <v>13646</v>
      </c>
      <c r="C1909" s="5" t="s">
        <v>13884</v>
      </c>
      <c r="D1909" s="3" t="s">
        <v>10119</v>
      </c>
      <c r="E1909" s="3" t="s">
        <v>10119</v>
      </c>
      <c r="F1909" s="3"/>
      <c r="G1909" s="3"/>
      <c r="I1909" s="3" t="s">
        <v>301</v>
      </c>
      <c r="J1909" s="3" t="s">
        <v>179</v>
      </c>
      <c r="K1909" s="4" t="s">
        <v>162</v>
      </c>
      <c r="L1909" s="3" t="s">
        <v>163</v>
      </c>
      <c r="M1909" s="3" t="s">
        <v>10120</v>
      </c>
      <c r="R1909" s="3" t="s">
        <v>10121</v>
      </c>
      <c r="S1909" s="3" t="s">
        <v>10122</v>
      </c>
      <c r="T1909" s="3" t="s">
        <v>10123</v>
      </c>
      <c r="U1909" s="3" t="s">
        <v>1176</v>
      </c>
      <c r="V1909" s="9" t="s">
        <v>10124</v>
      </c>
      <c r="AA1909" s="3" t="s">
        <v>163</v>
      </c>
      <c r="AC1909" s="3" t="s">
        <v>168</v>
      </c>
      <c r="AF1909" s="3" t="s">
        <v>1849</v>
      </c>
      <c r="AG1909" s="3" t="s">
        <v>10125</v>
      </c>
      <c r="AH1909" s="3" t="s">
        <v>10126</v>
      </c>
      <c r="AI1909" s="3" t="s">
        <v>10124</v>
      </c>
      <c r="AJ1909" s="3" t="s">
        <v>163</v>
      </c>
      <c r="AL1909" s="3" t="s">
        <v>10127</v>
      </c>
      <c r="BC1909" s="9"/>
      <c r="BD1909" s="9"/>
      <c r="BE1909" s="9"/>
    </row>
    <row r="1910" spans="1:148" ht="12.75" customHeight="1" x14ac:dyDescent="0.2">
      <c r="A1910" s="3" t="s">
        <v>992</v>
      </c>
      <c r="D1910" s="3" t="s">
        <v>10128</v>
      </c>
      <c r="E1910" s="3" t="s">
        <v>10128</v>
      </c>
      <c r="F1910" s="3"/>
      <c r="G1910" s="3"/>
      <c r="I1910" s="133" t="s">
        <v>443</v>
      </c>
      <c r="J1910" s="3" t="s">
        <v>444</v>
      </c>
      <c r="K1910" s="4" t="s">
        <v>162</v>
      </c>
      <c r="L1910" s="3" t="s">
        <v>163</v>
      </c>
      <c r="M1910" s="3" t="s">
        <v>10129</v>
      </c>
      <c r="R1910" s="3" t="s">
        <v>10130</v>
      </c>
      <c r="S1910" s="3" t="s">
        <v>10131</v>
      </c>
      <c r="T1910" s="3" t="s">
        <v>10132</v>
      </c>
      <c r="U1910" s="3" t="s">
        <v>3913</v>
      </c>
      <c r="V1910" s="9" t="s">
        <v>10133</v>
      </c>
      <c r="AA1910" s="3" t="s">
        <v>163</v>
      </c>
      <c r="AC1910" s="3" t="s">
        <v>168</v>
      </c>
      <c r="AD1910" s="3" t="s">
        <v>10134</v>
      </c>
      <c r="AE1910" s="3" t="s">
        <v>10135</v>
      </c>
      <c r="AF1910" s="3" t="s">
        <v>163</v>
      </c>
      <c r="AG1910" s="3" t="s">
        <v>10136</v>
      </c>
      <c r="AH1910" s="3" t="s">
        <v>163</v>
      </c>
      <c r="AI1910" s="3" t="s">
        <v>10133</v>
      </c>
      <c r="AJ1910" s="3" t="s">
        <v>163</v>
      </c>
      <c r="AK1910" s="3" t="s">
        <v>10137</v>
      </c>
      <c r="AL1910" s="3" t="s">
        <v>163</v>
      </c>
      <c r="BC1910" s="9"/>
      <c r="BD1910" s="9"/>
      <c r="BE1910" s="9"/>
    </row>
    <row r="1911" spans="1:148" ht="12.75" customHeight="1" x14ac:dyDescent="0.2">
      <c r="A1911" s="135" t="s">
        <v>173</v>
      </c>
      <c r="C1911" s="128"/>
      <c r="D1911" s="3" t="s">
        <v>11804</v>
      </c>
      <c r="E1911" s="133" t="s">
        <v>8208</v>
      </c>
      <c r="F1911" s="135"/>
      <c r="G1911" s="135"/>
      <c r="H1911" s="127"/>
      <c r="I1911" s="135" t="s">
        <v>301</v>
      </c>
      <c r="J1911" s="135" t="s">
        <v>179</v>
      </c>
      <c r="K1911" s="127" t="s">
        <v>162</v>
      </c>
      <c r="L1911" s="135" t="s">
        <v>10143</v>
      </c>
      <c r="M1911" s="135" t="s">
        <v>163</v>
      </c>
      <c r="N1911" s="135"/>
      <c r="O1911" s="135"/>
      <c r="P1911" s="135"/>
      <c r="Q1911" s="135"/>
      <c r="R1911" s="135" t="s">
        <v>10144</v>
      </c>
      <c r="S1911" s="135" t="s">
        <v>10145</v>
      </c>
      <c r="T1911" s="135" t="s">
        <v>6153</v>
      </c>
      <c r="U1911" s="135" t="s">
        <v>5704</v>
      </c>
      <c r="V1911" s="141" t="s">
        <v>163</v>
      </c>
      <c r="AA1911" s="3" t="s">
        <v>163</v>
      </c>
      <c r="AC1911" s="135" t="s">
        <v>168</v>
      </c>
      <c r="AD1911" s="3" t="s">
        <v>10146</v>
      </c>
      <c r="AE1911" s="3" t="s">
        <v>8695</v>
      </c>
      <c r="AF1911" s="3" t="s">
        <v>6547</v>
      </c>
      <c r="AG1911" s="3" t="s">
        <v>8694</v>
      </c>
      <c r="AH1911" s="3" t="s">
        <v>8696</v>
      </c>
      <c r="AI1911" s="3" t="s">
        <v>10147</v>
      </c>
      <c r="AJ1911" s="3" t="s">
        <v>10148</v>
      </c>
      <c r="AL1911" s="3" t="s">
        <v>10149</v>
      </c>
      <c r="AW1911" s="3" t="s">
        <v>168</v>
      </c>
      <c r="AX1911" s="136" t="s">
        <v>8692</v>
      </c>
      <c r="AY1911" s="136" t="s">
        <v>8693</v>
      </c>
      <c r="AZ1911" s="133" t="s">
        <v>319</v>
      </c>
      <c r="BA1911" s="3" t="s">
        <v>8694</v>
      </c>
      <c r="BC1911" s="141"/>
      <c r="BD1911" s="141"/>
      <c r="BE1911" s="141"/>
      <c r="BF1911" s="135"/>
      <c r="BH1911" s="3" t="s">
        <v>8697</v>
      </c>
      <c r="BI1911" s="3" t="s">
        <v>8698</v>
      </c>
      <c r="BJ1911" s="3" t="s">
        <v>8699</v>
      </c>
      <c r="DS1911" s="135"/>
    </row>
    <row r="1912" spans="1:148" ht="12.75" customHeight="1" x14ac:dyDescent="0.2">
      <c r="A1912" s="3" t="s">
        <v>544</v>
      </c>
      <c r="D1912" s="3" t="s">
        <v>10150</v>
      </c>
      <c r="E1912" s="3" t="s">
        <v>10150</v>
      </c>
      <c r="F1912" s="3"/>
      <c r="G1912" s="3"/>
      <c r="I1912" s="3" t="s">
        <v>12764</v>
      </c>
      <c r="J1912" s="3" t="s">
        <v>203</v>
      </c>
      <c r="K1912" s="4" t="s">
        <v>162</v>
      </c>
      <c r="L1912" s="3" t="s">
        <v>163</v>
      </c>
      <c r="M1912" s="3" t="s">
        <v>10151</v>
      </c>
      <c r="R1912" s="3" t="s">
        <v>10152</v>
      </c>
      <c r="S1912" s="3" t="s">
        <v>10153</v>
      </c>
      <c r="T1912" s="3" t="s">
        <v>10154</v>
      </c>
      <c r="U1912" s="3" t="s">
        <v>829</v>
      </c>
      <c r="V1912" s="141" t="s">
        <v>10155</v>
      </c>
      <c r="AA1912" s="3" t="s">
        <v>163</v>
      </c>
      <c r="AC1912" s="135" t="s">
        <v>194</v>
      </c>
      <c r="AD1912" s="3" t="s">
        <v>10156</v>
      </c>
      <c r="AE1912" s="3" t="s">
        <v>10157</v>
      </c>
      <c r="AF1912" s="3" t="s">
        <v>8451</v>
      </c>
      <c r="AG1912" s="3" t="s">
        <v>10158</v>
      </c>
      <c r="AI1912" s="3" t="s">
        <v>10159</v>
      </c>
      <c r="AJ1912" s="3" t="s">
        <v>163</v>
      </c>
      <c r="AK1912" s="3" t="s">
        <v>10160</v>
      </c>
      <c r="AL1912" s="3" t="s">
        <v>163</v>
      </c>
      <c r="BC1912" s="141"/>
      <c r="BD1912" s="141"/>
      <c r="BE1912" s="141"/>
    </row>
    <row r="1913" spans="1:148" ht="12.75" customHeight="1" x14ac:dyDescent="0.2">
      <c r="A1913" s="3" t="s">
        <v>544</v>
      </c>
      <c r="D1913" s="3" t="s">
        <v>10167</v>
      </c>
      <c r="E1913" s="3" t="s">
        <v>10167</v>
      </c>
      <c r="F1913" s="3"/>
      <c r="G1913" s="3"/>
      <c r="I1913" s="133" t="s">
        <v>443</v>
      </c>
      <c r="J1913" s="3" t="s">
        <v>444</v>
      </c>
      <c r="K1913" s="4" t="s">
        <v>162</v>
      </c>
      <c r="L1913" s="3" t="s">
        <v>163</v>
      </c>
      <c r="M1913" s="3" t="s">
        <v>10168</v>
      </c>
      <c r="R1913" s="3" t="s">
        <v>163</v>
      </c>
      <c r="S1913" s="3" t="s">
        <v>163</v>
      </c>
      <c r="T1913" s="3" t="s">
        <v>163</v>
      </c>
      <c r="U1913" s="3" t="s">
        <v>644</v>
      </c>
      <c r="V1913" s="9" t="s">
        <v>10169</v>
      </c>
      <c r="AA1913" s="3" t="s">
        <v>163</v>
      </c>
      <c r="AC1913" s="3" t="s">
        <v>168</v>
      </c>
      <c r="AD1913" s="3" t="s">
        <v>7815</v>
      </c>
      <c r="AE1913" s="3" t="s">
        <v>7816</v>
      </c>
      <c r="AF1913" s="3" t="s">
        <v>163</v>
      </c>
      <c r="AG1913" s="3" t="s">
        <v>7817</v>
      </c>
      <c r="BC1913" s="9"/>
      <c r="BD1913" s="9"/>
      <c r="BE1913" s="9"/>
    </row>
    <row r="1914" spans="1:148" ht="12.75" customHeight="1" x14ac:dyDescent="0.2">
      <c r="A1914" s="3" t="s">
        <v>205</v>
      </c>
      <c r="B1914" s="17" t="s">
        <v>886</v>
      </c>
      <c r="D1914" s="3" t="s">
        <v>11474</v>
      </c>
      <c r="E1914" s="3" t="s">
        <v>11474</v>
      </c>
      <c r="F1914" s="3"/>
      <c r="G1914" s="3"/>
      <c r="H1914" s="4" t="s">
        <v>11628</v>
      </c>
      <c r="I1914" s="3" t="s">
        <v>722</v>
      </c>
      <c r="J1914" s="3" t="s">
        <v>179</v>
      </c>
      <c r="K1914" s="4" t="s">
        <v>162</v>
      </c>
      <c r="V1914" s="135"/>
      <c r="AC1914" s="133" t="s">
        <v>168</v>
      </c>
      <c r="AD1914" s="3" t="s">
        <v>11475</v>
      </c>
      <c r="AE1914" s="3" t="s">
        <v>1050</v>
      </c>
      <c r="AF1914" s="3" t="s">
        <v>11319</v>
      </c>
      <c r="AG1914" s="3" t="s">
        <v>11476</v>
      </c>
      <c r="BC1914" s="135"/>
      <c r="BD1914" s="135"/>
      <c r="BE1914" s="135"/>
    </row>
    <row r="1915" spans="1:148" ht="12.75" customHeight="1" x14ac:dyDescent="0.2">
      <c r="A1915" s="3" t="s">
        <v>299</v>
      </c>
      <c r="D1915" s="3" t="s">
        <v>10173</v>
      </c>
      <c r="E1915" s="3" t="s">
        <v>10173</v>
      </c>
      <c r="F1915" s="3"/>
      <c r="G1915" s="3"/>
      <c r="H1915" s="134" t="s">
        <v>177</v>
      </c>
      <c r="I1915" s="3" t="s">
        <v>160</v>
      </c>
      <c r="J1915" s="3" t="s">
        <v>161</v>
      </c>
      <c r="K1915" s="4" t="s">
        <v>162</v>
      </c>
      <c r="L1915" s="3" t="s">
        <v>163</v>
      </c>
      <c r="M1915" s="3" t="s">
        <v>10196</v>
      </c>
      <c r="R1915" s="3" t="s">
        <v>10174</v>
      </c>
      <c r="S1915" s="3" t="s">
        <v>4281</v>
      </c>
      <c r="T1915" s="3" t="s">
        <v>2602</v>
      </c>
      <c r="U1915" s="3" t="s">
        <v>3107</v>
      </c>
      <c r="V1915" s="9" t="s">
        <v>163</v>
      </c>
      <c r="AA1915" s="3" t="s">
        <v>163</v>
      </c>
      <c r="AC1915" s="3" t="s">
        <v>168</v>
      </c>
      <c r="AD1915" s="3" t="s">
        <v>10175</v>
      </c>
      <c r="AE1915" s="3" t="s">
        <v>10176</v>
      </c>
      <c r="AF1915" s="3" t="s">
        <v>2906</v>
      </c>
      <c r="AG1915" s="3" t="s">
        <v>10177</v>
      </c>
      <c r="AH1915" s="3" t="s">
        <v>163</v>
      </c>
      <c r="AI1915" s="3" t="s">
        <v>163</v>
      </c>
      <c r="AJ1915" s="3" t="s">
        <v>10178</v>
      </c>
      <c r="AK1915" s="3" t="s">
        <v>10179</v>
      </c>
      <c r="AL1915" s="3" t="s">
        <v>10180</v>
      </c>
      <c r="AM1915" s="3" t="s">
        <v>194</v>
      </c>
      <c r="AN1915" s="3" t="s">
        <v>10181</v>
      </c>
      <c r="AO1915" s="3" t="s">
        <v>10182</v>
      </c>
      <c r="AP1915" s="3" t="s">
        <v>10183</v>
      </c>
      <c r="AQ1915" s="3" t="s">
        <v>10184</v>
      </c>
      <c r="AS1915" s="3" t="s">
        <v>10185</v>
      </c>
      <c r="AT1915" s="3" t="s">
        <v>10186</v>
      </c>
      <c r="AU1915" s="3" t="s">
        <v>10187</v>
      </c>
      <c r="AW1915" s="3" t="s">
        <v>168</v>
      </c>
      <c r="AX1915" s="3" t="s">
        <v>10188</v>
      </c>
      <c r="AY1915" s="3" t="s">
        <v>10189</v>
      </c>
      <c r="AZ1915" s="3" t="s">
        <v>10190</v>
      </c>
      <c r="BA1915" s="3" t="s">
        <v>10191</v>
      </c>
      <c r="BB1915" s="3" t="s">
        <v>163</v>
      </c>
      <c r="BC1915" s="3" t="s">
        <v>10192</v>
      </c>
      <c r="BD1915" s="3" t="s">
        <v>163</v>
      </c>
      <c r="BE1915" s="3" t="s">
        <v>10193</v>
      </c>
      <c r="BF1915" s="3" t="s">
        <v>10194</v>
      </c>
      <c r="BG1915" s="3" t="s">
        <v>168</v>
      </c>
      <c r="BH1915" s="3" t="s">
        <v>14422</v>
      </c>
      <c r="BI1915" s="3" t="s">
        <v>14423</v>
      </c>
      <c r="BJ1915" s="101" t="s">
        <v>5833</v>
      </c>
      <c r="BK1915" s="101" t="s">
        <v>14424</v>
      </c>
    </row>
    <row r="1916" spans="1:148" ht="12.75" customHeight="1" x14ac:dyDescent="0.2">
      <c r="A1916" s="135" t="s">
        <v>299</v>
      </c>
      <c r="C1916" s="128"/>
      <c r="D1916" s="135" t="s">
        <v>10195</v>
      </c>
      <c r="E1916" s="135" t="s">
        <v>8208</v>
      </c>
      <c r="F1916" s="135"/>
      <c r="G1916" s="135"/>
      <c r="H1916" s="134" t="s">
        <v>177</v>
      </c>
      <c r="I1916" s="135" t="s">
        <v>858</v>
      </c>
      <c r="J1916" s="133" t="s">
        <v>203</v>
      </c>
      <c r="K1916" s="127" t="s">
        <v>162</v>
      </c>
      <c r="L1916" s="135"/>
      <c r="M1916" s="135" t="s">
        <v>10196</v>
      </c>
      <c r="N1916" s="135"/>
      <c r="O1916" s="135"/>
      <c r="P1916" s="135"/>
      <c r="Q1916" s="135"/>
      <c r="R1916" s="135" t="s">
        <v>12851</v>
      </c>
      <c r="S1916" s="135" t="s">
        <v>163</v>
      </c>
      <c r="T1916" s="135">
        <v>47166</v>
      </c>
      <c r="U1916" s="135" t="s">
        <v>3475</v>
      </c>
      <c r="V1916" s="141"/>
      <c r="W1916" s="135"/>
      <c r="X1916" s="135"/>
      <c r="Y1916" s="135"/>
      <c r="Z1916" s="135"/>
      <c r="AA1916" s="135"/>
      <c r="AB1916" s="135"/>
      <c r="AC1916" s="135" t="s">
        <v>168</v>
      </c>
      <c r="AD1916" s="135" t="s">
        <v>1162</v>
      </c>
      <c r="AE1916" s="135" t="s">
        <v>12853</v>
      </c>
      <c r="AF1916" s="135" t="s">
        <v>12856</v>
      </c>
      <c r="AG1916" s="135" t="s">
        <v>12852</v>
      </c>
      <c r="AH1916" s="135" t="s">
        <v>163</v>
      </c>
      <c r="AI1916" s="15" t="s">
        <v>12854</v>
      </c>
      <c r="AJ1916" s="135"/>
      <c r="AK1916" s="15" t="s">
        <v>12855</v>
      </c>
      <c r="AL1916" s="135"/>
      <c r="AM1916" s="135"/>
      <c r="AN1916" s="135"/>
      <c r="AO1916" s="135"/>
      <c r="AP1916" s="135"/>
      <c r="AQ1916" s="135"/>
      <c r="AR1916" s="135"/>
      <c r="AS1916" s="135"/>
      <c r="AT1916" s="135"/>
      <c r="AU1916" s="135"/>
      <c r="AV1916" s="135"/>
      <c r="AW1916" s="135"/>
      <c r="BC1916" s="141"/>
      <c r="BD1916" s="141"/>
      <c r="BE1916" s="141"/>
    </row>
    <row r="1917" spans="1:148" ht="12.75" customHeight="1" x14ac:dyDescent="0.2">
      <c r="A1917" s="135" t="s">
        <v>299</v>
      </c>
      <c r="C1917" s="128"/>
      <c r="D1917" s="135" t="s">
        <v>10195</v>
      </c>
      <c r="E1917" s="135" t="s">
        <v>10195</v>
      </c>
      <c r="F1917" s="135"/>
      <c r="G1917" s="135"/>
      <c r="H1917" s="7" t="s">
        <v>177</v>
      </c>
      <c r="I1917" s="135" t="s">
        <v>858</v>
      </c>
      <c r="J1917" s="8" t="s">
        <v>203</v>
      </c>
      <c r="K1917" s="127" t="s">
        <v>162</v>
      </c>
      <c r="M1917" s="135" t="s">
        <v>10196</v>
      </c>
      <c r="N1917" s="135"/>
      <c r="O1917" s="135"/>
      <c r="P1917" s="135"/>
      <c r="Q1917" s="135"/>
      <c r="R1917" s="135" t="s">
        <v>12212</v>
      </c>
      <c r="S1917" s="135" t="s">
        <v>163</v>
      </c>
      <c r="T1917" s="135" t="s">
        <v>10197</v>
      </c>
      <c r="U1917" s="135" t="s">
        <v>10198</v>
      </c>
      <c r="V1917" s="141" t="s">
        <v>10199</v>
      </c>
      <c r="W1917" s="135"/>
      <c r="X1917" s="135"/>
      <c r="Y1917" s="135"/>
      <c r="Z1917" s="135"/>
      <c r="AA1917" s="135" t="s">
        <v>10200</v>
      </c>
      <c r="AB1917" s="135"/>
      <c r="AC1917" s="135" t="s">
        <v>168</v>
      </c>
      <c r="AD1917" s="135" t="s">
        <v>10201</v>
      </c>
      <c r="AE1917" s="135" t="s">
        <v>10202</v>
      </c>
      <c r="AF1917" s="135" t="s">
        <v>163</v>
      </c>
      <c r="AG1917" s="135" t="s">
        <v>10203</v>
      </c>
      <c r="AH1917" s="135" t="s">
        <v>163</v>
      </c>
      <c r="AI1917" s="135" t="s">
        <v>10204</v>
      </c>
      <c r="AJ1917" s="135"/>
      <c r="AK1917" s="135"/>
      <c r="AL1917" s="135"/>
      <c r="AM1917" s="135"/>
      <c r="AN1917" s="135"/>
      <c r="AO1917" s="135"/>
      <c r="AP1917" s="135"/>
      <c r="AQ1917" s="135"/>
      <c r="AR1917" s="135"/>
      <c r="AS1917" s="135"/>
      <c r="AT1917" s="135"/>
      <c r="AU1917" s="135"/>
      <c r="AV1917" s="135"/>
      <c r="AW1917" s="135" t="s">
        <v>168</v>
      </c>
      <c r="AX1917" s="3" t="s">
        <v>3753</v>
      </c>
      <c r="AY1917" s="3" t="s">
        <v>12652</v>
      </c>
      <c r="AZ1917" s="3" t="s">
        <v>12857</v>
      </c>
      <c r="BA1917" s="3" t="s">
        <v>12651</v>
      </c>
      <c r="BC1917" s="39" t="s">
        <v>12858</v>
      </c>
      <c r="BD1917" s="141"/>
      <c r="BE1917" s="141"/>
      <c r="BF1917" s="15" t="s">
        <v>12859</v>
      </c>
    </row>
    <row r="1918" spans="1:148" ht="12.75" customHeight="1" x14ac:dyDescent="0.2">
      <c r="A1918" s="16" t="s">
        <v>240</v>
      </c>
      <c r="B1918" s="17" t="s">
        <v>886</v>
      </c>
      <c r="C1918" s="133"/>
      <c r="D1918" s="133" t="s">
        <v>880</v>
      </c>
      <c r="E1918" s="133" t="s">
        <v>881</v>
      </c>
      <c r="F1918" s="124"/>
      <c r="G1918" s="124"/>
      <c r="H1918" s="17" t="s">
        <v>243</v>
      </c>
      <c r="I1918" s="133" t="s">
        <v>443</v>
      </c>
      <c r="J1918" s="16" t="s">
        <v>444</v>
      </c>
      <c r="K1918" s="124" t="s">
        <v>180</v>
      </c>
      <c r="L1918" s="133" t="s">
        <v>887</v>
      </c>
      <c r="M1918" s="3" t="s">
        <v>883</v>
      </c>
      <c r="N1918" s="124" t="s">
        <v>247</v>
      </c>
      <c r="O1918" s="124"/>
      <c r="P1918" s="124"/>
      <c r="Q1918" s="124"/>
      <c r="R1918" s="133"/>
      <c r="S1918" s="133"/>
      <c r="T1918" s="133"/>
      <c r="U1918" s="133"/>
      <c r="V1918" s="141" t="s">
        <v>11108</v>
      </c>
      <c r="W1918" s="133"/>
      <c r="X1918" s="133"/>
      <c r="Y1918" s="133"/>
      <c r="Z1918" s="133"/>
      <c r="AA1918" s="133"/>
      <c r="AB1918" s="133"/>
      <c r="AC1918" s="135" t="s">
        <v>194</v>
      </c>
      <c r="AD1918" s="135" t="s">
        <v>13468</v>
      </c>
      <c r="AE1918" s="135" t="s">
        <v>13469</v>
      </c>
      <c r="AF1918" s="135" t="s">
        <v>13470</v>
      </c>
      <c r="AG1918" s="82" t="s">
        <v>13608</v>
      </c>
      <c r="AH1918" s="3" t="s">
        <v>163</v>
      </c>
      <c r="AI1918" s="15" t="s">
        <v>15003</v>
      </c>
      <c r="AJ1918" s="3" t="s">
        <v>9497</v>
      </c>
      <c r="AK1918" s="135" t="s">
        <v>9498</v>
      </c>
      <c r="AL1918" s="135" t="s">
        <v>9499</v>
      </c>
      <c r="AM1918" s="3" t="s">
        <v>194</v>
      </c>
      <c r="AN1918" s="3" t="s">
        <v>9500</v>
      </c>
      <c r="AO1918" s="3" t="s">
        <v>9501</v>
      </c>
      <c r="AQ1918" s="3" t="s">
        <v>9502</v>
      </c>
      <c r="AT1918" s="141"/>
      <c r="AW1918" s="135" t="s">
        <v>194</v>
      </c>
      <c r="AX1918" s="3" t="s">
        <v>15524</v>
      </c>
      <c r="AY1918" s="3" t="s">
        <v>15525</v>
      </c>
      <c r="AZ1918" s="130" t="s">
        <v>15526</v>
      </c>
      <c r="BA1918" s="176"/>
      <c r="BB1918" s="176" t="s">
        <v>15527</v>
      </c>
      <c r="BC1918" s="99"/>
      <c r="BF1918" s="39" t="s">
        <v>15528</v>
      </c>
      <c r="BG1918" s="3" t="s">
        <v>168</v>
      </c>
      <c r="BH1918" s="3" t="s">
        <v>9503</v>
      </c>
      <c r="BI1918" s="3" t="s">
        <v>9504</v>
      </c>
      <c r="BJ1918" s="3" t="s">
        <v>839</v>
      </c>
      <c r="BK1918" s="3" t="s">
        <v>9505</v>
      </c>
      <c r="BL1918" s="3" t="s">
        <v>163</v>
      </c>
      <c r="BM1918" s="3" t="s">
        <v>9506</v>
      </c>
      <c r="BN1918" s="3" t="s">
        <v>163</v>
      </c>
      <c r="BO1918" s="3" t="s">
        <v>163</v>
      </c>
      <c r="BP1918" s="3" t="s">
        <v>9507</v>
      </c>
      <c r="BQ1918" s="3" t="s">
        <v>168</v>
      </c>
      <c r="BR1918" s="3" t="s">
        <v>9508</v>
      </c>
      <c r="BS1918" s="3" t="s">
        <v>9509</v>
      </c>
      <c r="BT1918" s="3" t="s">
        <v>9510</v>
      </c>
      <c r="BU1918" s="3" t="s">
        <v>9511</v>
      </c>
      <c r="BV1918" s="3" t="s">
        <v>163</v>
      </c>
      <c r="BW1918" s="3" t="s">
        <v>9512</v>
      </c>
      <c r="BX1918" s="3" t="s">
        <v>163</v>
      </c>
      <c r="BY1918" s="3" t="s">
        <v>9513</v>
      </c>
      <c r="BZ1918" s="3" t="s">
        <v>9514</v>
      </c>
      <c r="CA1918" s="3" t="s">
        <v>168</v>
      </c>
      <c r="CB1918" s="3" t="s">
        <v>3727</v>
      </c>
      <c r="CC1918" s="3" t="s">
        <v>9515</v>
      </c>
      <c r="CD1918" s="3" t="s">
        <v>635</v>
      </c>
      <c r="CE1918" s="3" t="s">
        <v>9516</v>
      </c>
      <c r="CK1918" s="3" t="s">
        <v>168</v>
      </c>
      <c r="CL1918" s="3" t="s">
        <v>9517</v>
      </c>
      <c r="CM1918" s="3" t="s">
        <v>9518</v>
      </c>
      <c r="CN1918" s="3" t="s">
        <v>9519</v>
      </c>
      <c r="CO1918" s="3" t="s">
        <v>9520</v>
      </c>
      <c r="CP1918" s="3" t="s">
        <v>163</v>
      </c>
      <c r="CQ1918" s="3" t="s">
        <v>9521</v>
      </c>
      <c r="CR1918" s="3" t="s">
        <v>163</v>
      </c>
      <c r="CS1918" s="3" t="s">
        <v>163</v>
      </c>
      <c r="CT1918" s="3" t="s">
        <v>9522</v>
      </c>
      <c r="CU1918" s="3" t="s">
        <v>194</v>
      </c>
      <c r="CV1918" s="3" t="s">
        <v>9366</v>
      </c>
      <c r="CW1918" s="3" t="s">
        <v>9523</v>
      </c>
      <c r="CX1918" s="3" t="s">
        <v>9524</v>
      </c>
      <c r="CY1918" s="3" t="s">
        <v>9525</v>
      </c>
      <c r="CZ1918" s="3" t="s">
        <v>163</v>
      </c>
      <c r="DA1918" s="3" t="s">
        <v>9526</v>
      </c>
      <c r="DE1918" s="3" t="s">
        <v>194</v>
      </c>
      <c r="DF1918" s="3" t="s">
        <v>6482</v>
      </c>
      <c r="DG1918" s="3" t="s">
        <v>11185</v>
      </c>
      <c r="DH1918" s="3" t="s">
        <v>839</v>
      </c>
      <c r="DI1918" s="3" t="s">
        <v>11186</v>
      </c>
      <c r="DK1918" s="141" t="s">
        <v>13060</v>
      </c>
      <c r="DN1918" s="141" t="s">
        <v>13061</v>
      </c>
      <c r="DO1918" s="3" t="s">
        <v>168</v>
      </c>
      <c r="DP1918" s="3" t="s">
        <v>9527</v>
      </c>
      <c r="DQ1918" s="3" t="s">
        <v>3142</v>
      </c>
      <c r="DR1918" s="3" t="s">
        <v>9528</v>
      </c>
      <c r="DS1918" s="3" t="s">
        <v>9529</v>
      </c>
      <c r="DT1918" s="3" t="s">
        <v>163</v>
      </c>
      <c r="DU1918" s="3" t="s">
        <v>163</v>
      </c>
      <c r="DV1918" s="3" t="s">
        <v>163</v>
      </c>
      <c r="DW1918" s="3" t="s">
        <v>163</v>
      </c>
      <c r="DX1918" s="3" t="s">
        <v>9530</v>
      </c>
      <c r="DY1918" s="3" t="s">
        <v>194</v>
      </c>
      <c r="DZ1918" s="3" t="s">
        <v>9531</v>
      </c>
      <c r="EA1918" s="3" t="s">
        <v>9532</v>
      </c>
      <c r="EB1918" s="3" t="s">
        <v>9510</v>
      </c>
      <c r="EC1918" s="3" t="s">
        <v>9533</v>
      </c>
      <c r="ED1918" s="3" t="s">
        <v>163</v>
      </c>
      <c r="EE1918" s="3" t="s">
        <v>163</v>
      </c>
      <c r="EF1918" s="3" t="s">
        <v>163</v>
      </c>
      <c r="EG1918" s="3" t="s">
        <v>163</v>
      </c>
      <c r="EH1918" s="3" t="s">
        <v>9534</v>
      </c>
      <c r="EI1918" s="3" t="s">
        <v>168</v>
      </c>
      <c r="EJ1918" s="3" t="s">
        <v>967</v>
      </c>
      <c r="EK1918" s="3" t="s">
        <v>11593</v>
      </c>
      <c r="EL1918" s="3" t="s">
        <v>13068</v>
      </c>
      <c r="EM1918" s="82" t="s">
        <v>13069</v>
      </c>
      <c r="EO1918" s="141" t="s">
        <v>13070</v>
      </c>
      <c r="ER1918" s="141" t="s">
        <v>13071</v>
      </c>
    </row>
    <row r="1919" spans="1:148" ht="12.75" customHeight="1" x14ac:dyDescent="0.2">
      <c r="A1919" s="135" t="s">
        <v>205</v>
      </c>
      <c r="C1919" s="128"/>
      <c r="D1919" s="135" t="s">
        <v>10213</v>
      </c>
      <c r="E1919" s="135" t="s">
        <v>10214</v>
      </c>
      <c r="F1919" s="135"/>
      <c r="G1919" s="135"/>
      <c r="H1919" s="127"/>
      <c r="I1919" s="135" t="s">
        <v>722</v>
      </c>
      <c r="J1919" s="135" t="s">
        <v>179</v>
      </c>
      <c r="K1919" s="127" t="s">
        <v>180</v>
      </c>
      <c r="L1919" s="135" t="s">
        <v>163</v>
      </c>
      <c r="M1919" s="3" t="s">
        <v>10215</v>
      </c>
      <c r="N1919" s="135"/>
      <c r="O1919" s="135"/>
      <c r="P1919" s="135"/>
      <c r="Q1919" s="135"/>
      <c r="R1919" s="135" t="s">
        <v>10216</v>
      </c>
      <c r="S1919" s="135" t="s">
        <v>10217</v>
      </c>
      <c r="T1919" s="135" t="s">
        <v>10218</v>
      </c>
      <c r="U1919" s="135" t="s">
        <v>3590</v>
      </c>
      <c r="V1919" s="141" t="s">
        <v>10219</v>
      </c>
      <c r="W1919" s="135"/>
      <c r="X1919" s="135"/>
      <c r="Y1919" s="135"/>
      <c r="Z1919" s="135"/>
      <c r="AA1919" s="135" t="s">
        <v>163</v>
      </c>
      <c r="AB1919" s="135"/>
      <c r="AC1919" s="3" t="s">
        <v>168</v>
      </c>
      <c r="AD1919" s="3" t="s">
        <v>14761</v>
      </c>
      <c r="AE1919" s="3" t="s">
        <v>14760</v>
      </c>
      <c r="AF1919" s="3" t="s">
        <v>14762</v>
      </c>
      <c r="AG1919" s="3" t="s">
        <v>14763</v>
      </c>
      <c r="AJ1919" s="135"/>
      <c r="AK1919" s="135" t="s">
        <v>14764</v>
      </c>
      <c r="AL1919" s="135"/>
      <c r="AM1919" s="135"/>
      <c r="AN1919" s="135"/>
      <c r="AO1919" s="135"/>
      <c r="AP1919" s="135"/>
      <c r="AQ1919" s="135"/>
      <c r="AR1919" s="135"/>
      <c r="AS1919" s="135"/>
      <c r="AT1919" s="135"/>
      <c r="AU1919" s="135"/>
      <c r="AV1919" s="135"/>
      <c r="AW1919" s="135" t="s">
        <v>168</v>
      </c>
      <c r="AX1919" s="3" t="s">
        <v>4108</v>
      </c>
      <c r="AY1919" s="3" t="s">
        <v>1868</v>
      </c>
      <c r="AZ1919" s="3" t="s">
        <v>10221</v>
      </c>
      <c r="BA1919" s="3" t="s">
        <v>10222</v>
      </c>
      <c r="BB1919" s="3" t="s">
        <v>10223</v>
      </c>
      <c r="BC1919" s="141" t="s">
        <v>10224</v>
      </c>
      <c r="BD1919" s="141" t="s">
        <v>163</v>
      </c>
      <c r="BE1919" s="141" t="s">
        <v>10220</v>
      </c>
      <c r="BF1919" s="3" t="s">
        <v>10225</v>
      </c>
      <c r="BG1919" s="3" t="s">
        <v>168</v>
      </c>
      <c r="BH1919" s="3" t="s">
        <v>10226</v>
      </c>
      <c r="BI1919" s="3" t="s">
        <v>6729</v>
      </c>
      <c r="BJ1919" s="3" t="s">
        <v>611</v>
      </c>
      <c r="BK1919" s="3" t="s">
        <v>163</v>
      </c>
      <c r="BL1919" s="3" t="s">
        <v>163</v>
      </c>
      <c r="BM1919" s="3" t="s">
        <v>10219</v>
      </c>
      <c r="BN1919" s="3" t="s">
        <v>163</v>
      </c>
      <c r="BO1919" s="3" t="s">
        <v>163</v>
      </c>
      <c r="BP1919" s="3" t="s">
        <v>163</v>
      </c>
      <c r="BQ1919" s="3" t="s">
        <v>168</v>
      </c>
      <c r="BR1919" s="3" t="s">
        <v>856</v>
      </c>
      <c r="BS1919" s="3" t="s">
        <v>6729</v>
      </c>
      <c r="BT1919" s="3" t="s">
        <v>1894</v>
      </c>
      <c r="BU1919" s="3" t="s">
        <v>10227</v>
      </c>
      <c r="BV1919" s="3" t="s">
        <v>163</v>
      </c>
      <c r="BW1919" s="3" t="s">
        <v>10228</v>
      </c>
      <c r="BX1919" s="3" t="s">
        <v>163</v>
      </c>
      <c r="BY1919" s="3" t="s">
        <v>163</v>
      </c>
      <c r="BZ1919" s="3" t="s">
        <v>10229</v>
      </c>
    </row>
    <row r="1920" spans="1:148" ht="12.75" customHeight="1" x14ac:dyDescent="0.2">
      <c r="A1920" s="3" t="s">
        <v>205</v>
      </c>
      <c r="D1920" s="3" t="s">
        <v>10230</v>
      </c>
      <c r="E1920" s="3" t="s">
        <v>10230</v>
      </c>
      <c r="F1920" s="3"/>
      <c r="G1920" s="3"/>
      <c r="I1920" s="135" t="s">
        <v>722</v>
      </c>
      <c r="J1920" s="3" t="s">
        <v>179</v>
      </c>
      <c r="K1920" s="4" t="s">
        <v>162</v>
      </c>
      <c r="M1920" s="3" t="s">
        <v>163</v>
      </c>
      <c r="R1920" s="3" t="s">
        <v>10231</v>
      </c>
      <c r="S1920" s="3" t="s">
        <v>10232</v>
      </c>
      <c r="T1920" s="3" t="s">
        <v>163</v>
      </c>
      <c r="U1920" s="3" t="s">
        <v>3590</v>
      </c>
      <c r="V1920" s="9" t="s">
        <v>10233</v>
      </c>
      <c r="AA1920" s="3" t="s">
        <v>163</v>
      </c>
      <c r="AG1920" s="3" t="s">
        <v>10234</v>
      </c>
      <c r="BC1920" s="9"/>
      <c r="BD1920" s="9"/>
      <c r="BE1920" s="9"/>
    </row>
    <row r="1921" spans="1:133" ht="12.75" customHeight="1" x14ac:dyDescent="0.2">
      <c r="A1921" s="3" t="s">
        <v>205</v>
      </c>
      <c r="D1921" s="3" t="s">
        <v>10235</v>
      </c>
      <c r="E1921" s="3" t="s">
        <v>10235</v>
      </c>
      <c r="F1921" s="3"/>
      <c r="G1921" s="3"/>
      <c r="I1921" s="3" t="s">
        <v>722</v>
      </c>
      <c r="J1921" s="3" t="s">
        <v>179</v>
      </c>
      <c r="K1921" s="4" t="s">
        <v>162</v>
      </c>
      <c r="L1921" s="3" t="s">
        <v>163</v>
      </c>
      <c r="M1921" s="3" t="s">
        <v>163</v>
      </c>
      <c r="R1921" s="3" t="s">
        <v>10236</v>
      </c>
      <c r="S1921" s="3" t="s">
        <v>10237</v>
      </c>
      <c r="T1921" s="3" t="s">
        <v>10238</v>
      </c>
      <c r="U1921" s="3" t="s">
        <v>3590</v>
      </c>
      <c r="V1921" s="9" t="s">
        <v>163</v>
      </c>
      <c r="AA1921" s="3" t="s">
        <v>163</v>
      </c>
      <c r="AC1921" s="3" t="s">
        <v>168</v>
      </c>
      <c r="AD1921" s="3" t="s">
        <v>1782</v>
      </c>
      <c r="AE1921" s="3" t="s">
        <v>10239</v>
      </c>
      <c r="AF1921" s="3" t="s">
        <v>10240</v>
      </c>
      <c r="AG1921" s="3" t="s">
        <v>10241</v>
      </c>
      <c r="AH1921" s="3" t="s">
        <v>163</v>
      </c>
      <c r="AI1921" s="3" t="s">
        <v>10242</v>
      </c>
      <c r="AJ1921" s="3" t="s">
        <v>163</v>
      </c>
      <c r="AK1921" s="3" t="s">
        <v>10243</v>
      </c>
      <c r="AL1921" s="3" t="s">
        <v>10244</v>
      </c>
      <c r="BC1921" s="9"/>
      <c r="BD1921" s="9"/>
      <c r="BE1921" s="9"/>
    </row>
    <row r="1922" spans="1:133" ht="12.75" customHeight="1" x14ac:dyDescent="0.2">
      <c r="A1922" s="132" t="s">
        <v>240</v>
      </c>
      <c r="B1922" s="17" t="s">
        <v>886</v>
      </c>
      <c r="C1922" s="133"/>
      <c r="D1922" s="135" t="s">
        <v>9941</v>
      </c>
      <c r="E1922" s="8" t="s">
        <v>5107</v>
      </c>
      <c r="F1922" s="27"/>
      <c r="G1922" s="27"/>
      <c r="H1922" s="124" t="s">
        <v>243</v>
      </c>
      <c r="I1922" s="133" t="s">
        <v>212</v>
      </c>
      <c r="J1922" s="133" t="s">
        <v>179</v>
      </c>
      <c r="K1922" s="134" t="s">
        <v>180</v>
      </c>
      <c r="L1922" s="8" t="s">
        <v>5108</v>
      </c>
      <c r="M1922" s="133"/>
      <c r="N1922" s="124" t="s">
        <v>676</v>
      </c>
      <c r="O1922" s="124" t="s">
        <v>694</v>
      </c>
      <c r="P1922" s="124"/>
      <c r="Q1922" s="124"/>
      <c r="R1922" s="133"/>
      <c r="S1922" s="133"/>
      <c r="T1922" s="133"/>
      <c r="U1922" s="133"/>
      <c r="V1922" s="9" t="s">
        <v>9944</v>
      </c>
      <c r="AA1922" s="3" t="s">
        <v>163</v>
      </c>
      <c r="AC1922" s="3" t="s">
        <v>168</v>
      </c>
      <c r="AD1922" s="3" t="s">
        <v>9945</v>
      </c>
      <c r="AE1922" s="3" t="s">
        <v>5050</v>
      </c>
      <c r="AF1922" s="3" t="s">
        <v>9946</v>
      </c>
      <c r="AG1922" s="3" t="s">
        <v>5051</v>
      </c>
      <c r="AI1922" s="3" t="s">
        <v>163</v>
      </c>
      <c r="AJ1922" s="3" t="s">
        <v>9947</v>
      </c>
      <c r="AK1922" s="3" t="s">
        <v>9949</v>
      </c>
      <c r="AL1922" s="3" t="s">
        <v>9950</v>
      </c>
      <c r="AW1922" s="3" t="s">
        <v>168</v>
      </c>
      <c r="AX1922" s="3" t="s">
        <v>12196</v>
      </c>
      <c r="AY1922" s="3" t="s">
        <v>12197</v>
      </c>
      <c r="AZ1922" s="3" t="s">
        <v>12199</v>
      </c>
      <c r="BA1922" s="3" t="s">
        <v>12198</v>
      </c>
      <c r="BC1922" s="15" t="s">
        <v>12200</v>
      </c>
      <c r="BF1922" s="15" t="s">
        <v>12201</v>
      </c>
      <c r="BG1922" s="3" t="s">
        <v>168</v>
      </c>
      <c r="BH1922" s="3" t="s">
        <v>9830</v>
      </c>
      <c r="BI1922" s="3" t="s">
        <v>4891</v>
      </c>
      <c r="BJ1922" s="3" t="s">
        <v>9963</v>
      </c>
      <c r="BK1922" s="3" t="s">
        <v>9964</v>
      </c>
      <c r="BL1922" s="3" t="s">
        <v>163</v>
      </c>
      <c r="BM1922" s="3" t="s">
        <v>9965</v>
      </c>
      <c r="BN1922" s="3" t="s">
        <v>163</v>
      </c>
      <c r="BO1922" s="3" t="s">
        <v>9918</v>
      </c>
      <c r="BP1922" s="3" t="s">
        <v>9966</v>
      </c>
      <c r="BQ1922" s="3" t="s">
        <v>168</v>
      </c>
      <c r="BR1922" s="3" t="s">
        <v>9967</v>
      </c>
      <c r="BS1922" s="3" t="s">
        <v>8747</v>
      </c>
      <c r="BT1922" s="3" t="s">
        <v>9968</v>
      </c>
      <c r="BU1922" s="3" t="s">
        <v>9969</v>
      </c>
      <c r="BV1922" s="3" t="s">
        <v>163</v>
      </c>
      <c r="BW1922" s="3" t="s">
        <v>9970</v>
      </c>
      <c r="BX1922" s="3" t="s">
        <v>163</v>
      </c>
      <c r="BY1922" s="3" t="s">
        <v>9971</v>
      </c>
      <c r="BZ1922" s="3" t="s">
        <v>9972</v>
      </c>
      <c r="CA1922" s="3" t="s">
        <v>168</v>
      </c>
      <c r="CB1922" s="3" t="s">
        <v>9973</v>
      </c>
      <c r="CC1922" s="3" t="s">
        <v>9974</v>
      </c>
      <c r="CD1922" s="3" t="s">
        <v>9975</v>
      </c>
      <c r="CE1922" s="3" t="s">
        <v>9976</v>
      </c>
      <c r="CF1922" s="3" t="s">
        <v>163</v>
      </c>
      <c r="CG1922" s="3" t="s">
        <v>9977</v>
      </c>
      <c r="CH1922" s="3" t="s">
        <v>163</v>
      </c>
      <c r="CI1922" s="3" t="s">
        <v>163</v>
      </c>
      <c r="CJ1922" s="3" t="s">
        <v>9978</v>
      </c>
      <c r="CK1922" s="3" t="s">
        <v>168</v>
      </c>
      <c r="CL1922" s="3" t="s">
        <v>9979</v>
      </c>
      <c r="CM1922" s="3" t="s">
        <v>9980</v>
      </c>
      <c r="CN1922" s="3" t="s">
        <v>9981</v>
      </c>
      <c r="CO1922" s="3" t="s">
        <v>9982</v>
      </c>
      <c r="CP1922" s="3" t="s">
        <v>163</v>
      </c>
      <c r="CQ1922" s="3" t="s">
        <v>9983</v>
      </c>
      <c r="CR1922" s="3" t="s">
        <v>163</v>
      </c>
      <c r="CS1922" s="3" t="s">
        <v>9918</v>
      </c>
      <c r="CT1922" s="3" t="s">
        <v>9984</v>
      </c>
      <c r="CU1922" s="3" t="s">
        <v>168</v>
      </c>
      <c r="CV1922" s="3" t="s">
        <v>9956</v>
      </c>
      <c r="CW1922" s="3" t="s">
        <v>9957</v>
      </c>
      <c r="CX1922" s="3" t="s">
        <v>9958</v>
      </c>
      <c r="CY1922" s="3" t="s">
        <v>9959</v>
      </c>
      <c r="CZ1922" s="3" t="s">
        <v>163</v>
      </c>
      <c r="DA1922" s="3" t="s">
        <v>9960</v>
      </c>
      <c r="DB1922" s="3" t="s">
        <v>163</v>
      </c>
      <c r="DC1922" s="3" t="s">
        <v>9961</v>
      </c>
      <c r="DD1922" s="3" t="s">
        <v>9962</v>
      </c>
      <c r="DE1922" s="3" t="s">
        <v>168</v>
      </c>
      <c r="DF1922" s="3" t="s">
        <v>4123</v>
      </c>
      <c r="DG1922" s="135" t="s">
        <v>6546</v>
      </c>
      <c r="DH1922" s="135" t="s">
        <v>9951</v>
      </c>
      <c r="DI1922" s="135" t="s">
        <v>9952</v>
      </c>
      <c r="DJ1922" s="135" t="s">
        <v>163</v>
      </c>
      <c r="DK1922" s="3" t="s">
        <v>9953</v>
      </c>
      <c r="DL1922" s="3" t="s">
        <v>163</v>
      </c>
      <c r="DM1922" s="3" t="s">
        <v>9954</v>
      </c>
      <c r="DN1922" s="3" t="s">
        <v>9955</v>
      </c>
      <c r="DO1922" s="3" t="s">
        <v>168</v>
      </c>
      <c r="DP1922" s="135" t="s">
        <v>12119</v>
      </c>
      <c r="DQ1922" s="135" t="s">
        <v>12120</v>
      </c>
      <c r="DR1922" s="135"/>
      <c r="DS1922" s="82" t="s">
        <v>12118</v>
      </c>
      <c r="DU1922" s="135"/>
      <c r="DX1922" s="135"/>
      <c r="DZ1922" s="3" t="s">
        <v>5052</v>
      </c>
      <c r="EA1922" s="3" t="s">
        <v>646</v>
      </c>
      <c r="EC1922" s="3" t="s">
        <v>5053</v>
      </c>
    </row>
    <row r="1923" spans="1:133" ht="12.75" customHeight="1" x14ac:dyDescent="0.2">
      <c r="A1923" s="3" t="s">
        <v>205</v>
      </c>
      <c r="B1923" s="127" t="s">
        <v>215</v>
      </c>
      <c r="D1923" s="3" t="s">
        <v>11483</v>
      </c>
      <c r="E1923" s="3" t="s">
        <v>11483</v>
      </c>
      <c r="F1923" s="3"/>
      <c r="G1923" s="3"/>
      <c r="H1923" s="4" t="s">
        <v>11628</v>
      </c>
      <c r="I1923" s="3" t="s">
        <v>722</v>
      </c>
      <c r="J1923" s="3" t="s">
        <v>179</v>
      </c>
      <c r="K1923" s="4" t="s">
        <v>162</v>
      </c>
      <c r="M1923" s="135"/>
      <c r="V1923" s="135"/>
      <c r="AC1923" s="133" t="s">
        <v>168</v>
      </c>
      <c r="AD1923" s="3" t="s">
        <v>11484</v>
      </c>
      <c r="AE1923" s="3" t="s">
        <v>6236</v>
      </c>
      <c r="AF1923" s="135" t="s">
        <v>319</v>
      </c>
      <c r="AG1923" s="135" t="s">
        <v>11485</v>
      </c>
      <c r="BA1923" s="135"/>
      <c r="BF1923" s="135"/>
    </row>
    <row r="1924" spans="1:133" ht="12.75" customHeight="1" x14ac:dyDescent="0.2">
      <c r="A1924" s="3" t="s">
        <v>205</v>
      </c>
      <c r="D1924" s="3" t="s">
        <v>10252</v>
      </c>
      <c r="E1924" s="3" t="s">
        <v>10252</v>
      </c>
      <c r="F1924" s="3"/>
      <c r="G1924" s="3"/>
      <c r="I1924" s="3" t="s">
        <v>722</v>
      </c>
      <c r="J1924" s="135" t="s">
        <v>179</v>
      </c>
      <c r="K1924" s="4" t="s">
        <v>162</v>
      </c>
      <c r="L1924" s="3" t="s">
        <v>163</v>
      </c>
      <c r="M1924" s="3" t="s">
        <v>163</v>
      </c>
      <c r="R1924" s="3" t="s">
        <v>10253</v>
      </c>
      <c r="S1924" s="3" t="s">
        <v>10254</v>
      </c>
      <c r="T1924" s="3" t="s">
        <v>3589</v>
      </c>
      <c r="U1924" s="3" t="s">
        <v>3590</v>
      </c>
      <c r="V1924" s="9" t="s">
        <v>163</v>
      </c>
      <c r="AA1924" s="3" t="s">
        <v>163</v>
      </c>
      <c r="AC1924" s="3" t="s">
        <v>168</v>
      </c>
      <c r="AD1924" s="3" t="s">
        <v>9007</v>
      </c>
      <c r="AE1924" s="3" t="s">
        <v>728</v>
      </c>
      <c r="AF1924" s="3" t="s">
        <v>611</v>
      </c>
      <c r="AG1924" s="3" t="s">
        <v>10255</v>
      </c>
      <c r="AI1924" s="3" t="s">
        <v>163</v>
      </c>
      <c r="AJ1924" s="3" t="s">
        <v>163</v>
      </c>
      <c r="AK1924" s="3" t="s">
        <v>10256</v>
      </c>
      <c r="AL1924" s="3" t="s">
        <v>163</v>
      </c>
      <c r="BC1924" s="9"/>
      <c r="BD1924" s="9"/>
      <c r="BE1924" s="9"/>
    </row>
    <row r="1925" spans="1:133" ht="12.75" customHeight="1" x14ac:dyDescent="0.2">
      <c r="A1925" s="3" t="s">
        <v>205</v>
      </c>
      <c r="D1925" s="3" t="s">
        <v>10257</v>
      </c>
      <c r="E1925" s="3" t="s">
        <v>10257</v>
      </c>
      <c r="F1925" s="3"/>
      <c r="G1925" s="3"/>
      <c r="I1925" s="3" t="s">
        <v>722</v>
      </c>
      <c r="J1925" s="135" t="s">
        <v>179</v>
      </c>
      <c r="K1925" s="4" t="s">
        <v>162</v>
      </c>
      <c r="L1925" s="3" t="s">
        <v>163</v>
      </c>
      <c r="M1925" s="3" t="s">
        <v>163</v>
      </c>
      <c r="R1925" s="3" t="s">
        <v>10258</v>
      </c>
      <c r="S1925" s="3" t="s">
        <v>10259</v>
      </c>
      <c r="T1925" s="3" t="s">
        <v>3589</v>
      </c>
      <c r="U1925" s="3" t="s">
        <v>3590</v>
      </c>
      <c r="V1925" s="9" t="s">
        <v>163</v>
      </c>
      <c r="AA1925" s="3" t="s">
        <v>163</v>
      </c>
      <c r="AC1925" s="3" t="s">
        <v>168</v>
      </c>
      <c r="AD1925" s="3" t="s">
        <v>10260</v>
      </c>
      <c r="AE1925" s="3" t="s">
        <v>6729</v>
      </c>
      <c r="AF1925" s="3" t="s">
        <v>581</v>
      </c>
      <c r="AG1925" s="3" t="s">
        <v>10261</v>
      </c>
      <c r="AI1925" s="3" t="s">
        <v>163</v>
      </c>
      <c r="AJ1925" s="3" t="s">
        <v>10262</v>
      </c>
      <c r="AK1925" s="3" t="s">
        <v>10263</v>
      </c>
      <c r="AL1925" s="3" t="s">
        <v>10264</v>
      </c>
      <c r="BC1925" s="141"/>
      <c r="BD1925" s="9"/>
      <c r="BE1925" s="9"/>
    </row>
    <row r="1926" spans="1:133" ht="12.75" customHeight="1" x14ac:dyDescent="0.2">
      <c r="A1926" s="3" t="s">
        <v>205</v>
      </c>
      <c r="D1926" s="3" t="s">
        <v>10285</v>
      </c>
      <c r="E1926" s="3" t="s">
        <v>10285</v>
      </c>
      <c r="F1926" s="3"/>
      <c r="G1926" s="3"/>
      <c r="I1926" s="3" t="s">
        <v>2032</v>
      </c>
      <c r="J1926" s="135" t="s">
        <v>179</v>
      </c>
      <c r="K1926" s="4" t="s">
        <v>162</v>
      </c>
      <c r="L1926" s="3" t="s">
        <v>163</v>
      </c>
      <c r="M1926" s="3" t="s">
        <v>163</v>
      </c>
      <c r="R1926" s="3" t="s">
        <v>10286</v>
      </c>
      <c r="S1926" s="3" t="s">
        <v>163</v>
      </c>
      <c r="T1926" s="3" t="s">
        <v>10287</v>
      </c>
      <c r="U1926" s="3" t="s">
        <v>2036</v>
      </c>
      <c r="V1926" s="9" t="s">
        <v>10288</v>
      </c>
      <c r="AA1926" s="3" t="s">
        <v>163</v>
      </c>
      <c r="AC1926" s="3" t="s">
        <v>168</v>
      </c>
      <c r="AD1926" s="3" t="s">
        <v>10289</v>
      </c>
      <c r="AE1926" s="3" t="s">
        <v>10290</v>
      </c>
      <c r="AF1926" s="3" t="s">
        <v>10291</v>
      </c>
      <c r="AG1926" s="3" t="s">
        <v>10292</v>
      </c>
      <c r="AH1926" s="3" t="s">
        <v>163</v>
      </c>
      <c r="AI1926" s="3" t="s">
        <v>10288</v>
      </c>
      <c r="AJ1926" s="3" t="s">
        <v>163</v>
      </c>
      <c r="AK1926" s="3" t="s">
        <v>10293</v>
      </c>
      <c r="AL1926" s="3" t="s">
        <v>10294</v>
      </c>
      <c r="AW1926" s="3" t="s">
        <v>168</v>
      </c>
      <c r="AX1926" s="3" t="s">
        <v>10295</v>
      </c>
      <c r="AY1926" s="3" t="s">
        <v>10296</v>
      </c>
      <c r="AZ1926" s="3" t="s">
        <v>745</v>
      </c>
      <c r="BA1926" s="3" t="s">
        <v>10297</v>
      </c>
      <c r="BB1926" s="3" t="s">
        <v>163</v>
      </c>
      <c r="BC1926" s="135" t="s">
        <v>10298</v>
      </c>
      <c r="BD1926" s="135" t="s">
        <v>163</v>
      </c>
      <c r="BE1926" s="135" t="s">
        <v>10299</v>
      </c>
      <c r="BF1926" s="3" t="s">
        <v>10300</v>
      </c>
      <c r="BG1926" s="3" t="s">
        <v>168</v>
      </c>
      <c r="BH1926" s="3" t="s">
        <v>10301</v>
      </c>
      <c r="BI1926" s="3" t="s">
        <v>6842</v>
      </c>
      <c r="BJ1926" s="3" t="s">
        <v>163</v>
      </c>
      <c r="BK1926" s="3" t="s">
        <v>10302</v>
      </c>
    </row>
    <row r="1927" spans="1:133" ht="12.75" customHeight="1" x14ac:dyDescent="0.2">
      <c r="A1927" s="132" t="s">
        <v>240</v>
      </c>
      <c r="B1927" s="124" t="s">
        <v>11732</v>
      </c>
      <c r="C1927" s="133" t="s">
        <v>11736</v>
      </c>
      <c r="D1927" s="132" t="s">
        <v>9174</v>
      </c>
      <c r="E1927" s="132" t="s">
        <v>9174</v>
      </c>
      <c r="F1927" s="12"/>
      <c r="G1927" s="12"/>
      <c r="H1927" s="124" t="s">
        <v>243</v>
      </c>
      <c r="I1927" s="132" t="s">
        <v>671</v>
      </c>
      <c r="J1927" s="8" t="s">
        <v>179</v>
      </c>
      <c r="K1927" s="124" t="s">
        <v>162</v>
      </c>
      <c r="M1927" s="133"/>
      <c r="N1927" s="124" t="s">
        <v>247</v>
      </c>
      <c r="O1927" s="124"/>
      <c r="P1927" s="124"/>
      <c r="Q1927" s="124"/>
      <c r="R1927" s="133"/>
      <c r="S1927" s="133"/>
      <c r="T1927" s="133"/>
      <c r="U1927" s="133"/>
      <c r="V1927" s="24"/>
      <c r="W1927" s="133"/>
      <c r="X1927" s="133"/>
      <c r="Y1927" s="133"/>
      <c r="Z1927" s="133"/>
      <c r="AA1927" s="133"/>
      <c r="AB1927" s="133"/>
      <c r="AC1927" s="133"/>
      <c r="AD1927" s="133"/>
      <c r="AE1927" s="133"/>
      <c r="AF1927" s="133"/>
      <c r="AG1927" s="133"/>
      <c r="AH1927" s="133"/>
      <c r="AI1927" s="133"/>
      <c r="AJ1927" s="133"/>
      <c r="AK1927" s="133"/>
      <c r="AL1927" s="133"/>
      <c r="AM1927" s="124"/>
      <c r="AN1927" s="124"/>
      <c r="AO1927" s="124"/>
      <c r="AP1927" s="124"/>
      <c r="AQ1927" s="124"/>
      <c r="AR1927" s="124"/>
      <c r="AS1927" s="124"/>
      <c r="AT1927" s="124"/>
      <c r="AU1927" s="124"/>
      <c r="AV1927" s="124"/>
      <c r="AW1927" s="124"/>
      <c r="BD1927" s="135"/>
      <c r="BE1927" s="135"/>
    </row>
    <row r="1928" spans="1:133" ht="12.75" customHeight="1" x14ac:dyDescent="0.2">
      <c r="A1928" s="133" t="s">
        <v>299</v>
      </c>
      <c r="B1928" s="127" t="s">
        <v>11959</v>
      </c>
      <c r="C1928" s="133"/>
      <c r="D1928" s="133" t="s">
        <v>10307</v>
      </c>
      <c r="E1928" s="133" t="s">
        <v>10307</v>
      </c>
      <c r="F1928" s="124"/>
      <c r="G1928" s="124"/>
      <c r="H1928" s="134" t="s">
        <v>177</v>
      </c>
      <c r="I1928" s="133" t="s">
        <v>200</v>
      </c>
      <c r="J1928" s="133" t="s">
        <v>179</v>
      </c>
      <c r="K1928" s="124" t="s">
        <v>162</v>
      </c>
      <c r="L1928" s="3" t="s">
        <v>10308</v>
      </c>
      <c r="M1928" s="133"/>
      <c r="N1928" s="124"/>
      <c r="O1928" s="124"/>
      <c r="P1928" s="124"/>
      <c r="Q1928" s="124"/>
      <c r="R1928" s="133"/>
      <c r="S1928" s="133"/>
      <c r="T1928" s="133"/>
      <c r="U1928" s="133"/>
      <c r="V1928" s="24"/>
      <c r="W1928" s="133"/>
      <c r="X1928" s="133"/>
      <c r="Y1928" s="133"/>
      <c r="Z1928" s="133"/>
      <c r="AA1928" s="133"/>
      <c r="AB1928" s="133"/>
      <c r="AC1928" s="133" t="s">
        <v>168</v>
      </c>
      <c r="AD1928" s="133" t="s">
        <v>10309</v>
      </c>
      <c r="AE1928" s="133" t="s">
        <v>10310</v>
      </c>
      <c r="AF1928" s="133"/>
      <c r="AG1928" s="137"/>
      <c r="AH1928" s="137"/>
      <c r="AI1928" s="133"/>
      <c r="AJ1928" s="133"/>
      <c r="AK1928" s="133"/>
      <c r="AL1928" s="133"/>
      <c r="AM1928" s="124"/>
      <c r="AN1928" s="124"/>
      <c r="AO1928" s="124"/>
      <c r="AP1928" s="124"/>
      <c r="AQ1928" s="124"/>
      <c r="AR1928" s="124"/>
      <c r="AS1928" s="124"/>
      <c r="AT1928" s="124"/>
      <c r="AU1928" s="124"/>
      <c r="AV1928" s="124"/>
      <c r="AW1928" s="124"/>
      <c r="BA1928" s="135"/>
      <c r="BC1928" s="135"/>
      <c r="BD1928" s="135"/>
      <c r="BE1928" s="135"/>
      <c r="BF1928" s="135"/>
      <c r="BK1928" s="135"/>
      <c r="BU1928" s="135"/>
      <c r="BX1928" s="135"/>
    </row>
    <row r="1929" spans="1:133" ht="12.75" customHeight="1" x14ac:dyDescent="0.2">
      <c r="A1929" s="132" t="s">
        <v>173</v>
      </c>
      <c r="B1929" s="17" t="s">
        <v>12429</v>
      </c>
      <c r="C1929" s="132" t="s">
        <v>13783</v>
      </c>
      <c r="D1929" s="132" t="s">
        <v>11709</v>
      </c>
      <c r="E1929" s="132" t="s">
        <v>325</v>
      </c>
      <c r="F1929" s="85"/>
      <c r="G1929" s="85"/>
      <c r="H1929" s="134" t="s">
        <v>260</v>
      </c>
      <c r="I1929" s="132" t="s">
        <v>326</v>
      </c>
      <c r="J1929" s="132" t="s">
        <v>179</v>
      </c>
      <c r="K1929" s="17" t="s">
        <v>162</v>
      </c>
      <c r="L1929" s="132" t="s">
        <v>327</v>
      </c>
      <c r="M1929" s="3" t="s">
        <v>11681</v>
      </c>
      <c r="N1929" s="17"/>
      <c r="O1929" s="17"/>
      <c r="P1929" s="134"/>
      <c r="Q1929" s="134"/>
      <c r="R1929" s="136" t="s">
        <v>11683</v>
      </c>
      <c r="S1929" s="136" t="s">
        <v>4082</v>
      </c>
      <c r="T1929" s="136">
        <v>361009</v>
      </c>
      <c r="U1929" s="136" t="s">
        <v>11682</v>
      </c>
      <c r="V1929" s="138"/>
      <c r="W1929" s="136"/>
      <c r="X1929" s="136"/>
      <c r="Y1929" s="136"/>
      <c r="Z1929" s="136"/>
      <c r="AA1929" s="136"/>
      <c r="AB1929" s="136"/>
      <c r="AC1929" s="136"/>
      <c r="AD1929" s="136"/>
      <c r="AE1929" s="136"/>
      <c r="AF1929" s="133"/>
      <c r="AG1929" s="3" t="s">
        <v>328</v>
      </c>
      <c r="AI1929" s="139" t="s">
        <v>13404</v>
      </c>
      <c r="AK1929" s="139" t="s">
        <v>13405</v>
      </c>
      <c r="AL1929" s="136"/>
      <c r="AW1929" s="134"/>
      <c r="BC1929" s="135"/>
      <c r="BD1929" s="135"/>
      <c r="BE1929" s="135"/>
    </row>
    <row r="1930" spans="1:133" ht="12.75" customHeight="1" x14ac:dyDescent="0.2">
      <c r="A1930" s="132" t="s">
        <v>173</v>
      </c>
      <c r="B1930" s="17" t="s">
        <v>1197</v>
      </c>
      <c r="C1930" s="41" t="s">
        <v>12467</v>
      </c>
      <c r="D1930" s="3" t="s">
        <v>2014</v>
      </c>
      <c r="E1930" s="3" t="s">
        <v>13903</v>
      </c>
      <c r="F1930" s="134"/>
      <c r="G1930" s="134"/>
      <c r="H1930" s="134" t="s">
        <v>177</v>
      </c>
      <c r="I1930" s="132" t="s">
        <v>765</v>
      </c>
      <c r="J1930" s="133" t="s">
        <v>203</v>
      </c>
      <c r="K1930" s="20" t="s">
        <v>180</v>
      </c>
      <c r="L1930" s="132" t="s">
        <v>14748</v>
      </c>
      <c r="M1930" s="3" t="s">
        <v>2016</v>
      </c>
      <c r="N1930" s="17"/>
      <c r="O1930" s="17"/>
      <c r="P1930" s="134"/>
      <c r="Q1930" s="134"/>
      <c r="R1930" s="3" t="s">
        <v>7436</v>
      </c>
      <c r="S1930" s="3" t="s">
        <v>163</v>
      </c>
      <c r="T1930" s="3" t="s">
        <v>7437</v>
      </c>
      <c r="U1930" s="3" t="s">
        <v>7438</v>
      </c>
      <c r="V1930" s="22"/>
      <c r="W1930" s="21"/>
      <c r="X1930" s="21"/>
      <c r="Y1930" s="21"/>
      <c r="Z1930" s="21"/>
      <c r="AA1930" s="21"/>
      <c r="AB1930" s="21"/>
      <c r="AC1930" s="135" t="s">
        <v>168</v>
      </c>
      <c r="AD1930" s="3" t="s">
        <v>3043</v>
      </c>
      <c r="AE1930" s="3" t="s">
        <v>3443</v>
      </c>
      <c r="AF1930" s="3" t="s">
        <v>6680</v>
      </c>
      <c r="AG1930" s="3" t="s">
        <v>6681</v>
      </c>
      <c r="AH1930" s="3" t="s">
        <v>163</v>
      </c>
      <c r="AI1930" s="3" t="s">
        <v>6682</v>
      </c>
      <c r="AJ1930" s="136"/>
      <c r="AK1930" s="136"/>
      <c r="AL1930" s="136"/>
      <c r="AM1930" s="134"/>
      <c r="AN1930" s="134"/>
      <c r="AO1930" s="134"/>
      <c r="AP1930" s="134"/>
      <c r="AQ1930" s="134"/>
      <c r="AR1930" s="134"/>
      <c r="AS1930" s="134"/>
      <c r="AT1930" s="134"/>
      <c r="AU1930" s="134"/>
      <c r="AV1930" s="134"/>
      <c r="AW1930" s="3" t="s">
        <v>194</v>
      </c>
      <c r="AX1930" s="3" t="s">
        <v>2021</v>
      </c>
      <c r="AY1930" s="3" t="s">
        <v>2022</v>
      </c>
      <c r="AZ1930" s="3" t="s">
        <v>2023</v>
      </c>
      <c r="BA1930" s="3" t="s">
        <v>2024</v>
      </c>
      <c r="BB1930" s="3" t="s">
        <v>163</v>
      </c>
      <c r="BC1930" s="9" t="s">
        <v>2025</v>
      </c>
      <c r="BD1930" s="135"/>
      <c r="BE1930" s="135"/>
    </row>
    <row r="1931" spans="1:133" ht="12.75" customHeight="1" x14ac:dyDescent="0.2">
      <c r="A1931" s="135" t="s">
        <v>544</v>
      </c>
      <c r="C1931" s="128"/>
      <c r="D1931" s="135" t="s">
        <v>10320</v>
      </c>
      <c r="E1931" s="135" t="s">
        <v>10320</v>
      </c>
      <c r="F1931" s="135"/>
      <c r="G1931" s="135"/>
      <c r="H1931" s="127"/>
      <c r="I1931" s="133" t="s">
        <v>443</v>
      </c>
      <c r="J1931" s="135" t="s">
        <v>444</v>
      </c>
      <c r="K1931" s="127" t="s">
        <v>162</v>
      </c>
      <c r="L1931" s="135" t="s">
        <v>163</v>
      </c>
      <c r="M1931" s="135" t="s">
        <v>163</v>
      </c>
      <c r="N1931" s="135"/>
      <c r="O1931" s="135"/>
      <c r="P1931" s="135"/>
      <c r="Q1931" s="135"/>
      <c r="R1931" s="135" t="s">
        <v>10321</v>
      </c>
      <c r="S1931" s="135" t="s">
        <v>163</v>
      </c>
      <c r="T1931" s="135" t="s">
        <v>10322</v>
      </c>
      <c r="U1931" s="135" t="s">
        <v>10323</v>
      </c>
      <c r="V1931" s="141" t="s">
        <v>163</v>
      </c>
      <c r="W1931" s="135"/>
      <c r="X1931" s="135"/>
      <c r="Y1931" s="135"/>
      <c r="Z1931" s="135"/>
      <c r="AA1931" s="135" t="s">
        <v>163</v>
      </c>
      <c r="AB1931" s="135"/>
      <c r="AC1931" s="135" t="s">
        <v>168</v>
      </c>
      <c r="AD1931" s="135" t="s">
        <v>10324</v>
      </c>
      <c r="AE1931" s="135" t="s">
        <v>10325</v>
      </c>
      <c r="AF1931" s="135" t="s">
        <v>2778</v>
      </c>
      <c r="AG1931" s="3" t="s">
        <v>10326</v>
      </c>
      <c r="AI1931" s="135"/>
      <c r="AJ1931" s="135" t="s">
        <v>10327</v>
      </c>
      <c r="AK1931" s="135"/>
      <c r="AL1931" s="135"/>
      <c r="AM1931" s="135"/>
      <c r="AN1931" s="135"/>
      <c r="AO1931" s="135"/>
      <c r="AP1931" s="135"/>
      <c r="AQ1931" s="135"/>
      <c r="AR1931" s="135"/>
      <c r="AS1931" s="135"/>
      <c r="AT1931" s="135"/>
      <c r="AU1931" s="135"/>
      <c r="AV1931" s="135"/>
      <c r="AW1931" s="135"/>
      <c r="BC1931" s="141"/>
      <c r="BD1931" s="141"/>
      <c r="BE1931" s="141"/>
    </row>
    <row r="1932" spans="1:133" ht="12.75" customHeight="1" x14ac:dyDescent="0.2">
      <c r="A1932" s="3" t="s">
        <v>544</v>
      </c>
      <c r="D1932" s="3" t="s">
        <v>10328</v>
      </c>
      <c r="E1932" s="3" t="s">
        <v>10328</v>
      </c>
      <c r="F1932" s="3"/>
      <c r="G1932" s="3"/>
      <c r="I1932" s="135" t="s">
        <v>809</v>
      </c>
      <c r="J1932" s="3" t="s">
        <v>810</v>
      </c>
      <c r="K1932" s="4" t="s">
        <v>162</v>
      </c>
      <c r="L1932" s="3" t="s">
        <v>163</v>
      </c>
      <c r="M1932" s="3" t="s">
        <v>163</v>
      </c>
      <c r="R1932" s="3" t="s">
        <v>10329</v>
      </c>
      <c r="S1932" s="3" t="s">
        <v>163</v>
      </c>
      <c r="T1932" s="3" t="s">
        <v>10330</v>
      </c>
      <c r="U1932" s="3" t="s">
        <v>10331</v>
      </c>
      <c r="V1932" s="9" t="s">
        <v>163</v>
      </c>
      <c r="AA1932" s="3" t="s">
        <v>163</v>
      </c>
      <c r="AC1932" s="3" t="s">
        <v>168</v>
      </c>
      <c r="AD1932" s="3" t="s">
        <v>2109</v>
      </c>
      <c r="AE1932" s="3" t="s">
        <v>4108</v>
      </c>
      <c r="AG1932" s="3" t="s">
        <v>10332</v>
      </c>
      <c r="AH1932" s="3" t="s">
        <v>163</v>
      </c>
      <c r="AI1932" s="3" t="s">
        <v>10333</v>
      </c>
      <c r="AJ1932" s="3" t="s">
        <v>163</v>
      </c>
      <c r="AK1932" s="3" t="s">
        <v>10334</v>
      </c>
      <c r="AL1932" s="3" t="s">
        <v>163</v>
      </c>
      <c r="BC1932" s="9"/>
      <c r="BD1932" s="9"/>
      <c r="BE1932" s="9"/>
    </row>
    <row r="1933" spans="1:133" ht="12.75" customHeight="1" x14ac:dyDescent="0.2">
      <c r="A1933" s="3" t="s">
        <v>275</v>
      </c>
      <c r="B1933" s="127" t="s">
        <v>12689</v>
      </c>
      <c r="D1933" s="133" t="s">
        <v>10364</v>
      </c>
      <c r="E1933" s="133" t="s">
        <v>10364</v>
      </c>
      <c r="F1933" s="3"/>
      <c r="G1933" s="3"/>
      <c r="I1933" s="135" t="s">
        <v>160</v>
      </c>
      <c r="J1933" s="3" t="s">
        <v>161</v>
      </c>
      <c r="K1933" s="4" t="s">
        <v>162</v>
      </c>
      <c r="L1933" s="133" t="s">
        <v>10365</v>
      </c>
      <c r="M1933" s="3" t="s">
        <v>14081</v>
      </c>
      <c r="R1933" s="3" t="s">
        <v>14078</v>
      </c>
      <c r="S1933" s="3" t="s">
        <v>14079</v>
      </c>
      <c r="U1933" s="3" t="s">
        <v>346</v>
      </c>
      <c r="V1933" s="9" t="s">
        <v>14080</v>
      </c>
      <c r="AA1933" s="3" t="s">
        <v>163</v>
      </c>
      <c r="AC1933" s="3" t="s">
        <v>168</v>
      </c>
      <c r="AD1933" s="3" t="s">
        <v>10366</v>
      </c>
      <c r="AE1933" s="3" t="s">
        <v>10367</v>
      </c>
      <c r="AF1933" s="3" t="s">
        <v>10368</v>
      </c>
      <c r="AG1933" s="3" t="s">
        <v>10369</v>
      </c>
      <c r="AI1933" s="3" t="s">
        <v>163</v>
      </c>
      <c r="AJ1933" s="3" t="s">
        <v>10370</v>
      </c>
      <c r="AK1933" s="3" t="s">
        <v>10371</v>
      </c>
      <c r="AL1933" s="3" t="s">
        <v>10372</v>
      </c>
      <c r="AM1933" s="3" t="s">
        <v>194</v>
      </c>
      <c r="AN1933" s="3" t="s">
        <v>10373</v>
      </c>
      <c r="AO1933" s="3" t="s">
        <v>10374</v>
      </c>
      <c r="AQ1933" s="3" t="s">
        <v>10375</v>
      </c>
      <c r="AW1933" s="3" t="s">
        <v>194</v>
      </c>
      <c r="AX1933" s="3" t="s">
        <v>3527</v>
      </c>
      <c r="AY1933" s="3" t="s">
        <v>10376</v>
      </c>
      <c r="AZ1933" s="3" t="s">
        <v>10377</v>
      </c>
      <c r="BA1933" s="3" t="s">
        <v>10378</v>
      </c>
      <c r="BB1933" s="3" t="s">
        <v>163</v>
      </c>
      <c r="BC1933" s="135" t="s">
        <v>10379</v>
      </c>
      <c r="BD1933" s="135" t="s">
        <v>163</v>
      </c>
      <c r="BE1933" s="135" t="s">
        <v>10380</v>
      </c>
      <c r="BF1933" s="3" t="s">
        <v>10381</v>
      </c>
      <c r="BG1933" s="3" t="s">
        <v>194</v>
      </c>
      <c r="BH1933" s="3" t="s">
        <v>10382</v>
      </c>
      <c r="BI1933" s="3" t="s">
        <v>10383</v>
      </c>
      <c r="BJ1933" s="3" t="s">
        <v>10384</v>
      </c>
      <c r="BK1933" s="3" t="s">
        <v>10385</v>
      </c>
      <c r="BL1933" s="3" t="s">
        <v>163</v>
      </c>
      <c r="BM1933" s="3" t="s">
        <v>163</v>
      </c>
      <c r="BN1933" s="3" t="s">
        <v>163</v>
      </c>
      <c r="BO1933" s="3" t="s">
        <v>163</v>
      </c>
      <c r="BP1933" s="3" t="s">
        <v>10386</v>
      </c>
      <c r="BQ1933" s="3" t="s">
        <v>194</v>
      </c>
      <c r="BR1933" s="3" t="s">
        <v>10387</v>
      </c>
      <c r="BS1933" s="3" t="s">
        <v>10388</v>
      </c>
      <c r="BT1933" s="3" t="s">
        <v>10389</v>
      </c>
      <c r="BU1933" s="3" t="s">
        <v>10390</v>
      </c>
      <c r="BV1933" s="3" t="s">
        <v>163</v>
      </c>
      <c r="BW1933" s="3" t="s">
        <v>10391</v>
      </c>
      <c r="BX1933" s="3" t="s">
        <v>163</v>
      </c>
      <c r="BY1933" s="3" t="s">
        <v>10392</v>
      </c>
      <c r="BZ1933" s="3" t="s">
        <v>10393</v>
      </c>
      <c r="CB1933" s="3" t="s">
        <v>10394</v>
      </c>
      <c r="CC1933" s="3" t="s">
        <v>10395</v>
      </c>
      <c r="CD1933" s="3" t="s">
        <v>10396</v>
      </c>
      <c r="CE1933" s="3" t="s">
        <v>10397</v>
      </c>
      <c r="CF1933" s="3" t="s">
        <v>163</v>
      </c>
      <c r="CG1933" s="3" t="s">
        <v>10398</v>
      </c>
      <c r="CH1933" s="3" t="s">
        <v>163</v>
      </c>
      <c r="CI1933" s="3" t="s">
        <v>163</v>
      </c>
      <c r="CJ1933" s="3" t="s">
        <v>10399</v>
      </c>
      <c r="CK1933" s="3" t="s">
        <v>168</v>
      </c>
      <c r="CL1933" s="3" t="s">
        <v>7821</v>
      </c>
      <c r="CM1933" s="3" t="s">
        <v>10400</v>
      </c>
      <c r="CN1933" s="3" t="s">
        <v>10401</v>
      </c>
      <c r="CO1933" s="3" t="s">
        <v>10402</v>
      </c>
      <c r="CP1933" s="3" t="s">
        <v>163</v>
      </c>
      <c r="CQ1933" s="3" t="s">
        <v>163</v>
      </c>
      <c r="CR1933" s="3" t="s">
        <v>163</v>
      </c>
      <c r="CS1933" s="3" t="s">
        <v>163</v>
      </c>
      <c r="CT1933" s="3" t="s">
        <v>10403</v>
      </c>
      <c r="CU1933" s="3" t="s">
        <v>168</v>
      </c>
      <c r="CV1933" s="3" t="s">
        <v>10404</v>
      </c>
      <c r="CW1933" s="3" t="s">
        <v>10405</v>
      </c>
      <c r="CX1933" s="3" t="s">
        <v>10406</v>
      </c>
      <c r="CY1933" s="3" t="s">
        <v>10407</v>
      </c>
      <c r="CZ1933" s="3" t="s">
        <v>163</v>
      </c>
      <c r="DA1933" s="3" t="s">
        <v>10408</v>
      </c>
      <c r="DG1933" s="133" t="s">
        <v>10409</v>
      </c>
      <c r="DH1933" s="133" t="s">
        <v>8150</v>
      </c>
      <c r="DI1933" s="133" t="s">
        <v>10410</v>
      </c>
      <c r="DJ1933" s="133"/>
      <c r="DP1933" s="133" t="s">
        <v>10411</v>
      </c>
      <c r="DQ1933" s="133" t="s">
        <v>10412</v>
      </c>
      <c r="DR1933" s="133" t="s">
        <v>10413</v>
      </c>
      <c r="DS1933" s="133" t="s">
        <v>10414</v>
      </c>
      <c r="DU1933" s="141" t="s">
        <v>14080</v>
      </c>
      <c r="DX1933" s="141" t="s">
        <v>14077</v>
      </c>
    </row>
    <row r="1934" spans="1:133" ht="12.75" customHeight="1" x14ac:dyDescent="0.2">
      <c r="A1934" s="3" t="s">
        <v>205</v>
      </c>
      <c r="D1934" s="3" t="s">
        <v>11620</v>
      </c>
      <c r="E1934" s="3" t="s">
        <v>13191</v>
      </c>
      <c r="F1934" s="3"/>
      <c r="G1934" s="3"/>
      <c r="I1934" s="3" t="s">
        <v>160</v>
      </c>
      <c r="J1934" s="3" t="s">
        <v>161</v>
      </c>
      <c r="K1934" s="4" t="s">
        <v>180</v>
      </c>
      <c r="L1934" s="3" t="s">
        <v>13192</v>
      </c>
      <c r="M1934" s="82" t="s">
        <v>13193</v>
      </c>
      <c r="R1934" s="3" t="s">
        <v>13194</v>
      </c>
      <c r="S1934" s="3" t="s">
        <v>10477</v>
      </c>
      <c r="T1934" s="3">
        <v>2152</v>
      </c>
      <c r="U1934" s="3" t="s">
        <v>421</v>
      </c>
      <c r="V1934" s="9" t="s">
        <v>13195</v>
      </c>
      <c r="AC1934" s="3" t="s">
        <v>194</v>
      </c>
      <c r="AD1934" s="3" t="s">
        <v>6044</v>
      </c>
      <c r="AE1934" s="3" t="s">
        <v>6045</v>
      </c>
      <c r="AF1934" s="128" t="s">
        <v>866</v>
      </c>
      <c r="AG1934" s="82" t="s">
        <v>13196</v>
      </c>
      <c r="AH1934" s="3" t="s">
        <v>12950</v>
      </c>
      <c r="AI1934" s="3" t="s">
        <v>12596</v>
      </c>
      <c r="AK1934" s="3" t="s">
        <v>12597</v>
      </c>
      <c r="AW1934" s="3" t="s">
        <v>194</v>
      </c>
      <c r="AX1934" s="3" t="s">
        <v>12598</v>
      </c>
      <c r="AY1934" s="3" t="s">
        <v>12599</v>
      </c>
      <c r="AZ1934" s="3" t="s">
        <v>866</v>
      </c>
      <c r="BA1934" s="82" t="s">
        <v>13197</v>
      </c>
      <c r="BB1934" s="3" t="s">
        <v>12600</v>
      </c>
      <c r="BC1934" s="135"/>
      <c r="BD1934" s="135"/>
      <c r="BE1934" s="135"/>
      <c r="BF1934" s="141" t="s">
        <v>13198</v>
      </c>
    </row>
    <row r="1935" spans="1:133" ht="12.75" customHeight="1" x14ac:dyDescent="0.2">
      <c r="A1935" s="135" t="s">
        <v>205</v>
      </c>
      <c r="C1935" s="128"/>
      <c r="D1935" s="3" t="s">
        <v>11620</v>
      </c>
      <c r="E1935" s="3" t="s">
        <v>10416</v>
      </c>
      <c r="F1935" s="135"/>
      <c r="G1935" s="135"/>
      <c r="H1935" s="127"/>
      <c r="I1935" s="135" t="s">
        <v>858</v>
      </c>
      <c r="J1935" s="133" t="s">
        <v>203</v>
      </c>
      <c r="K1935" s="127" t="s">
        <v>180</v>
      </c>
      <c r="L1935" s="135" t="s">
        <v>163</v>
      </c>
      <c r="M1935" s="135"/>
      <c r="N1935" s="135"/>
      <c r="O1935" s="135"/>
      <c r="P1935" s="135"/>
      <c r="Q1935" s="135"/>
      <c r="R1935" s="3" t="s">
        <v>10417</v>
      </c>
      <c r="S1935" s="3" t="s">
        <v>163</v>
      </c>
      <c r="T1935" s="3" t="s">
        <v>10418</v>
      </c>
      <c r="U1935" s="3" t="s">
        <v>10419</v>
      </c>
      <c r="V1935" s="141" t="s">
        <v>163</v>
      </c>
      <c r="W1935" s="135"/>
      <c r="X1935" s="135"/>
      <c r="Y1935" s="135"/>
      <c r="Z1935" s="135"/>
      <c r="AA1935" s="135" t="s">
        <v>163</v>
      </c>
      <c r="AB1935" s="135"/>
      <c r="AC1935" s="3" t="s">
        <v>168</v>
      </c>
      <c r="AD1935" s="3" t="s">
        <v>10420</v>
      </c>
      <c r="AE1935" s="135" t="s">
        <v>10421</v>
      </c>
      <c r="AF1935" s="135" t="s">
        <v>581</v>
      </c>
      <c r="AG1935" s="3" t="s">
        <v>10422</v>
      </c>
      <c r="AH1935" s="3" t="s">
        <v>163</v>
      </c>
      <c r="AI1935" s="3" t="s">
        <v>10423</v>
      </c>
      <c r="AJ1935" s="3" t="s">
        <v>163</v>
      </c>
      <c r="AK1935" s="3" t="s">
        <v>10424</v>
      </c>
      <c r="AL1935" s="3" t="s">
        <v>10425</v>
      </c>
      <c r="BC1935" s="9"/>
      <c r="BD1935" s="9"/>
      <c r="BE1935" s="9"/>
    </row>
    <row r="1936" spans="1:133" ht="12.75" customHeight="1" x14ac:dyDescent="0.2">
      <c r="A1936" s="3" t="s">
        <v>205</v>
      </c>
      <c r="D1936" s="3" t="s">
        <v>11620</v>
      </c>
      <c r="E1936" s="3" t="s">
        <v>10426</v>
      </c>
      <c r="F1936" s="3"/>
      <c r="G1936" s="3"/>
      <c r="I1936" s="3" t="s">
        <v>570</v>
      </c>
      <c r="J1936" s="133" t="s">
        <v>203</v>
      </c>
      <c r="K1936" s="4" t="s">
        <v>180</v>
      </c>
      <c r="L1936" s="3" t="s">
        <v>163</v>
      </c>
      <c r="R1936" s="3" t="s">
        <v>10427</v>
      </c>
      <c r="S1936" s="3" t="s">
        <v>163</v>
      </c>
      <c r="T1936" s="3" t="s">
        <v>10428</v>
      </c>
      <c r="U1936" s="3" t="s">
        <v>570</v>
      </c>
      <c r="V1936" s="9" t="s">
        <v>10429</v>
      </c>
      <c r="AA1936" s="3" t="s">
        <v>10430</v>
      </c>
      <c r="AC1936" s="3" t="s">
        <v>168</v>
      </c>
      <c r="AD1936" s="3" t="s">
        <v>10431</v>
      </c>
      <c r="AE1936" s="3" t="s">
        <v>10432</v>
      </c>
      <c r="AF1936" s="3" t="s">
        <v>6103</v>
      </c>
      <c r="AG1936" s="3" t="s">
        <v>10433</v>
      </c>
      <c r="AI1936" s="3" t="s">
        <v>163</v>
      </c>
      <c r="AJ1936" s="3" t="s">
        <v>10434</v>
      </c>
      <c r="AK1936" s="3" t="s">
        <v>10435</v>
      </c>
      <c r="AL1936" s="3" t="s">
        <v>10436</v>
      </c>
      <c r="AM1936" s="3" t="s">
        <v>194</v>
      </c>
      <c r="AN1936" s="3" t="s">
        <v>10437</v>
      </c>
      <c r="AO1936" s="3" t="s">
        <v>10438</v>
      </c>
      <c r="AQ1936" s="3" t="s">
        <v>10439</v>
      </c>
      <c r="AS1936" s="3" t="s">
        <v>10440</v>
      </c>
      <c r="AU1936" s="3" t="s">
        <v>10441</v>
      </c>
      <c r="AW1936" s="3" t="s">
        <v>168</v>
      </c>
      <c r="AX1936" s="3" t="s">
        <v>609</v>
      </c>
      <c r="AY1936" s="3" t="s">
        <v>10442</v>
      </c>
      <c r="AZ1936" s="3" t="s">
        <v>866</v>
      </c>
      <c r="BA1936" s="3" t="s">
        <v>10443</v>
      </c>
      <c r="BB1936" s="3" t="s">
        <v>163</v>
      </c>
      <c r="BC1936" s="135" t="s">
        <v>10444</v>
      </c>
      <c r="BD1936" s="9"/>
      <c r="BE1936" s="9"/>
      <c r="BG1936" s="3" t="s">
        <v>168</v>
      </c>
      <c r="BH1936" s="3" t="s">
        <v>796</v>
      </c>
      <c r="BI1936" s="3" t="s">
        <v>10445</v>
      </c>
      <c r="BJ1936" s="3" t="s">
        <v>10446</v>
      </c>
      <c r="BK1936" s="3" t="s">
        <v>10447</v>
      </c>
      <c r="BL1936" s="3" t="s">
        <v>163</v>
      </c>
      <c r="BM1936" s="3" t="s">
        <v>10448</v>
      </c>
      <c r="BQ1936" s="3" t="s">
        <v>168</v>
      </c>
      <c r="BR1936" s="3" t="s">
        <v>3808</v>
      </c>
      <c r="BS1936" s="3" t="s">
        <v>4512</v>
      </c>
      <c r="BT1936" s="3" t="s">
        <v>10449</v>
      </c>
      <c r="BU1936" s="3" t="s">
        <v>10450</v>
      </c>
      <c r="BV1936" s="3" t="s">
        <v>163</v>
      </c>
      <c r="BW1936" s="3" t="s">
        <v>10451</v>
      </c>
      <c r="CA1936" s="3" t="s">
        <v>194</v>
      </c>
      <c r="CB1936" s="3" t="s">
        <v>10452</v>
      </c>
      <c r="CC1936" s="3" t="s">
        <v>856</v>
      </c>
      <c r="CD1936" s="3" t="s">
        <v>1878</v>
      </c>
      <c r="CE1936" s="3" t="s">
        <v>10453</v>
      </c>
      <c r="CK1936" s="3" t="s">
        <v>168</v>
      </c>
      <c r="CL1936" s="3" t="s">
        <v>10454</v>
      </c>
      <c r="CM1936" s="3" t="s">
        <v>10455</v>
      </c>
      <c r="CN1936" s="3" t="s">
        <v>163</v>
      </c>
      <c r="CO1936" s="3" t="s">
        <v>10456</v>
      </c>
    </row>
    <row r="1937" spans="1:134" ht="12.75" customHeight="1" x14ac:dyDescent="0.2">
      <c r="A1937" s="135" t="s">
        <v>205</v>
      </c>
      <c r="C1937" s="128"/>
      <c r="D1937" s="135" t="s">
        <v>11620</v>
      </c>
      <c r="E1937" s="135" t="s">
        <v>10457</v>
      </c>
      <c r="F1937" s="135"/>
      <c r="G1937" s="135"/>
      <c r="H1937" s="127"/>
      <c r="I1937" s="135" t="s">
        <v>202</v>
      </c>
      <c r="J1937" s="8" t="s">
        <v>203</v>
      </c>
      <c r="K1937" s="127" t="s">
        <v>180</v>
      </c>
      <c r="L1937" s="135" t="s">
        <v>163</v>
      </c>
      <c r="M1937" s="135"/>
      <c r="N1937" s="135"/>
      <c r="O1937" s="135"/>
      <c r="P1937" s="135"/>
      <c r="Q1937" s="135"/>
      <c r="R1937" s="135" t="s">
        <v>10458</v>
      </c>
      <c r="S1937" s="135" t="s">
        <v>163</v>
      </c>
      <c r="T1937" s="135" t="s">
        <v>10459</v>
      </c>
      <c r="U1937" s="135" t="s">
        <v>10460</v>
      </c>
      <c r="V1937" s="141" t="s">
        <v>163</v>
      </c>
      <c r="W1937" s="135"/>
      <c r="X1937" s="135"/>
      <c r="Y1937" s="135"/>
      <c r="Z1937" s="135"/>
      <c r="AA1937" s="135" t="s">
        <v>163</v>
      </c>
      <c r="AB1937" s="135"/>
      <c r="AC1937" s="135" t="s">
        <v>168</v>
      </c>
      <c r="AD1937" s="135" t="s">
        <v>10461</v>
      </c>
      <c r="AE1937" s="135" t="s">
        <v>10462</v>
      </c>
      <c r="AF1937" s="135" t="s">
        <v>10463</v>
      </c>
      <c r="AG1937" s="135" t="s">
        <v>10464</v>
      </c>
      <c r="AI1937" s="135" t="s">
        <v>163</v>
      </c>
      <c r="AJ1937" s="135" t="s">
        <v>10465</v>
      </c>
      <c r="AK1937" s="135"/>
      <c r="AL1937" s="135" t="s">
        <v>10466</v>
      </c>
      <c r="AM1937" s="135"/>
      <c r="AN1937" s="135"/>
      <c r="AO1937" s="135"/>
      <c r="AP1937" s="135"/>
      <c r="AQ1937" s="135"/>
      <c r="AR1937" s="135"/>
      <c r="AS1937" s="135"/>
      <c r="AT1937" s="135"/>
      <c r="AU1937" s="135"/>
      <c r="AV1937" s="135"/>
      <c r="AX1937" s="135"/>
      <c r="AY1937" s="135"/>
      <c r="AZ1937" s="135"/>
      <c r="BA1937" s="135"/>
      <c r="BC1937" s="141"/>
      <c r="BD1937" s="141"/>
      <c r="BE1937" s="141"/>
    </row>
    <row r="1938" spans="1:134" ht="12.75" customHeight="1" x14ac:dyDescent="0.2">
      <c r="A1938" s="3" t="s">
        <v>205</v>
      </c>
      <c r="D1938" s="3" t="s">
        <v>11620</v>
      </c>
      <c r="E1938" s="3" t="s">
        <v>10415</v>
      </c>
      <c r="F1938" s="3"/>
      <c r="G1938" s="3"/>
      <c r="I1938" s="133" t="s">
        <v>443</v>
      </c>
      <c r="J1938" s="8" t="s">
        <v>203</v>
      </c>
      <c r="K1938" s="4" t="s">
        <v>180</v>
      </c>
      <c r="L1938" s="3" t="s">
        <v>163</v>
      </c>
      <c r="M1938" s="3" t="s">
        <v>163</v>
      </c>
      <c r="R1938" s="3" t="s">
        <v>10467</v>
      </c>
      <c r="S1938" s="3" t="s">
        <v>163</v>
      </c>
      <c r="T1938" s="3" t="s">
        <v>10468</v>
      </c>
      <c r="U1938" s="3" t="s">
        <v>1448</v>
      </c>
      <c r="V1938" s="9" t="s">
        <v>10469</v>
      </c>
      <c r="AA1938" s="3" t="s">
        <v>163</v>
      </c>
      <c r="AC1938" s="3" t="s">
        <v>168</v>
      </c>
      <c r="AD1938" s="3" t="s">
        <v>7866</v>
      </c>
      <c r="AE1938" s="3" t="s">
        <v>10470</v>
      </c>
      <c r="AF1938" s="3" t="s">
        <v>368</v>
      </c>
      <c r="AG1938" s="3" t="s">
        <v>10471</v>
      </c>
      <c r="AI1938" s="3" t="s">
        <v>163</v>
      </c>
      <c r="AJ1938" s="3" t="s">
        <v>10472</v>
      </c>
      <c r="AM1938" s="3" t="s">
        <v>194</v>
      </c>
      <c r="AN1938" s="3" t="s">
        <v>12218</v>
      </c>
      <c r="AO1938" s="3" t="s">
        <v>12745</v>
      </c>
      <c r="AP1938" s="3" t="s">
        <v>1240</v>
      </c>
      <c r="AQ1938" s="82" t="s">
        <v>12746</v>
      </c>
      <c r="AS1938" s="141" t="s">
        <v>12747</v>
      </c>
      <c r="AW1938" s="3" t="s">
        <v>168</v>
      </c>
      <c r="AX1938" s="3" t="s">
        <v>1162</v>
      </c>
      <c r="AY1938" s="3" t="s">
        <v>10473</v>
      </c>
      <c r="AZ1938" s="3" t="s">
        <v>600</v>
      </c>
      <c r="BA1938" s="3" t="s">
        <v>10474</v>
      </c>
      <c r="BB1938" s="3" t="s">
        <v>163</v>
      </c>
      <c r="BC1938" s="3" t="s">
        <v>10472</v>
      </c>
      <c r="BD1938" s="141"/>
      <c r="BE1938" s="141"/>
      <c r="BG1938" s="3" t="s">
        <v>168</v>
      </c>
      <c r="BH1938" s="3" t="s">
        <v>10478</v>
      </c>
      <c r="BI1938" s="3" t="s">
        <v>10479</v>
      </c>
      <c r="BK1938" s="3" t="s">
        <v>10481</v>
      </c>
    </row>
    <row r="1939" spans="1:134" ht="12.75" customHeight="1" x14ac:dyDescent="0.25">
      <c r="A1939" s="3" t="s">
        <v>205</v>
      </c>
      <c r="D1939" s="3" t="s">
        <v>11620</v>
      </c>
      <c r="E1939" s="3" t="s">
        <v>10475</v>
      </c>
      <c r="F1939" s="3"/>
      <c r="G1939" s="3"/>
      <c r="I1939" s="3" t="s">
        <v>160</v>
      </c>
      <c r="J1939" s="3" t="s">
        <v>161</v>
      </c>
      <c r="K1939" s="4" t="s">
        <v>180</v>
      </c>
      <c r="L1939" s="3" t="s">
        <v>163</v>
      </c>
      <c r="R1939" s="3" t="s">
        <v>10476</v>
      </c>
      <c r="S1939" s="3" t="s">
        <v>14425</v>
      </c>
      <c r="T1939" s="128">
        <v>2191</v>
      </c>
      <c r="U1939" s="3" t="s">
        <v>10477</v>
      </c>
      <c r="V1939" s="73" t="s">
        <v>14426</v>
      </c>
      <c r="AA1939" s="3" t="s">
        <v>163</v>
      </c>
      <c r="AC1939" s="135" t="s">
        <v>168</v>
      </c>
      <c r="AD1939" s="3" t="s">
        <v>10478</v>
      </c>
      <c r="AE1939" s="3" t="s">
        <v>10479</v>
      </c>
      <c r="AF1939" s="3" t="s">
        <v>10480</v>
      </c>
      <c r="AG1939" s="3" t="s">
        <v>10481</v>
      </c>
      <c r="AI1939" s="3" t="s">
        <v>163</v>
      </c>
      <c r="AJ1939" s="3" t="s">
        <v>10482</v>
      </c>
      <c r="AK1939" s="3" t="s">
        <v>10483</v>
      </c>
      <c r="AL1939" s="3" t="s">
        <v>163</v>
      </c>
      <c r="AM1939" s="3" t="s">
        <v>194</v>
      </c>
      <c r="AN1939" s="3" t="s">
        <v>10437</v>
      </c>
      <c r="AO1939" s="3" t="s">
        <v>10484</v>
      </c>
      <c r="AQ1939" s="3" t="s">
        <v>10439</v>
      </c>
      <c r="AS1939" s="3" t="s">
        <v>10485</v>
      </c>
      <c r="AU1939" s="3" t="s">
        <v>10486</v>
      </c>
      <c r="AW1939" s="63" t="s">
        <v>168</v>
      </c>
      <c r="AX1939" s="3" t="s">
        <v>6044</v>
      </c>
      <c r="AY1939" s="3" t="s">
        <v>6045</v>
      </c>
      <c r="AZ1939" s="3" t="s">
        <v>866</v>
      </c>
      <c r="BA1939" s="82" t="s">
        <v>12595</v>
      </c>
      <c r="BC1939" s="141" t="s">
        <v>12596</v>
      </c>
      <c r="BD1939" s="141"/>
      <c r="BE1939" s="141"/>
      <c r="BF1939" s="141" t="s">
        <v>12597</v>
      </c>
      <c r="BH1939" s="3" t="s">
        <v>12598</v>
      </c>
      <c r="BI1939" s="3" t="s">
        <v>12599</v>
      </c>
      <c r="BJ1939" s="3" t="s">
        <v>866</v>
      </c>
      <c r="BK1939" s="82" t="s">
        <v>12600</v>
      </c>
      <c r="BQ1939" s="3" t="s">
        <v>194</v>
      </c>
      <c r="BR1939" s="3" t="s">
        <v>12016</v>
      </c>
      <c r="BS1939" s="3" t="s">
        <v>1402</v>
      </c>
      <c r="BT1939" s="3" t="s">
        <v>14427</v>
      </c>
      <c r="BU1939" s="180" t="s">
        <v>14428</v>
      </c>
      <c r="BX1939" s="141" t="s">
        <v>14429</v>
      </c>
    </row>
    <row r="1940" spans="1:134" ht="12.75" customHeight="1" x14ac:dyDescent="0.2">
      <c r="A1940" s="3" t="s">
        <v>205</v>
      </c>
      <c r="B1940" s="17" t="s">
        <v>472</v>
      </c>
      <c r="D1940" s="3" t="s">
        <v>11620</v>
      </c>
      <c r="E1940" s="3" t="s">
        <v>11309</v>
      </c>
      <c r="F1940" s="3"/>
      <c r="G1940" s="3"/>
      <c r="I1940" s="3" t="s">
        <v>443</v>
      </c>
      <c r="J1940" s="3" t="s">
        <v>444</v>
      </c>
      <c r="K1940" s="4" t="s">
        <v>180</v>
      </c>
      <c r="L1940" s="3" t="s">
        <v>163</v>
      </c>
      <c r="V1940" s="141"/>
      <c r="AC1940" s="135" t="s">
        <v>168</v>
      </c>
      <c r="AD1940" s="3" t="s">
        <v>895</v>
      </c>
      <c r="AE1940" s="3" t="s">
        <v>11310</v>
      </c>
      <c r="AF1940" s="3" t="s">
        <v>11311</v>
      </c>
      <c r="AG1940" s="3" t="s">
        <v>11312</v>
      </c>
      <c r="BC1940" s="141"/>
      <c r="BD1940" s="141"/>
      <c r="BE1940" s="141"/>
    </row>
    <row r="1941" spans="1:134" ht="12.75" customHeight="1" x14ac:dyDescent="0.2">
      <c r="A1941" s="3" t="s">
        <v>205</v>
      </c>
      <c r="B1941" s="17" t="s">
        <v>472</v>
      </c>
      <c r="D1941" s="3" t="s">
        <v>11620</v>
      </c>
      <c r="E1941" s="3" t="s">
        <v>11304</v>
      </c>
      <c r="F1941" s="3"/>
      <c r="G1941" s="3"/>
      <c r="I1941" s="3" t="s">
        <v>722</v>
      </c>
      <c r="J1941" s="3" t="s">
        <v>179</v>
      </c>
      <c r="K1941" s="4" t="s">
        <v>180</v>
      </c>
      <c r="L1941" s="3" t="s">
        <v>163</v>
      </c>
      <c r="V1941" s="141"/>
      <c r="AC1941" s="8" t="s">
        <v>168</v>
      </c>
      <c r="AD1941" s="3" t="s">
        <v>11305</v>
      </c>
      <c r="AE1941" s="3" t="s">
        <v>11306</v>
      </c>
      <c r="AF1941" s="3" t="s">
        <v>11307</v>
      </c>
      <c r="AG1941" s="3" t="s">
        <v>11308</v>
      </c>
      <c r="BC1941" s="141"/>
      <c r="BD1941" s="141"/>
      <c r="BE1941" s="141"/>
    </row>
    <row r="1942" spans="1:134" ht="12.75" customHeight="1" x14ac:dyDescent="0.2">
      <c r="A1942" s="132" t="s">
        <v>173</v>
      </c>
      <c r="B1942" s="17" t="s">
        <v>12429</v>
      </c>
      <c r="C1942" s="132" t="s">
        <v>13782</v>
      </c>
      <c r="D1942" s="133" t="s">
        <v>15371</v>
      </c>
      <c r="E1942" s="3" t="s">
        <v>8208</v>
      </c>
      <c r="F1942" s="12"/>
      <c r="G1942" s="12"/>
      <c r="H1942" s="17"/>
      <c r="I1942" s="133" t="s">
        <v>809</v>
      </c>
      <c r="J1942" s="133" t="s">
        <v>810</v>
      </c>
      <c r="K1942" s="124" t="s">
        <v>162</v>
      </c>
      <c r="L1942" s="133" t="s">
        <v>15373</v>
      </c>
      <c r="M1942" s="3" t="s">
        <v>15372</v>
      </c>
      <c r="N1942" s="124" t="s">
        <v>1269</v>
      </c>
      <c r="O1942" s="124"/>
      <c r="P1942" s="124"/>
      <c r="Q1942" s="124"/>
      <c r="R1942" s="3" t="s">
        <v>7279</v>
      </c>
      <c r="S1942" s="3" t="s">
        <v>163</v>
      </c>
      <c r="T1942" s="3" t="s">
        <v>1422</v>
      </c>
      <c r="U1942" s="3" t="s">
        <v>1423</v>
      </c>
      <c r="V1942" s="9" t="s">
        <v>7280</v>
      </c>
      <c r="AA1942" s="3" t="s">
        <v>163</v>
      </c>
      <c r="AC1942" s="3" t="s">
        <v>194</v>
      </c>
      <c r="AD1942" s="3" t="s">
        <v>4748</v>
      </c>
      <c r="AE1942" s="3" t="s">
        <v>7281</v>
      </c>
      <c r="AF1942" s="3" t="s">
        <v>1289</v>
      </c>
      <c r="AG1942" s="135" t="s">
        <v>7282</v>
      </c>
      <c r="AI1942" s="3" t="s">
        <v>7283</v>
      </c>
      <c r="AJ1942" s="3" t="s">
        <v>7284</v>
      </c>
      <c r="AK1942" s="3" t="s">
        <v>7285</v>
      </c>
      <c r="AL1942" s="3" t="s">
        <v>163</v>
      </c>
      <c r="BC1942" s="9"/>
      <c r="BD1942" s="9"/>
      <c r="BE1942" s="9"/>
    </row>
    <row r="1943" spans="1:134" ht="12.75" customHeight="1" x14ac:dyDescent="0.2">
      <c r="A1943" s="3" t="s">
        <v>205</v>
      </c>
      <c r="D1943" s="3" t="s">
        <v>10487</v>
      </c>
      <c r="E1943" s="3" t="s">
        <v>10487</v>
      </c>
      <c r="F1943" s="3"/>
      <c r="G1943" s="3"/>
      <c r="I1943" s="133" t="s">
        <v>443</v>
      </c>
      <c r="J1943" s="135" t="s">
        <v>444</v>
      </c>
      <c r="K1943" s="4" t="s">
        <v>162</v>
      </c>
      <c r="L1943" s="3" t="s">
        <v>163</v>
      </c>
      <c r="M1943" s="135" t="s">
        <v>10488</v>
      </c>
      <c r="R1943" s="3" t="s">
        <v>10489</v>
      </c>
      <c r="S1943" s="3" t="s">
        <v>163</v>
      </c>
      <c r="T1943" s="3" t="s">
        <v>10468</v>
      </c>
      <c r="U1943" s="3" t="s">
        <v>1448</v>
      </c>
      <c r="V1943" s="9" t="s">
        <v>163</v>
      </c>
      <c r="AA1943" s="3" t="s">
        <v>163</v>
      </c>
      <c r="AC1943" s="3" t="s">
        <v>168</v>
      </c>
      <c r="AD1943" s="3" t="s">
        <v>10490</v>
      </c>
      <c r="AE1943" s="3" t="s">
        <v>7520</v>
      </c>
      <c r="AF1943" s="3" t="s">
        <v>866</v>
      </c>
      <c r="AG1943" s="135" t="s">
        <v>10491</v>
      </c>
      <c r="AI1943" s="3" t="s">
        <v>163</v>
      </c>
      <c r="AJ1943" s="3" t="s">
        <v>7523</v>
      </c>
      <c r="AK1943" s="3" t="s">
        <v>10492</v>
      </c>
      <c r="AL1943" s="3" t="s">
        <v>7525</v>
      </c>
      <c r="BC1943" s="141"/>
      <c r="BD1943" s="141"/>
      <c r="BE1943" s="141"/>
    </row>
    <row r="1944" spans="1:134" ht="12.75" customHeight="1" x14ac:dyDescent="0.2">
      <c r="A1944" s="3" t="s">
        <v>544</v>
      </c>
      <c r="D1944" s="3" t="s">
        <v>10557</v>
      </c>
      <c r="E1944" s="3" t="s">
        <v>10557</v>
      </c>
      <c r="F1944" s="3"/>
      <c r="G1944" s="3"/>
      <c r="I1944" s="133" t="s">
        <v>443</v>
      </c>
      <c r="J1944" s="135" t="s">
        <v>444</v>
      </c>
      <c r="K1944" s="4" t="s">
        <v>162</v>
      </c>
      <c r="L1944" s="3" t="s">
        <v>10558</v>
      </c>
      <c r="M1944" s="3" t="s">
        <v>163</v>
      </c>
      <c r="R1944" s="3" t="s">
        <v>10559</v>
      </c>
      <c r="S1944" s="3" t="s">
        <v>163</v>
      </c>
      <c r="T1944" s="3" t="s">
        <v>10560</v>
      </c>
      <c r="U1944" s="3" t="s">
        <v>538</v>
      </c>
      <c r="V1944" s="9" t="s">
        <v>10561</v>
      </c>
      <c r="AA1944" s="3" t="s">
        <v>163</v>
      </c>
      <c r="AC1944" s="3" t="s">
        <v>168</v>
      </c>
      <c r="AD1944" s="3" t="s">
        <v>10562</v>
      </c>
      <c r="AE1944" s="3" t="s">
        <v>10563</v>
      </c>
      <c r="AF1944" s="3" t="s">
        <v>611</v>
      </c>
      <c r="AG1944" s="3" t="s">
        <v>10564</v>
      </c>
      <c r="AH1944" s="3" t="s">
        <v>163</v>
      </c>
      <c r="AI1944" s="3" t="s">
        <v>10561</v>
      </c>
      <c r="AJ1944" s="3" t="s">
        <v>163</v>
      </c>
      <c r="AL1944" s="3" t="s">
        <v>10565</v>
      </c>
      <c r="BC1944" s="9"/>
      <c r="BD1944" s="9"/>
      <c r="BE1944" s="9"/>
    </row>
    <row r="1945" spans="1:134" ht="12.75" customHeight="1" x14ac:dyDescent="0.2">
      <c r="A1945" s="3" t="s">
        <v>173</v>
      </c>
      <c r="D1945" s="3" t="s">
        <v>10566</v>
      </c>
      <c r="E1945" s="3" t="s">
        <v>10566</v>
      </c>
      <c r="F1945" s="3"/>
      <c r="G1945" s="3"/>
      <c r="I1945" s="3" t="s">
        <v>301</v>
      </c>
      <c r="J1945" s="3" t="s">
        <v>179</v>
      </c>
      <c r="K1945" s="4" t="s">
        <v>162</v>
      </c>
      <c r="L1945" s="3" t="s">
        <v>163</v>
      </c>
      <c r="M1945" s="3" t="s">
        <v>10567</v>
      </c>
      <c r="R1945" s="3" t="s">
        <v>10568</v>
      </c>
      <c r="S1945" s="3" t="s">
        <v>10569</v>
      </c>
      <c r="T1945" s="3" t="s">
        <v>10570</v>
      </c>
      <c r="U1945" s="3" t="s">
        <v>3292</v>
      </c>
      <c r="V1945" s="9" t="s">
        <v>163</v>
      </c>
      <c r="AA1945" s="3" t="s">
        <v>163</v>
      </c>
      <c r="AC1945" s="3" t="s">
        <v>168</v>
      </c>
      <c r="AD1945" s="3" t="s">
        <v>967</v>
      </c>
      <c r="AE1945" s="3" t="s">
        <v>968</v>
      </c>
      <c r="AF1945" s="3" t="s">
        <v>250</v>
      </c>
      <c r="AG1945" s="3" t="s">
        <v>969</v>
      </c>
      <c r="AH1945" s="3" t="s">
        <v>9992</v>
      </c>
      <c r="AI1945" s="3" t="s">
        <v>970</v>
      </c>
      <c r="AJ1945" s="3" t="s">
        <v>163</v>
      </c>
      <c r="AK1945" s="3" t="s">
        <v>10571</v>
      </c>
      <c r="AL1945" s="3" t="s">
        <v>971</v>
      </c>
      <c r="BC1945" s="9"/>
      <c r="BD1945" s="9"/>
      <c r="BE1945" s="9"/>
    </row>
    <row r="1946" spans="1:134" ht="12.75" customHeight="1" x14ac:dyDescent="0.2">
      <c r="A1946" s="133" t="s">
        <v>205</v>
      </c>
      <c r="B1946" s="124"/>
      <c r="C1946" s="133"/>
      <c r="D1946" s="3" t="s">
        <v>10573</v>
      </c>
      <c r="E1946" s="3" t="s">
        <v>10573</v>
      </c>
      <c r="F1946" s="124"/>
      <c r="G1946" s="124"/>
      <c r="H1946" s="124"/>
      <c r="I1946" s="133" t="s">
        <v>468</v>
      </c>
      <c r="J1946" s="3" t="s">
        <v>431</v>
      </c>
      <c r="K1946" s="124" t="s">
        <v>162</v>
      </c>
      <c r="L1946" s="133" t="s">
        <v>10574</v>
      </c>
      <c r="M1946" s="133"/>
      <c r="N1946" s="124"/>
      <c r="O1946" s="124"/>
      <c r="P1946" s="124"/>
      <c r="Q1946" s="124"/>
      <c r="R1946" s="3" t="s">
        <v>10575</v>
      </c>
      <c r="S1946" s="3" t="s">
        <v>10576</v>
      </c>
      <c r="T1946" s="3" t="s">
        <v>10577</v>
      </c>
      <c r="U1946" s="3" t="s">
        <v>937</v>
      </c>
      <c r="V1946" s="24"/>
      <c r="W1946" s="133"/>
      <c r="X1946" s="133"/>
      <c r="Y1946" s="133"/>
      <c r="Z1946" s="133"/>
      <c r="AA1946" s="133"/>
      <c r="AB1946" s="133"/>
      <c r="AC1946" s="135" t="s">
        <v>168</v>
      </c>
      <c r="AD1946" s="3" t="s">
        <v>10578</v>
      </c>
      <c r="AE1946" s="133" t="s">
        <v>10579</v>
      </c>
      <c r="AF1946" s="133" t="s">
        <v>402</v>
      </c>
      <c r="AG1946" s="135" t="s">
        <v>10580</v>
      </c>
      <c r="AI1946" s="3" t="s">
        <v>10581</v>
      </c>
      <c r="AJ1946" s="3" t="s">
        <v>163</v>
      </c>
      <c r="AK1946" s="3" t="s">
        <v>10582</v>
      </c>
      <c r="AL1946" s="3" t="s">
        <v>10583</v>
      </c>
      <c r="AQ1946" s="135"/>
      <c r="AW1946" s="3" t="s">
        <v>168</v>
      </c>
      <c r="AX1946" s="3" t="s">
        <v>10584</v>
      </c>
      <c r="AY1946" s="3" t="s">
        <v>10585</v>
      </c>
      <c r="AZ1946" s="3" t="s">
        <v>581</v>
      </c>
      <c r="BA1946" s="3" t="s">
        <v>10586</v>
      </c>
      <c r="BC1946" s="9"/>
      <c r="BD1946" s="9"/>
      <c r="BE1946" s="9"/>
    </row>
    <row r="1947" spans="1:134" ht="12.75" customHeight="1" x14ac:dyDescent="0.2">
      <c r="A1947" s="3" t="s">
        <v>173</v>
      </c>
      <c r="D1947" s="3" t="s">
        <v>8472</v>
      </c>
      <c r="E1947" s="135" t="s">
        <v>8208</v>
      </c>
      <c r="F1947" s="3"/>
      <c r="G1947" s="3"/>
      <c r="I1947" s="3" t="s">
        <v>722</v>
      </c>
      <c r="J1947" s="3" t="s">
        <v>179</v>
      </c>
      <c r="K1947" s="4" t="s">
        <v>162</v>
      </c>
      <c r="L1947" s="3" t="s">
        <v>163</v>
      </c>
      <c r="M1947" s="3" t="s">
        <v>163</v>
      </c>
      <c r="R1947" s="3" t="s">
        <v>8473</v>
      </c>
      <c r="S1947" s="3" t="s">
        <v>8474</v>
      </c>
      <c r="T1947" s="3" t="s">
        <v>163</v>
      </c>
      <c r="U1947" s="3" t="s">
        <v>8212</v>
      </c>
      <c r="V1947" s="9" t="s">
        <v>8475</v>
      </c>
      <c r="AA1947" s="3" t="s">
        <v>163</v>
      </c>
      <c r="AC1947" s="135" t="s">
        <v>194</v>
      </c>
      <c r="AD1947" s="135" t="s">
        <v>1657</v>
      </c>
      <c r="AE1947" s="135" t="s">
        <v>8476</v>
      </c>
      <c r="AF1947" s="135" t="s">
        <v>611</v>
      </c>
      <c r="AG1947" s="135" t="s">
        <v>8477</v>
      </c>
      <c r="AH1947" s="135" t="s">
        <v>163</v>
      </c>
      <c r="AI1947" s="135" t="s">
        <v>8475</v>
      </c>
      <c r="AJ1947" s="135" t="s">
        <v>163</v>
      </c>
      <c r="AK1947" s="135"/>
      <c r="AL1947" s="135" t="s">
        <v>8478</v>
      </c>
      <c r="BC1947" s="141"/>
      <c r="BD1947" s="141"/>
      <c r="BE1947" s="141"/>
      <c r="BG1947" s="135"/>
      <c r="BK1947" s="135"/>
      <c r="ED1947" s="135"/>
    </row>
    <row r="1948" spans="1:134" ht="12.75" customHeight="1" x14ac:dyDescent="0.2">
      <c r="A1948" s="132" t="s">
        <v>544</v>
      </c>
      <c r="B1948" s="124"/>
      <c r="C1948" s="133"/>
      <c r="D1948" s="133" t="s">
        <v>10596</v>
      </c>
      <c r="E1948" s="133" t="s">
        <v>10596</v>
      </c>
      <c r="F1948" s="124"/>
      <c r="G1948" s="124"/>
      <c r="H1948" s="124"/>
      <c r="I1948" s="8" t="s">
        <v>809</v>
      </c>
      <c r="J1948" s="133" t="s">
        <v>810</v>
      </c>
      <c r="K1948" s="124" t="s">
        <v>162</v>
      </c>
      <c r="L1948" s="133"/>
      <c r="M1948" s="133"/>
      <c r="N1948" s="124"/>
      <c r="O1948" s="124"/>
      <c r="P1948" s="124"/>
      <c r="Q1948" s="124"/>
      <c r="R1948" s="133"/>
      <c r="S1948" s="133"/>
      <c r="T1948" s="133"/>
      <c r="U1948" s="133"/>
      <c r="V1948" s="24"/>
      <c r="W1948" s="133"/>
      <c r="X1948" s="133"/>
      <c r="Y1948" s="133"/>
      <c r="Z1948" s="133"/>
      <c r="AA1948" s="133"/>
      <c r="AB1948" s="133"/>
      <c r="AC1948" s="133" t="s">
        <v>168</v>
      </c>
      <c r="AD1948" s="133" t="s">
        <v>10597</v>
      </c>
      <c r="AE1948" s="133" t="s">
        <v>10598</v>
      </c>
      <c r="AF1948" s="133" t="s">
        <v>7989</v>
      </c>
      <c r="AG1948" s="133" t="s">
        <v>10599</v>
      </c>
      <c r="AI1948" s="133"/>
      <c r="AJ1948" s="133"/>
      <c r="AK1948" s="133"/>
      <c r="AL1948" s="133"/>
      <c r="AM1948" s="124"/>
      <c r="AN1948" s="124"/>
      <c r="AO1948" s="124"/>
      <c r="AP1948" s="124"/>
      <c r="AQ1948" s="124"/>
      <c r="AR1948" s="124"/>
      <c r="AS1948" s="124"/>
      <c r="AT1948" s="124"/>
      <c r="AU1948" s="124"/>
      <c r="AV1948" s="124"/>
      <c r="AW1948" s="3" t="s">
        <v>168</v>
      </c>
      <c r="AX1948" s="133" t="s">
        <v>10600</v>
      </c>
      <c r="AY1948" s="133" t="s">
        <v>10182</v>
      </c>
      <c r="AZ1948" s="133" t="s">
        <v>7989</v>
      </c>
      <c r="BA1948" s="133" t="s">
        <v>10601</v>
      </c>
      <c r="BC1948" s="135"/>
      <c r="BD1948" s="135"/>
      <c r="BE1948" s="135"/>
    </row>
    <row r="1949" spans="1:134" ht="12.75" customHeight="1" x14ac:dyDescent="0.2">
      <c r="A1949" s="3" t="s">
        <v>544</v>
      </c>
      <c r="B1949" s="127" t="s">
        <v>13646</v>
      </c>
      <c r="C1949" s="128" t="s">
        <v>13884</v>
      </c>
      <c r="D1949" s="135" t="s">
        <v>10602</v>
      </c>
      <c r="E1949" s="135" t="s">
        <v>10602</v>
      </c>
      <c r="F1949" s="135"/>
      <c r="G1949" s="135"/>
      <c r="H1949" s="127"/>
      <c r="I1949" s="135" t="s">
        <v>1407</v>
      </c>
      <c r="J1949" s="8" t="s">
        <v>482</v>
      </c>
      <c r="K1949" s="127" t="s">
        <v>180</v>
      </c>
      <c r="L1949" s="135"/>
      <c r="M1949" s="135" t="s">
        <v>163</v>
      </c>
      <c r="N1949" s="135"/>
      <c r="O1949" s="135"/>
      <c r="P1949" s="135"/>
      <c r="Q1949" s="135"/>
      <c r="R1949" s="135" t="s">
        <v>10603</v>
      </c>
      <c r="S1949" s="135" t="s">
        <v>163</v>
      </c>
      <c r="T1949" s="135" t="s">
        <v>10604</v>
      </c>
      <c r="U1949" s="135" t="s">
        <v>7503</v>
      </c>
      <c r="V1949" s="141" t="s">
        <v>10605</v>
      </c>
      <c r="W1949" s="135"/>
      <c r="X1949" s="135"/>
      <c r="Y1949" s="135"/>
      <c r="Z1949" s="135"/>
      <c r="AA1949" s="135" t="s">
        <v>163</v>
      </c>
      <c r="AB1949" s="135"/>
      <c r="AC1949" s="135" t="s">
        <v>168</v>
      </c>
      <c r="AD1949" s="135" t="s">
        <v>3318</v>
      </c>
      <c r="AE1949" s="135" t="s">
        <v>10606</v>
      </c>
      <c r="AF1949" s="135" t="s">
        <v>10607</v>
      </c>
      <c r="AG1949" s="135" t="s">
        <v>7425</v>
      </c>
      <c r="AH1949" s="135" t="s">
        <v>163</v>
      </c>
      <c r="AI1949" s="135" t="s">
        <v>10608</v>
      </c>
      <c r="AJ1949" s="135" t="s">
        <v>163</v>
      </c>
      <c r="AK1949" s="135"/>
      <c r="AL1949" s="135" t="s">
        <v>10609</v>
      </c>
      <c r="AM1949" s="135"/>
      <c r="AN1949" s="135"/>
      <c r="AO1949" s="135"/>
      <c r="AP1949" s="135"/>
      <c r="AQ1949" s="135"/>
      <c r="AR1949" s="135"/>
      <c r="AS1949" s="135"/>
      <c r="AT1949" s="135"/>
      <c r="AU1949" s="135"/>
      <c r="AV1949" s="135"/>
      <c r="AW1949" s="135" t="s">
        <v>168</v>
      </c>
      <c r="AX1949" s="3" t="s">
        <v>10610</v>
      </c>
      <c r="AY1949" s="3" t="s">
        <v>3609</v>
      </c>
      <c r="AZ1949" s="3" t="s">
        <v>10611</v>
      </c>
      <c r="BA1949" s="3" t="s">
        <v>10612</v>
      </c>
      <c r="BB1949" s="3" t="s">
        <v>163</v>
      </c>
      <c r="BC1949" s="3" t="s">
        <v>10605</v>
      </c>
      <c r="BD1949" s="3" t="s">
        <v>163</v>
      </c>
      <c r="BE1949" s="3" t="s">
        <v>10613</v>
      </c>
      <c r="BG1949" s="3" t="s">
        <v>194</v>
      </c>
      <c r="BH1949" s="3" t="s">
        <v>10614</v>
      </c>
      <c r="BI1949" s="3" t="s">
        <v>10615</v>
      </c>
      <c r="BJ1949" s="3" t="s">
        <v>10616</v>
      </c>
      <c r="BQ1949" s="3" t="s">
        <v>168</v>
      </c>
      <c r="BR1949" s="3" t="s">
        <v>3609</v>
      </c>
      <c r="BS1949" s="3" t="s">
        <v>7434</v>
      </c>
      <c r="BT1949" s="3" t="s">
        <v>10617</v>
      </c>
      <c r="BU1949" s="3" t="s">
        <v>7435</v>
      </c>
      <c r="BV1949" s="3" t="s">
        <v>163</v>
      </c>
      <c r="BW1949" s="3" t="s">
        <v>10618</v>
      </c>
      <c r="CA1949" s="3" t="s">
        <v>168</v>
      </c>
      <c r="CB1949" s="3" t="s">
        <v>1663</v>
      </c>
      <c r="CC1949" s="3" t="s">
        <v>10619</v>
      </c>
      <c r="CD1949" s="3" t="s">
        <v>10620</v>
      </c>
      <c r="CE1949" s="3" t="s">
        <v>10621</v>
      </c>
      <c r="CK1949" s="3" t="s">
        <v>168</v>
      </c>
      <c r="CL1949" s="3" t="s">
        <v>10622</v>
      </c>
      <c r="CM1949" s="3" t="s">
        <v>7434</v>
      </c>
      <c r="CN1949" s="3" t="s">
        <v>319</v>
      </c>
      <c r="CO1949" s="3" t="s">
        <v>5305</v>
      </c>
      <c r="CP1949" s="3" t="s">
        <v>163</v>
      </c>
      <c r="CQ1949" s="3" t="s">
        <v>10623</v>
      </c>
    </row>
    <row r="1950" spans="1:134" ht="12.75" customHeight="1" x14ac:dyDescent="0.2">
      <c r="A1950" s="3" t="s">
        <v>173</v>
      </c>
      <c r="B1950" s="127" t="s">
        <v>1084</v>
      </c>
      <c r="D1950" s="3" t="s">
        <v>11360</v>
      </c>
      <c r="E1950" s="3" t="s">
        <v>11360</v>
      </c>
      <c r="F1950" s="135"/>
      <c r="G1950" s="3"/>
      <c r="I1950" s="3" t="s">
        <v>722</v>
      </c>
      <c r="J1950" s="3" t="s">
        <v>179</v>
      </c>
      <c r="K1950" s="4" t="s">
        <v>162</v>
      </c>
      <c r="AC1950" s="133" t="s">
        <v>168</v>
      </c>
      <c r="AD1950" s="3" t="s">
        <v>11361</v>
      </c>
      <c r="AE1950" s="3" t="s">
        <v>1661</v>
      </c>
      <c r="AF1950" s="3" t="s">
        <v>11319</v>
      </c>
      <c r="AG1950" s="3" t="s">
        <v>11362</v>
      </c>
    </row>
    <row r="1951" spans="1:134" ht="12.75" customHeight="1" x14ac:dyDescent="0.2">
      <c r="A1951" s="135" t="s">
        <v>173</v>
      </c>
      <c r="B1951" s="127" t="s">
        <v>215</v>
      </c>
      <c r="C1951" s="128"/>
      <c r="D1951" s="135" t="s">
        <v>11433</v>
      </c>
      <c r="E1951" s="135" t="s">
        <v>11433</v>
      </c>
      <c r="F1951" s="135"/>
      <c r="G1951" s="135"/>
      <c r="H1951" s="127" t="s">
        <v>11628</v>
      </c>
      <c r="I1951" s="135" t="s">
        <v>722</v>
      </c>
      <c r="J1951" s="135" t="s">
        <v>179</v>
      </c>
      <c r="K1951" s="127" t="s">
        <v>162</v>
      </c>
      <c r="L1951" s="135"/>
      <c r="M1951" s="135"/>
      <c r="N1951" s="135"/>
      <c r="O1951" s="135"/>
      <c r="P1951" s="135"/>
      <c r="Q1951" s="135"/>
      <c r="R1951" s="135"/>
      <c r="S1951" s="135"/>
      <c r="T1951" s="135"/>
      <c r="U1951" s="135"/>
      <c r="V1951" s="135"/>
      <c r="W1951" s="135"/>
      <c r="X1951" s="135"/>
      <c r="Y1951" s="135"/>
      <c r="Z1951" s="135"/>
      <c r="AA1951" s="135"/>
      <c r="AB1951" s="135"/>
      <c r="AC1951" s="133" t="s">
        <v>168</v>
      </c>
      <c r="AD1951" s="3" t="s">
        <v>11434</v>
      </c>
      <c r="AE1951" s="3" t="s">
        <v>1923</v>
      </c>
      <c r="AF1951" s="3" t="s">
        <v>163</v>
      </c>
      <c r="AG1951" s="3" t="s">
        <v>11435</v>
      </c>
      <c r="AJ1951" s="135"/>
      <c r="AK1951" s="135"/>
      <c r="AL1951" s="135"/>
      <c r="AM1951" s="135"/>
      <c r="AN1951" s="135"/>
      <c r="AO1951" s="135"/>
      <c r="AP1951" s="135"/>
      <c r="AQ1951" s="135"/>
      <c r="AR1951" s="135"/>
      <c r="AS1951" s="135"/>
      <c r="AT1951" s="135"/>
      <c r="AU1951" s="135"/>
      <c r="AV1951" s="135"/>
      <c r="AW1951" s="135"/>
      <c r="AX1951" s="135"/>
      <c r="AY1951" s="135"/>
      <c r="AZ1951" s="135"/>
      <c r="BD1951" s="135"/>
      <c r="BE1951" s="135"/>
    </row>
    <row r="1952" spans="1:134" ht="12.75" customHeight="1" x14ac:dyDescent="0.2">
      <c r="A1952" s="135" t="s">
        <v>173</v>
      </c>
      <c r="B1952" s="127" t="s">
        <v>211</v>
      </c>
      <c r="C1952" s="128"/>
      <c r="D1952" s="3" t="s">
        <v>11360</v>
      </c>
      <c r="E1952" s="3" t="s">
        <v>11360</v>
      </c>
      <c r="F1952" s="135"/>
      <c r="G1952" s="135"/>
      <c r="H1952" s="127" t="s">
        <v>11628</v>
      </c>
      <c r="I1952" s="135" t="s">
        <v>722</v>
      </c>
      <c r="J1952" s="135" t="s">
        <v>179</v>
      </c>
      <c r="K1952" s="127" t="s">
        <v>162</v>
      </c>
      <c r="L1952" s="135"/>
      <c r="V1952" s="135"/>
      <c r="W1952" s="135"/>
      <c r="X1952" s="135"/>
      <c r="Y1952" s="135"/>
      <c r="Z1952" s="135"/>
      <c r="AA1952" s="135"/>
      <c r="AB1952" s="135"/>
      <c r="AC1952" s="8" t="s">
        <v>168</v>
      </c>
      <c r="AD1952" s="3" t="s">
        <v>11361</v>
      </c>
      <c r="AE1952" s="3" t="s">
        <v>1661</v>
      </c>
      <c r="AF1952" s="3" t="s">
        <v>11319</v>
      </c>
      <c r="AG1952" s="3" t="s">
        <v>11362</v>
      </c>
      <c r="AX1952" s="135"/>
      <c r="AY1952" s="135"/>
      <c r="AZ1952" s="135"/>
      <c r="BA1952" s="135"/>
    </row>
    <row r="1953" spans="1:158" ht="12.75" customHeight="1" x14ac:dyDescent="0.2">
      <c r="A1953" s="135" t="s">
        <v>544</v>
      </c>
      <c r="C1953" s="128"/>
      <c r="D1953" s="135" t="s">
        <v>10625</v>
      </c>
      <c r="E1953" s="135" t="str">
        <f>D1953</f>
        <v>Ultra Source Mining</v>
      </c>
      <c r="F1953" s="135"/>
      <c r="G1953" s="135"/>
      <c r="H1953" s="127"/>
      <c r="I1953" s="135" t="s">
        <v>160</v>
      </c>
      <c r="J1953" s="135" t="s">
        <v>161</v>
      </c>
      <c r="K1953" s="127" t="s">
        <v>162</v>
      </c>
      <c r="L1953" s="135"/>
      <c r="M1953" s="135"/>
      <c r="N1953" s="135"/>
      <c r="O1953" s="135"/>
      <c r="P1953" s="135"/>
      <c r="Q1953" s="135"/>
      <c r="R1953" s="135" t="s">
        <v>10626</v>
      </c>
      <c r="S1953" s="135" t="s">
        <v>10627</v>
      </c>
      <c r="T1953" s="135"/>
      <c r="U1953" s="135" t="s">
        <v>346</v>
      </c>
      <c r="V1953" s="141"/>
      <c r="W1953" s="135"/>
      <c r="X1953" s="135"/>
      <c r="Y1953" s="135"/>
      <c r="Z1953" s="135"/>
      <c r="AA1953" s="135"/>
      <c r="AB1953" s="135"/>
      <c r="AC1953" s="135" t="s">
        <v>194</v>
      </c>
      <c r="AD1953" s="135" t="s">
        <v>7462</v>
      </c>
      <c r="AE1953" s="135" t="s">
        <v>10628</v>
      </c>
      <c r="AF1953" s="135" t="s">
        <v>250</v>
      </c>
      <c r="AG1953" s="82" t="s">
        <v>10629</v>
      </c>
      <c r="AI1953" s="135"/>
      <c r="AJ1953" s="135"/>
      <c r="AK1953" s="135"/>
      <c r="AL1953" s="135"/>
      <c r="AM1953" s="135"/>
      <c r="AN1953" s="135"/>
      <c r="AO1953" s="135"/>
      <c r="AP1953" s="135"/>
      <c r="AQ1953" s="135"/>
      <c r="AR1953" s="135"/>
      <c r="AS1953" s="135"/>
      <c r="AT1953" s="135"/>
      <c r="AU1953" s="135"/>
      <c r="AV1953" s="135"/>
      <c r="AW1953" s="135"/>
      <c r="BC1953" s="141"/>
      <c r="BD1953" s="141"/>
      <c r="BE1953" s="141"/>
    </row>
    <row r="1954" spans="1:158" ht="12.75" customHeight="1" x14ac:dyDescent="0.2">
      <c r="A1954" s="3" t="s">
        <v>275</v>
      </c>
      <c r="D1954" s="3" t="s">
        <v>10630</v>
      </c>
      <c r="E1954" s="3" t="s">
        <v>10631</v>
      </c>
      <c r="F1954" s="3"/>
      <c r="G1954" s="3"/>
      <c r="I1954" s="3" t="s">
        <v>160</v>
      </c>
      <c r="J1954" s="8" t="s">
        <v>161</v>
      </c>
      <c r="K1954" s="4" t="s">
        <v>162</v>
      </c>
      <c r="M1954" s="82" t="s">
        <v>10632</v>
      </c>
      <c r="R1954" s="3" t="s">
        <v>10633</v>
      </c>
      <c r="S1954" s="3" t="s">
        <v>10634</v>
      </c>
      <c r="T1954" s="3">
        <v>7806</v>
      </c>
      <c r="U1954" s="3" t="s">
        <v>10635</v>
      </c>
      <c r="V1954" s="9"/>
      <c r="AC1954" s="3" t="s">
        <v>168</v>
      </c>
      <c r="AD1954" s="3" t="s">
        <v>10636</v>
      </c>
      <c r="AE1954" s="3" t="s">
        <v>10637</v>
      </c>
      <c r="AF1954" s="3" t="s">
        <v>10638</v>
      </c>
      <c r="AG1954" s="82" t="s">
        <v>10639</v>
      </c>
      <c r="AI1954" s="3" t="s">
        <v>10640</v>
      </c>
      <c r="AK1954" s="3" t="s">
        <v>10641</v>
      </c>
      <c r="BC1954" s="135"/>
      <c r="BD1954" s="135"/>
      <c r="BE1954" s="135"/>
    </row>
    <row r="1955" spans="1:158" ht="12.75" customHeight="1" x14ac:dyDescent="0.2">
      <c r="A1955" s="3" t="s">
        <v>544</v>
      </c>
      <c r="D1955" s="3" t="s">
        <v>10642</v>
      </c>
      <c r="E1955" s="3" t="s">
        <v>10642</v>
      </c>
      <c r="F1955" s="3"/>
      <c r="G1955" s="3"/>
      <c r="I1955" s="3" t="s">
        <v>765</v>
      </c>
      <c r="J1955" s="133" t="s">
        <v>203</v>
      </c>
      <c r="K1955" s="4" t="s">
        <v>162</v>
      </c>
      <c r="L1955" s="3" t="s">
        <v>163</v>
      </c>
      <c r="M1955" s="135" t="s">
        <v>10643</v>
      </c>
      <c r="R1955" s="3" t="s">
        <v>10644</v>
      </c>
      <c r="S1955" s="3" t="s">
        <v>163</v>
      </c>
      <c r="T1955" s="3" t="s">
        <v>10645</v>
      </c>
      <c r="U1955" s="3" t="s">
        <v>3133</v>
      </c>
      <c r="V1955" s="9" t="s">
        <v>10646</v>
      </c>
      <c r="AA1955" s="3" t="s">
        <v>10647</v>
      </c>
      <c r="AC1955" s="3" t="s">
        <v>168</v>
      </c>
      <c r="AD1955" s="3" t="s">
        <v>10648</v>
      </c>
      <c r="AE1955" s="3" t="s">
        <v>10649</v>
      </c>
      <c r="AF1955" s="3" t="s">
        <v>10650</v>
      </c>
      <c r="AG1955" s="135" t="s">
        <v>10651</v>
      </c>
      <c r="AH1955" s="3" t="s">
        <v>163</v>
      </c>
      <c r="AI1955" s="135" t="s">
        <v>10652</v>
      </c>
      <c r="AJ1955" s="3" t="s">
        <v>163</v>
      </c>
      <c r="AK1955" s="135" t="s">
        <v>10653</v>
      </c>
      <c r="AL1955" s="3" t="s">
        <v>10654</v>
      </c>
      <c r="BC1955" s="141"/>
      <c r="BD1955" s="141"/>
      <c r="BE1955" s="141"/>
      <c r="CE1955" s="135"/>
    </row>
    <row r="1956" spans="1:158" ht="12.75" customHeight="1" x14ac:dyDescent="0.2">
      <c r="A1956" s="3" t="s">
        <v>263</v>
      </c>
      <c r="D1956" s="3" t="s">
        <v>10655</v>
      </c>
      <c r="E1956" s="3" t="s">
        <v>10655</v>
      </c>
      <c r="F1956" s="3"/>
      <c r="G1956" s="3"/>
      <c r="I1956" s="3" t="s">
        <v>957</v>
      </c>
      <c r="J1956" s="3" t="s">
        <v>493</v>
      </c>
      <c r="K1956" s="4" t="s">
        <v>162</v>
      </c>
      <c r="L1956" s="3" t="s">
        <v>163</v>
      </c>
      <c r="M1956" s="135" t="s">
        <v>163</v>
      </c>
      <c r="R1956" s="3" t="s">
        <v>10656</v>
      </c>
      <c r="S1956" s="3" t="s">
        <v>163</v>
      </c>
      <c r="T1956" s="3" t="s">
        <v>10657</v>
      </c>
      <c r="U1956" s="3" t="s">
        <v>10658</v>
      </c>
      <c r="V1956" s="9" t="s">
        <v>10659</v>
      </c>
      <c r="AA1956" s="3" t="s">
        <v>163</v>
      </c>
      <c r="AC1956" s="3" t="s">
        <v>168</v>
      </c>
      <c r="AD1956" s="3" t="s">
        <v>10660</v>
      </c>
      <c r="AE1956" s="3" t="s">
        <v>10661</v>
      </c>
      <c r="AF1956" s="3" t="s">
        <v>163</v>
      </c>
      <c r="AG1956" s="135" t="s">
        <v>10662</v>
      </c>
      <c r="AI1956" s="135" t="s">
        <v>163</v>
      </c>
      <c r="AJ1956" s="3" t="s">
        <v>10659</v>
      </c>
      <c r="AK1956" s="135" t="s">
        <v>10663</v>
      </c>
      <c r="AL1956" s="3" t="s">
        <v>10664</v>
      </c>
      <c r="AN1956" s="3" t="s">
        <v>10665</v>
      </c>
      <c r="AO1956" s="3" t="s">
        <v>10666</v>
      </c>
      <c r="AQ1956" s="135" t="s">
        <v>10662</v>
      </c>
      <c r="BB1956" s="135"/>
      <c r="BC1956" s="9"/>
      <c r="BD1956" s="9"/>
      <c r="BE1956" s="9"/>
    </row>
    <row r="1957" spans="1:158" ht="12.75" customHeight="1" x14ac:dyDescent="0.25">
      <c r="A1957" s="3" t="s">
        <v>173</v>
      </c>
      <c r="D1957" s="3" t="s">
        <v>5127</v>
      </c>
      <c r="E1957" s="3" t="s">
        <v>5122</v>
      </c>
      <c r="F1957" s="3"/>
      <c r="G1957" s="3"/>
      <c r="I1957" s="3" t="s">
        <v>430</v>
      </c>
      <c r="J1957" s="3" t="s">
        <v>431</v>
      </c>
      <c r="K1957" s="4" t="s">
        <v>180</v>
      </c>
      <c r="L1957" s="3" t="s">
        <v>163</v>
      </c>
      <c r="M1957" s="135"/>
      <c r="R1957" s="3" t="s">
        <v>433</v>
      </c>
      <c r="S1957" s="3" t="s">
        <v>5119</v>
      </c>
      <c r="T1957" s="3" t="s">
        <v>1376</v>
      </c>
      <c r="U1957" s="3" t="s">
        <v>435</v>
      </c>
      <c r="V1957" s="9" t="s">
        <v>163</v>
      </c>
      <c r="AA1957" s="3" t="s">
        <v>5128</v>
      </c>
      <c r="AC1957" s="3" t="s">
        <v>168</v>
      </c>
      <c r="AD1957" s="3" t="s">
        <v>15374</v>
      </c>
      <c r="AE1957" s="3" t="s">
        <v>15375</v>
      </c>
      <c r="AF1957" s="3" t="s">
        <v>15391</v>
      </c>
      <c r="AG1957" s="135" t="s">
        <v>15392</v>
      </c>
      <c r="AI1957" s="135"/>
      <c r="AK1957" s="135"/>
      <c r="AM1957" s="3" t="s">
        <v>194</v>
      </c>
      <c r="AN1957" s="3" t="s">
        <v>2321</v>
      </c>
      <c r="AO1957" s="3" t="s">
        <v>14500</v>
      </c>
      <c r="AQ1957" s="180" t="s">
        <v>14501</v>
      </c>
      <c r="AS1957" s="3" t="s">
        <v>5125</v>
      </c>
      <c r="AU1957" s="3" t="s">
        <v>5126</v>
      </c>
      <c r="BC1957" s="9"/>
      <c r="BD1957" s="9"/>
      <c r="BE1957" s="9"/>
    </row>
    <row r="1958" spans="1:158" ht="12.75" customHeight="1" x14ac:dyDescent="0.25">
      <c r="A1958" s="3" t="s">
        <v>173</v>
      </c>
      <c r="D1958" s="3" t="s">
        <v>5127</v>
      </c>
      <c r="E1958" s="132" t="s">
        <v>8208</v>
      </c>
      <c r="F1958" s="3"/>
      <c r="G1958" s="3"/>
      <c r="I1958" s="3" t="s">
        <v>160</v>
      </c>
      <c r="J1958" s="3" t="s">
        <v>161</v>
      </c>
      <c r="K1958" s="4" t="s">
        <v>180</v>
      </c>
      <c r="L1958" s="3" t="s">
        <v>163</v>
      </c>
      <c r="M1958" s="135" t="s">
        <v>163</v>
      </c>
      <c r="R1958" s="3" t="s">
        <v>8569</v>
      </c>
      <c r="S1958" s="3" t="s">
        <v>421</v>
      </c>
      <c r="T1958" s="3" t="s">
        <v>345</v>
      </c>
      <c r="U1958" s="3" t="s">
        <v>346</v>
      </c>
      <c r="V1958" s="9" t="s">
        <v>8570</v>
      </c>
      <c r="AA1958" s="3" t="s">
        <v>163</v>
      </c>
      <c r="AC1958" s="3" t="s">
        <v>168</v>
      </c>
      <c r="AD1958" s="3" t="s">
        <v>15416</v>
      </c>
      <c r="AE1958" s="3" t="s">
        <v>15417</v>
      </c>
      <c r="AF1958" s="3" t="s">
        <v>15419</v>
      </c>
      <c r="AG1958" s="135" t="s">
        <v>15418</v>
      </c>
      <c r="AI1958" s="135" t="s">
        <v>15420</v>
      </c>
      <c r="AK1958" s="135" t="s">
        <v>15421</v>
      </c>
      <c r="AM1958" s="3" t="s">
        <v>168</v>
      </c>
      <c r="AN1958" s="3" t="s">
        <v>8571</v>
      </c>
      <c r="AO1958" s="3" t="s">
        <v>8572</v>
      </c>
      <c r="AP1958" s="3" t="s">
        <v>8573</v>
      </c>
      <c r="AQ1958" s="3" t="s">
        <v>8574</v>
      </c>
      <c r="AW1958" s="3" t="s">
        <v>194</v>
      </c>
      <c r="AX1958" s="3" t="s">
        <v>8575</v>
      </c>
      <c r="AY1958" s="3" t="s">
        <v>8576</v>
      </c>
      <c r="BA1958" s="3" t="s">
        <v>8577</v>
      </c>
      <c r="BC1958" s="135" t="s">
        <v>8578</v>
      </c>
      <c r="BD1958" s="135"/>
      <c r="BE1958" s="135" t="s">
        <v>8579</v>
      </c>
      <c r="BG1958" s="63" t="s">
        <v>168</v>
      </c>
      <c r="BH1958" s="3" t="s">
        <v>8580</v>
      </c>
      <c r="BI1958" s="3" t="s">
        <v>8581</v>
      </c>
      <c r="BJ1958" s="3" t="s">
        <v>319</v>
      </c>
      <c r="BK1958" s="180" t="s">
        <v>14166</v>
      </c>
      <c r="BL1958" s="3" t="s">
        <v>163</v>
      </c>
      <c r="BM1958" s="3" t="s">
        <v>8578</v>
      </c>
      <c r="BN1958" s="3" t="s">
        <v>163</v>
      </c>
      <c r="BO1958" s="3" t="s">
        <v>8579</v>
      </c>
      <c r="BP1958" s="3" t="s">
        <v>8582</v>
      </c>
      <c r="BQ1958" s="3" t="s">
        <v>168</v>
      </c>
      <c r="BR1958" s="3" t="s">
        <v>8583</v>
      </c>
      <c r="BS1958" s="3" t="s">
        <v>8584</v>
      </c>
      <c r="BT1958" s="3" t="s">
        <v>8585</v>
      </c>
      <c r="BU1958" s="3" t="s">
        <v>8586</v>
      </c>
      <c r="CA1958" s="3" t="s">
        <v>168</v>
      </c>
      <c r="CB1958" s="3" t="s">
        <v>8587</v>
      </c>
      <c r="CC1958" s="3" t="s">
        <v>8588</v>
      </c>
      <c r="CD1958" s="3" t="s">
        <v>8589</v>
      </c>
      <c r="CE1958" s="3" t="s">
        <v>8590</v>
      </c>
      <c r="CF1958" s="3" t="s">
        <v>163</v>
      </c>
      <c r="CG1958" s="3" t="s">
        <v>8578</v>
      </c>
      <c r="CH1958" s="3" t="s">
        <v>163</v>
      </c>
      <c r="CI1958" s="3" t="s">
        <v>8579</v>
      </c>
      <c r="CJ1958" s="3" t="s">
        <v>8591</v>
      </c>
      <c r="CK1958" s="3" t="s">
        <v>168</v>
      </c>
      <c r="CL1958" s="3" t="s">
        <v>8592</v>
      </c>
      <c r="CM1958" s="3" t="s">
        <v>8593</v>
      </c>
      <c r="CN1958" s="3" t="s">
        <v>8573</v>
      </c>
      <c r="CO1958" s="3" t="s">
        <v>8594</v>
      </c>
      <c r="CP1958" s="3" t="s">
        <v>163</v>
      </c>
      <c r="CQ1958" s="3" t="s">
        <v>8595</v>
      </c>
      <c r="CR1958" s="3" t="s">
        <v>163</v>
      </c>
      <c r="CS1958" s="3" t="s">
        <v>8596</v>
      </c>
      <c r="CT1958" s="3" t="s">
        <v>8597</v>
      </c>
      <c r="CU1958" s="3" t="s">
        <v>168</v>
      </c>
      <c r="CV1958" s="3" t="s">
        <v>8598</v>
      </c>
      <c r="CW1958" s="3" t="s">
        <v>8599</v>
      </c>
      <c r="CX1958" s="3" t="s">
        <v>581</v>
      </c>
      <c r="CY1958" s="3" t="s">
        <v>8600</v>
      </c>
      <c r="CZ1958" s="3" t="s">
        <v>163</v>
      </c>
      <c r="DA1958" s="3" t="s">
        <v>8578</v>
      </c>
      <c r="DB1958" s="3" t="s">
        <v>163</v>
      </c>
      <c r="DC1958" s="3" t="s">
        <v>8579</v>
      </c>
      <c r="DE1958" s="3" t="s">
        <v>168</v>
      </c>
      <c r="DF1958" s="3" t="s">
        <v>8601</v>
      </c>
      <c r="DG1958" s="3" t="s">
        <v>8602</v>
      </c>
      <c r="DH1958" s="3" t="s">
        <v>6103</v>
      </c>
      <c r="DI1958" s="3" t="s">
        <v>8603</v>
      </c>
      <c r="DJ1958" s="3" t="s">
        <v>163</v>
      </c>
      <c r="DK1958" s="3" t="s">
        <v>8604</v>
      </c>
      <c r="DL1958" s="3" t="s">
        <v>8605</v>
      </c>
      <c r="DM1958" s="3" t="s">
        <v>8606</v>
      </c>
      <c r="DN1958" s="3" t="s">
        <v>8607</v>
      </c>
      <c r="DY1958" s="3" t="s">
        <v>168</v>
      </c>
      <c r="DZ1958" s="3" t="s">
        <v>8608</v>
      </c>
      <c r="EA1958" s="3" t="s">
        <v>8609</v>
      </c>
      <c r="EB1958" s="3" t="s">
        <v>600</v>
      </c>
      <c r="EC1958" s="3" t="s">
        <v>8610</v>
      </c>
      <c r="ED1958" s="180" t="s">
        <v>8611</v>
      </c>
      <c r="EI1958" s="3" t="s">
        <v>194</v>
      </c>
      <c r="EJ1958" s="3" t="s">
        <v>3915</v>
      </c>
      <c r="EK1958" s="3" t="s">
        <v>8613</v>
      </c>
      <c r="EL1958" s="3" t="s">
        <v>8614</v>
      </c>
      <c r="EM1958" s="3" t="s">
        <v>8615</v>
      </c>
      <c r="EN1958" s="3" t="s">
        <v>163</v>
      </c>
      <c r="EO1958" s="3" t="s">
        <v>8616</v>
      </c>
      <c r="EP1958" s="3" t="s">
        <v>163</v>
      </c>
      <c r="EQ1958" s="3" t="s">
        <v>8617</v>
      </c>
      <c r="ES1958" s="3" t="s">
        <v>168</v>
      </c>
      <c r="ET1958" s="3" t="s">
        <v>8618</v>
      </c>
      <c r="EU1958" s="3" t="s">
        <v>8619</v>
      </c>
      <c r="EV1958" s="3" t="s">
        <v>8620</v>
      </c>
      <c r="EW1958" s="3" t="s">
        <v>8621</v>
      </c>
      <c r="EX1958" s="3" t="s">
        <v>163</v>
      </c>
      <c r="EY1958" s="3" t="s">
        <v>8622</v>
      </c>
      <c r="EZ1958" s="3" t="s">
        <v>163</v>
      </c>
      <c r="FA1958" s="3" t="s">
        <v>8623</v>
      </c>
      <c r="FB1958" s="3" t="s">
        <v>8624</v>
      </c>
    </row>
    <row r="1959" spans="1:158" ht="12.75" customHeight="1" x14ac:dyDescent="0.2">
      <c r="A1959" s="3" t="s">
        <v>544</v>
      </c>
      <c r="D1959" s="3" t="s">
        <v>10673</v>
      </c>
      <c r="E1959" s="3" t="s">
        <v>10673</v>
      </c>
      <c r="F1959" s="3"/>
      <c r="G1959" s="3"/>
      <c r="I1959" s="133" t="s">
        <v>443</v>
      </c>
      <c r="J1959" s="3" t="s">
        <v>444</v>
      </c>
      <c r="K1959" s="4" t="s">
        <v>162</v>
      </c>
      <c r="L1959" s="3" t="s">
        <v>163</v>
      </c>
      <c r="M1959" s="135" t="s">
        <v>163</v>
      </c>
      <c r="R1959" s="3" t="s">
        <v>10674</v>
      </c>
      <c r="S1959" s="3" t="s">
        <v>163</v>
      </c>
      <c r="T1959" s="3" t="s">
        <v>10675</v>
      </c>
      <c r="U1959" s="3" t="s">
        <v>538</v>
      </c>
      <c r="V1959" s="9" t="s">
        <v>163</v>
      </c>
      <c r="AA1959" s="3" t="s">
        <v>163</v>
      </c>
      <c r="AC1959" s="3" t="s">
        <v>168</v>
      </c>
      <c r="AD1959" s="3" t="s">
        <v>10676</v>
      </c>
      <c r="AE1959" s="3" t="s">
        <v>10677</v>
      </c>
      <c r="AF1959" s="3" t="s">
        <v>10678</v>
      </c>
      <c r="AG1959" s="135" t="s">
        <v>10679</v>
      </c>
      <c r="AI1959" s="135" t="s">
        <v>163</v>
      </c>
      <c r="AJ1959" s="3" t="s">
        <v>10680</v>
      </c>
      <c r="AK1959" s="135" t="s">
        <v>10681</v>
      </c>
      <c r="AL1959" s="3" t="s">
        <v>10682</v>
      </c>
      <c r="BC1959" s="9"/>
      <c r="BD1959" s="9"/>
      <c r="BE1959" s="9"/>
    </row>
    <row r="1960" spans="1:158" ht="12.75" customHeight="1" x14ac:dyDescent="0.2">
      <c r="A1960" s="3" t="s">
        <v>544</v>
      </c>
      <c r="B1960" s="124"/>
      <c r="C1960" s="133"/>
      <c r="D1960" s="133" t="s">
        <v>10683</v>
      </c>
      <c r="E1960" s="133" t="s">
        <v>10683</v>
      </c>
      <c r="F1960" s="124"/>
      <c r="G1960" s="124"/>
      <c r="H1960" s="124"/>
      <c r="I1960" s="133" t="s">
        <v>443</v>
      </c>
      <c r="J1960" s="133" t="s">
        <v>444</v>
      </c>
      <c r="K1960" s="124" t="s">
        <v>162</v>
      </c>
      <c r="L1960" s="133"/>
      <c r="M1960" s="133"/>
      <c r="N1960" s="124"/>
      <c r="O1960" s="124"/>
      <c r="P1960" s="124"/>
      <c r="Q1960" s="124"/>
      <c r="R1960" s="133"/>
      <c r="S1960" s="133"/>
      <c r="T1960" s="133"/>
      <c r="U1960" s="133"/>
      <c r="V1960" s="24"/>
      <c r="W1960" s="133"/>
      <c r="X1960" s="133"/>
      <c r="Y1960" s="133"/>
      <c r="Z1960" s="133"/>
      <c r="AA1960" s="133"/>
      <c r="AB1960" s="133"/>
      <c r="AC1960" s="133" t="s">
        <v>168</v>
      </c>
      <c r="AD1960" s="133" t="s">
        <v>917</v>
      </c>
      <c r="AE1960" s="133" t="s">
        <v>10684</v>
      </c>
      <c r="AF1960" s="133"/>
      <c r="AG1960" s="133" t="s">
        <v>10685</v>
      </c>
      <c r="AH1960" s="133"/>
      <c r="AI1960" s="133"/>
      <c r="AJ1960" s="133"/>
      <c r="AK1960" s="133"/>
      <c r="AL1960" s="133"/>
      <c r="AM1960" s="124"/>
      <c r="AN1960" s="124"/>
      <c r="AO1960" s="124"/>
      <c r="AP1960" s="124"/>
      <c r="AQ1960" s="124"/>
      <c r="AR1960" s="124"/>
      <c r="AS1960" s="124"/>
      <c r="AT1960" s="124"/>
      <c r="AU1960" s="124"/>
      <c r="AV1960" s="124"/>
      <c r="AW1960" s="124"/>
      <c r="BC1960" s="135"/>
      <c r="BD1960" s="135"/>
      <c r="BE1960" s="135"/>
    </row>
    <row r="1961" spans="1:158" ht="12.75" customHeight="1" x14ac:dyDescent="0.2">
      <c r="A1961" s="3" t="s">
        <v>544</v>
      </c>
      <c r="D1961" s="3" t="s">
        <v>12615</v>
      </c>
      <c r="E1961" s="3" t="s">
        <v>12615</v>
      </c>
      <c r="F1961" s="49"/>
      <c r="G1961" s="3"/>
      <c r="I1961" s="3" t="s">
        <v>443</v>
      </c>
      <c r="J1961" s="3" t="s">
        <v>444</v>
      </c>
      <c r="K1961" s="4" t="s">
        <v>162</v>
      </c>
      <c r="M1961" s="135" t="s">
        <v>12616</v>
      </c>
      <c r="R1961" s="3" t="s">
        <v>12617</v>
      </c>
      <c r="T1961" s="3" t="s">
        <v>12618</v>
      </c>
      <c r="U1961" s="3" t="s">
        <v>12619</v>
      </c>
      <c r="V1961" s="135"/>
      <c r="AC1961" s="3" t="s">
        <v>194</v>
      </c>
      <c r="AD1961" s="3" t="s">
        <v>8450</v>
      </c>
      <c r="AE1961" s="3" t="s">
        <v>12624</v>
      </c>
      <c r="AF1961" s="3" t="s">
        <v>12625</v>
      </c>
      <c r="AG1961" s="135"/>
      <c r="AI1961" s="135"/>
      <c r="AJ1961" s="3" t="s">
        <v>12626</v>
      </c>
      <c r="AK1961" s="135"/>
      <c r="BC1961" s="135"/>
      <c r="BD1961" s="135"/>
      <c r="BE1961" s="135"/>
    </row>
    <row r="1962" spans="1:158" ht="12.75" customHeight="1" x14ac:dyDescent="0.2">
      <c r="A1962" s="132" t="s">
        <v>173</v>
      </c>
      <c r="B1962" s="17" t="s">
        <v>12429</v>
      </c>
      <c r="C1962" s="132" t="s">
        <v>13782</v>
      </c>
      <c r="D1962" s="3" t="s">
        <v>11620</v>
      </c>
      <c r="E1962" s="3" t="s">
        <v>11309</v>
      </c>
      <c r="F1962" s="3"/>
      <c r="G1962" s="3"/>
      <c r="H1962" s="134"/>
      <c r="I1962" s="3" t="s">
        <v>570</v>
      </c>
      <c r="J1962" s="133" t="s">
        <v>203</v>
      </c>
      <c r="K1962" s="4" t="s">
        <v>180</v>
      </c>
      <c r="L1962" s="3" t="s">
        <v>163</v>
      </c>
      <c r="M1962" s="135"/>
      <c r="R1962" s="3" t="s">
        <v>10427</v>
      </c>
      <c r="S1962" s="3" t="s">
        <v>163</v>
      </c>
      <c r="T1962" s="3" t="s">
        <v>10428</v>
      </c>
      <c r="U1962" s="3" t="s">
        <v>570</v>
      </c>
      <c r="V1962" s="9" t="s">
        <v>10429</v>
      </c>
      <c r="AA1962" s="3" t="s">
        <v>10430</v>
      </c>
      <c r="AC1962" s="3" t="s">
        <v>168</v>
      </c>
      <c r="AD1962" s="3" t="s">
        <v>10431</v>
      </c>
      <c r="AE1962" s="3" t="s">
        <v>10432</v>
      </c>
      <c r="AF1962" s="3" t="s">
        <v>6103</v>
      </c>
      <c r="AG1962" s="135" t="s">
        <v>10433</v>
      </c>
      <c r="AI1962" s="135" t="s">
        <v>163</v>
      </c>
      <c r="AJ1962" s="3" t="s">
        <v>10434</v>
      </c>
      <c r="AK1962" s="135" t="s">
        <v>10435</v>
      </c>
      <c r="AL1962" s="3" t="s">
        <v>10436</v>
      </c>
      <c r="AM1962" s="3" t="s">
        <v>194</v>
      </c>
      <c r="AN1962" s="3" t="s">
        <v>10437</v>
      </c>
      <c r="AO1962" s="3" t="s">
        <v>10438</v>
      </c>
      <c r="AQ1962" s="135" t="s">
        <v>10439</v>
      </c>
      <c r="AS1962" s="3" t="s">
        <v>10440</v>
      </c>
      <c r="AU1962" s="3" t="s">
        <v>10441</v>
      </c>
      <c r="AW1962" s="3" t="s">
        <v>168</v>
      </c>
      <c r="AX1962" s="3" t="s">
        <v>609</v>
      </c>
      <c r="AY1962" s="3" t="s">
        <v>10442</v>
      </c>
      <c r="AZ1962" s="3" t="s">
        <v>866</v>
      </c>
      <c r="BA1962" s="3" t="s">
        <v>10443</v>
      </c>
      <c r="BB1962" s="3" t="s">
        <v>163</v>
      </c>
      <c r="BC1962" s="135" t="s">
        <v>10444</v>
      </c>
      <c r="BD1962" s="9"/>
      <c r="BE1962" s="9"/>
      <c r="BG1962" s="3" t="s">
        <v>168</v>
      </c>
      <c r="BH1962" s="3" t="s">
        <v>796</v>
      </c>
      <c r="BI1962" s="3" t="s">
        <v>10445</v>
      </c>
      <c r="BJ1962" s="3" t="s">
        <v>10446</v>
      </c>
      <c r="BK1962" s="3" t="s">
        <v>10447</v>
      </c>
      <c r="BL1962" s="3" t="s">
        <v>163</v>
      </c>
      <c r="BM1962" s="3" t="s">
        <v>10448</v>
      </c>
      <c r="BQ1962" s="3" t="s">
        <v>168</v>
      </c>
      <c r="BR1962" s="3" t="s">
        <v>3808</v>
      </c>
      <c r="BS1962" s="3" t="s">
        <v>4512</v>
      </c>
      <c r="BT1962" s="3" t="s">
        <v>10449</v>
      </c>
      <c r="BU1962" s="3" t="s">
        <v>10450</v>
      </c>
      <c r="BV1962" s="3" t="s">
        <v>163</v>
      </c>
      <c r="BW1962" s="3" t="s">
        <v>10451</v>
      </c>
      <c r="CA1962" s="3" t="s">
        <v>194</v>
      </c>
      <c r="CB1962" s="3" t="s">
        <v>10452</v>
      </c>
      <c r="CC1962" s="3" t="s">
        <v>856</v>
      </c>
      <c r="CD1962" s="3" t="s">
        <v>1878</v>
      </c>
      <c r="CE1962" s="3" t="s">
        <v>10453</v>
      </c>
      <c r="CK1962" s="3" t="s">
        <v>168</v>
      </c>
      <c r="CL1962" s="3" t="s">
        <v>10454</v>
      </c>
      <c r="CM1962" s="3" t="s">
        <v>10455</v>
      </c>
      <c r="CN1962" s="3" t="s">
        <v>163</v>
      </c>
      <c r="CO1962" s="3" t="s">
        <v>10456</v>
      </c>
    </row>
    <row r="1963" spans="1:158" ht="12.75" customHeight="1" x14ac:dyDescent="0.2">
      <c r="A1963" s="132" t="s">
        <v>544</v>
      </c>
      <c r="B1963" s="124"/>
      <c r="C1963" s="133"/>
      <c r="D1963" s="3" t="s">
        <v>10688</v>
      </c>
      <c r="E1963" s="3" t="s">
        <v>10688</v>
      </c>
      <c r="F1963" s="124"/>
      <c r="G1963" s="124"/>
      <c r="H1963" s="124"/>
      <c r="I1963" s="133" t="s">
        <v>443</v>
      </c>
      <c r="J1963" s="133" t="s">
        <v>444</v>
      </c>
      <c r="K1963" s="124" t="s">
        <v>162</v>
      </c>
      <c r="L1963" s="133"/>
      <c r="M1963" s="3" t="s">
        <v>10689</v>
      </c>
      <c r="R1963" s="3" t="s">
        <v>10690</v>
      </c>
      <c r="S1963" s="3" t="s">
        <v>163</v>
      </c>
      <c r="T1963" s="3" t="s">
        <v>10691</v>
      </c>
      <c r="U1963" s="3" t="s">
        <v>10692</v>
      </c>
      <c r="V1963" s="24"/>
      <c r="W1963" s="133"/>
      <c r="X1963" s="133"/>
      <c r="Y1963" s="133"/>
      <c r="Z1963" s="133"/>
      <c r="AA1963" s="133"/>
      <c r="AB1963" s="133"/>
      <c r="AC1963" s="133" t="s">
        <v>194</v>
      </c>
      <c r="AD1963" s="3" t="s">
        <v>2314</v>
      </c>
      <c r="AE1963" s="3" t="s">
        <v>10693</v>
      </c>
      <c r="AF1963" s="3" t="s">
        <v>10694</v>
      </c>
      <c r="AG1963" s="135" t="s">
        <v>10695</v>
      </c>
      <c r="AH1963" s="3" t="s">
        <v>163</v>
      </c>
      <c r="AI1963" s="3" t="s">
        <v>10696</v>
      </c>
      <c r="AJ1963" s="3" t="s">
        <v>163</v>
      </c>
      <c r="AK1963" s="3" t="s">
        <v>163</v>
      </c>
      <c r="AL1963" s="3" t="s">
        <v>10697</v>
      </c>
      <c r="AM1963" s="3" t="s">
        <v>194</v>
      </c>
      <c r="AN1963" s="3" t="s">
        <v>10698</v>
      </c>
      <c r="AO1963" s="3" t="s">
        <v>10699</v>
      </c>
      <c r="AQ1963" s="3" t="s">
        <v>10700</v>
      </c>
      <c r="AS1963" s="3">
        <v>17036484926</v>
      </c>
      <c r="AW1963" s="3" t="s">
        <v>168</v>
      </c>
      <c r="AX1963" s="133" t="s">
        <v>10701</v>
      </c>
      <c r="AY1963" s="133" t="s">
        <v>9483</v>
      </c>
      <c r="AZ1963" s="133" t="s">
        <v>10702</v>
      </c>
      <c r="BA1963" s="133" t="s">
        <v>10703</v>
      </c>
      <c r="BC1963" s="135"/>
      <c r="BD1963" s="135"/>
      <c r="BE1963" s="135"/>
    </row>
    <row r="1964" spans="1:158" ht="12.75" customHeight="1" x14ac:dyDescent="0.2">
      <c r="A1964" s="133" t="s">
        <v>299</v>
      </c>
      <c r="B1964" s="127" t="s">
        <v>11959</v>
      </c>
      <c r="C1964" s="133"/>
      <c r="D1964" s="133" t="s">
        <v>10704</v>
      </c>
      <c r="E1964" s="133" t="s">
        <v>10704</v>
      </c>
      <c r="F1964" s="124"/>
      <c r="G1964" s="124"/>
      <c r="H1964" s="134" t="s">
        <v>177</v>
      </c>
      <c r="I1964" s="133" t="s">
        <v>443</v>
      </c>
      <c r="J1964" s="133" t="s">
        <v>444</v>
      </c>
      <c r="K1964" s="124" t="s">
        <v>162</v>
      </c>
      <c r="L1964" s="133"/>
      <c r="M1964" s="133"/>
      <c r="N1964" s="124"/>
      <c r="O1964" s="124"/>
      <c r="P1964" s="124"/>
      <c r="Q1964" s="124"/>
      <c r="R1964" s="133"/>
      <c r="S1964" s="133"/>
      <c r="T1964" s="133"/>
      <c r="U1964" s="133"/>
      <c r="V1964" s="24"/>
      <c r="W1964" s="133"/>
      <c r="X1964" s="133"/>
      <c r="Y1964" s="133"/>
      <c r="Z1964" s="133"/>
      <c r="AA1964" s="133"/>
      <c r="AB1964" s="133"/>
      <c r="AC1964" s="133" t="s">
        <v>194</v>
      </c>
      <c r="AD1964" s="133" t="s">
        <v>7875</v>
      </c>
      <c r="AE1964" s="133" t="s">
        <v>10705</v>
      </c>
      <c r="AF1964" s="133"/>
      <c r="AG1964" s="133" t="s">
        <v>10706</v>
      </c>
      <c r="AI1964" s="133"/>
      <c r="AJ1964" s="133"/>
      <c r="AK1964" s="133"/>
      <c r="AL1964" s="133"/>
      <c r="AM1964" s="124"/>
      <c r="AN1964" s="124"/>
      <c r="AO1964" s="124"/>
      <c r="AP1964" s="124"/>
      <c r="AQ1964" s="124"/>
      <c r="AR1964" s="124"/>
      <c r="AS1964" s="124"/>
      <c r="AT1964" s="124"/>
      <c r="AU1964" s="124"/>
      <c r="AV1964" s="124"/>
      <c r="AW1964" s="124"/>
      <c r="BC1964" s="135"/>
      <c r="BD1964" s="135"/>
      <c r="BE1964" s="135"/>
    </row>
    <row r="1965" spans="1:158" ht="12.75" customHeight="1" x14ac:dyDescent="0.2">
      <c r="A1965" s="3" t="s">
        <v>544</v>
      </c>
      <c r="D1965" s="3" t="s">
        <v>10715</v>
      </c>
      <c r="E1965" s="3" t="s">
        <v>10715</v>
      </c>
      <c r="F1965" s="3"/>
      <c r="G1965" s="3"/>
      <c r="I1965" s="3" t="s">
        <v>217</v>
      </c>
      <c r="J1965" s="133" t="s">
        <v>203</v>
      </c>
      <c r="K1965" s="4" t="s">
        <v>162</v>
      </c>
      <c r="L1965" s="3" t="s">
        <v>163</v>
      </c>
      <c r="M1965" s="3" t="s">
        <v>10716</v>
      </c>
      <c r="R1965" s="3" t="s">
        <v>10717</v>
      </c>
      <c r="S1965" s="3" t="s">
        <v>163</v>
      </c>
      <c r="T1965" s="3" t="s">
        <v>10718</v>
      </c>
      <c r="U1965" s="3" t="s">
        <v>10719</v>
      </c>
      <c r="V1965" s="9" t="s">
        <v>10720</v>
      </c>
      <c r="AA1965" s="3" t="s">
        <v>10721</v>
      </c>
      <c r="AC1965" s="3" t="s">
        <v>194</v>
      </c>
      <c r="AD1965" s="3" t="s">
        <v>10722</v>
      </c>
      <c r="AE1965" s="3" t="s">
        <v>10723</v>
      </c>
      <c r="AF1965" s="3" t="s">
        <v>10724</v>
      </c>
      <c r="AG1965" s="3" t="s">
        <v>10725</v>
      </c>
      <c r="AH1965" s="3" t="s">
        <v>163</v>
      </c>
      <c r="AI1965" s="3" t="s">
        <v>10726</v>
      </c>
      <c r="AJ1965" s="3" t="s">
        <v>163</v>
      </c>
      <c r="AL1965" s="3" t="s">
        <v>10727</v>
      </c>
      <c r="BC1965" s="9"/>
      <c r="BD1965" s="9"/>
      <c r="BE1965" s="9"/>
    </row>
    <row r="1966" spans="1:158" ht="12.75" customHeight="1" x14ac:dyDescent="0.2">
      <c r="A1966" s="135" t="s">
        <v>173</v>
      </c>
      <c r="C1966" s="128"/>
      <c r="D1966" s="135" t="s">
        <v>1076</v>
      </c>
      <c r="E1966" s="135" t="s">
        <v>8208</v>
      </c>
      <c r="F1966" s="135"/>
      <c r="G1966" s="135"/>
      <c r="H1966" s="127"/>
      <c r="I1966" s="135" t="s">
        <v>244</v>
      </c>
      <c r="J1966" s="135" t="s">
        <v>245</v>
      </c>
      <c r="K1966" s="127" t="s">
        <v>180</v>
      </c>
      <c r="L1966" s="135" t="s">
        <v>163</v>
      </c>
      <c r="M1966" s="82" t="s">
        <v>14170</v>
      </c>
      <c r="N1966" s="135"/>
      <c r="O1966" s="135"/>
      <c r="P1966" s="135"/>
      <c r="Q1966" s="135"/>
      <c r="R1966" s="135" t="s">
        <v>8630</v>
      </c>
      <c r="S1966" s="135" t="s">
        <v>8631</v>
      </c>
      <c r="T1966" s="135" t="s">
        <v>8632</v>
      </c>
      <c r="U1966" s="135" t="s">
        <v>8633</v>
      </c>
      <c r="V1966" s="141" t="s">
        <v>163</v>
      </c>
      <c r="W1966" s="135"/>
      <c r="X1966" s="135"/>
      <c r="Y1966" s="135"/>
      <c r="Z1966" s="135"/>
      <c r="AA1966" s="135" t="s">
        <v>163</v>
      </c>
      <c r="AB1966" s="135"/>
      <c r="AC1966" s="135" t="s">
        <v>194</v>
      </c>
      <c r="AD1966" s="135" t="s">
        <v>1080</v>
      </c>
      <c r="AE1966" s="135" t="s">
        <v>1081</v>
      </c>
      <c r="AF1966" s="135" t="s">
        <v>14169</v>
      </c>
      <c r="AG1966" s="82" t="s">
        <v>1083</v>
      </c>
      <c r="AI1966" s="141" t="s">
        <v>14167</v>
      </c>
      <c r="AJ1966" s="135"/>
      <c r="AK1966" s="141" t="s">
        <v>14168</v>
      </c>
      <c r="AL1966" s="135"/>
      <c r="AM1966" s="135"/>
      <c r="AN1966" s="135"/>
      <c r="AO1966" s="135"/>
      <c r="AP1966" s="135"/>
      <c r="AQ1966" s="135"/>
      <c r="AR1966" s="135"/>
      <c r="AS1966" s="135"/>
      <c r="AT1966" s="135"/>
      <c r="AU1966" s="135"/>
      <c r="AV1966" s="135"/>
      <c r="AW1966" s="135" t="s">
        <v>168</v>
      </c>
      <c r="AX1966" s="3" t="s">
        <v>3639</v>
      </c>
      <c r="AY1966" s="3" t="s">
        <v>8634</v>
      </c>
      <c r="AZ1966" s="3" t="s">
        <v>8635</v>
      </c>
      <c r="BA1966" s="3" t="s">
        <v>8636</v>
      </c>
      <c r="BB1966" s="3" t="s">
        <v>163</v>
      </c>
      <c r="BC1966" s="3" t="s">
        <v>8637</v>
      </c>
      <c r="BD1966" s="3" t="s">
        <v>163</v>
      </c>
      <c r="BE1966" s="3" t="s">
        <v>8638</v>
      </c>
      <c r="BG1966" s="3" t="s">
        <v>168</v>
      </c>
      <c r="BH1966" s="3" t="s">
        <v>8639</v>
      </c>
      <c r="BI1966" s="3" t="s">
        <v>8640</v>
      </c>
      <c r="BJ1966" s="3" t="s">
        <v>8641</v>
      </c>
      <c r="BK1966" s="3" t="s">
        <v>8642</v>
      </c>
      <c r="BL1966" s="3" t="s">
        <v>163</v>
      </c>
      <c r="BM1966" s="3" t="s">
        <v>8643</v>
      </c>
      <c r="BN1966" s="3" t="s">
        <v>163</v>
      </c>
      <c r="BO1966" s="3" t="s">
        <v>8644</v>
      </c>
      <c r="BQ1966" s="3" t="s">
        <v>194</v>
      </c>
      <c r="BR1966" s="3" t="s">
        <v>8645</v>
      </c>
      <c r="BS1966" s="3" t="s">
        <v>8646</v>
      </c>
      <c r="BT1966" s="3" t="s">
        <v>8647</v>
      </c>
      <c r="BU1966" s="3" t="s">
        <v>8648</v>
      </c>
      <c r="BV1966" s="3" t="s">
        <v>163</v>
      </c>
      <c r="BW1966" s="3" t="s">
        <v>8649</v>
      </c>
      <c r="BX1966" s="3" t="s">
        <v>163</v>
      </c>
      <c r="BY1966" s="3" t="s">
        <v>8650</v>
      </c>
      <c r="BZ1966" s="3" t="s">
        <v>8651</v>
      </c>
      <c r="CA1966" s="3" t="s">
        <v>168</v>
      </c>
      <c r="CB1966" s="3" t="s">
        <v>12470</v>
      </c>
      <c r="CC1966" s="3" t="s">
        <v>8634</v>
      </c>
      <c r="CD1966" s="3" t="s">
        <v>12471</v>
      </c>
      <c r="CE1966" s="82" t="s">
        <v>12472</v>
      </c>
    </row>
    <row r="1967" spans="1:158" ht="12.75" customHeight="1" x14ac:dyDescent="0.2">
      <c r="A1967" s="135" t="s">
        <v>173</v>
      </c>
      <c r="C1967" s="128"/>
      <c r="D1967" s="135" t="s">
        <v>1076</v>
      </c>
      <c r="E1967" s="135" t="s">
        <v>8208</v>
      </c>
      <c r="F1967" s="135"/>
      <c r="G1967" s="135"/>
      <c r="H1967" s="127"/>
      <c r="I1967" s="135" t="s">
        <v>244</v>
      </c>
      <c r="J1967" s="135" t="s">
        <v>245</v>
      </c>
      <c r="K1967" s="127" t="s">
        <v>180</v>
      </c>
      <c r="L1967" s="135" t="s">
        <v>163</v>
      </c>
      <c r="M1967" s="82" t="s">
        <v>14170</v>
      </c>
      <c r="N1967" s="135"/>
      <c r="O1967" s="135"/>
      <c r="P1967" s="135"/>
      <c r="Q1967" s="135"/>
      <c r="R1967" s="135" t="s">
        <v>8625</v>
      </c>
      <c r="S1967" s="135" t="s">
        <v>163</v>
      </c>
      <c r="T1967" s="135" t="s">
        <v>1632</v>
      </c>
      <c r="U1967" s="135" t="s">
        <v>8626</v>
      </c>
      <c r="V1967" s="141" t="s">
        <v>163</v>
      </c>
      <c r="W1967" s="135"/>
      <c r="X1967" s="135"/>
      <c r="Y1967" s="135"/>
      <c r="Z1967" s="135"/>
      <c r="AA1967" s="135" t="s">
        <v>163</v>
      </c>
      <c r="AB1967" s="135"/>
      <c r="AC1967" s="135" t="s">
        <v>194</v>
      </c>
      <c r="AD1967" s="135" t="s">
        <v>1080</v>
      </c>
      <c r="AE1967" s="135" t="s">
        <v>1081</v>
      </c>
      <c r="AF1967" s="135" t="s">
        <v>14169</v>
      </c>
      <c r="AG1967" s="82" t="s">
        <v>1083</v>
      </c>
      <c r="AH1967" s="135"/>
      <c r="AI1967" s="141" t="s">
        <v>14167</v>
      </c>
      <c r="AJ1967" s="135"/>
      <c r="AK1967" s="141" t="s">
        <v>14168</v>
      </c>
      <c r="AL1967" s="135"/>
      <c r="AM1967" s="135"/>
      <c r="AN1967" s="135"/>
      <c r="AO1967" s="135"/>
      <c r="AP1967" s="135"/>
      <c r="AQ1967" s="82"/>
      <c r="AR1967" s="135"/>
      <c r="AS1967" s="135"/>
      <c r="AT1967" s="135"/>
      <c r="AU1967" s="135"/>
      <c r="AV1967" s="135"/>
      <c r="AW1967" s="135" t="s">
        <v>194</v>
      </c>
      <c r="AX1967" s="3" t="s">
        <v>2416</v>
      </c>
      <c r="AY1967" s="3" t="s">
        <v>8627</v>
      </c>
      <c r="AZ1967" s="3" t="s">
        <v>194</v>
      </c>
      <c r="BA1967" s="3" t="s">
        <v>8628</v>
      </c>
      <c r="BB1967" s="82" t="s">
        <v>8629</v>
      </c>
      <c r="BC1967" s="141"/>
      <c r="BD1967" s="141"/>
      <c r="BE1967" s="141"/>
    </row>
    <row r="1968" spans="1:158" ht="12.75" customHeight="1" x14ac:dyDescent="0.2">
      <c r="A1968" s="135" t="s">
        <v>173</v>
      </c>
      <c r="C1968" s="128"/>
      <c r="D1968" s="135" t="s">
        <v>1076</v>
      </c>
      <c r="E1968" s="135" t="s">
        <v>8208</v>
      </c>
      <c r="F1968" s="135"/>
      <c r="G1968" s="135"/>
      <c r="H1968" s="127"/>
      <c r="I1968" s="135" t="s">
        <v>492</v>
      </c>
      <c r="J1968" s="135" t="s">
        <v>493</v>
      </c>
      <c r="K1968" s="127" t="s">
        <v>180</v>
      </c>
      <c r="L1968" s="135" t="s">
        <v>163</v>
      </c>
      <c r="M1968" s="82" t="s">
        <v>14170</v>
      </c>
      <c r="N1968" s="135"/>
      <c r="O1968" s="135"/>
      <c r="P1968" s="135"/>
      <c r="Q1968" s="135"/>
      <c r="R1968" s="135" t="s">
        <v>8675</v>
      </c>
      <c r="S1968" s="135" t="s">
        <v>163</v>
      </c>
      <c r="T1968" s="135" t="s">
        <v>8676</v>
      </c>
      <c r="U1968" s="135" t="s">
        <v>8677</v>
      </c>
      <c r="V1968" s="141" t="s">
        <v>163</v>
      </c>
      <c r="W1968" s="135"/>
      <c r="X1968" s="135"/>
      <c r="Y1968" s="135"/>
      <c r="Z1968" s="135"/>
      <c r="AA1968" s="135" t="s">
        <v>163</v>
      </c>
      <c r="AB1968" s="135"/>
      <c r="AC1968" s="3" t="s">
        <v>194</v>
      </c>
      <c r="AD1968" s="135" t="s">
        <v>1080</v>
      </c>
      <c r="AE1968" s="135" t="s">
        <v>1081</v>
      </c>
      <c r="AF1968" s="135" t="s">
        <v>14169</v>
      </c>
      <c r="AG1968" s="82" t="s">
        <v>1083</v>
      </c>
      <c r="AH1968" s="135"/>
      <c r="AI1968" s="141" t="s">
        <v>14167</v>
      </c>
      <c r="AJ1968" s="135"/>
      <c r="AK1968" s="141" t="s">
        <v>14168</v>
      </c>
      <c r="AL1968" s="135"/>
      <c r="AM1968" s="135"/>
      <c r="AN1968" s="135"/>
      <c r="AO1968" s="135"/>
      <c r="AP1968" s="135"/>
      <c r="AQ1968" s="135"/>
      <c r="AR1968" s="135"/>
      <c r="AS1968" s="135"/>
      <c r="AT1968" s="135"/>
      <c r="AU1968" s="135"/>
      <c r="AV1968" s="135"/>
      <c r="AW1968" s="135"/>
      <c r="BC1968" s="141"/>
      <c r="BD1968" s="141"/>
      <c r="BE1968" s="141"/>
    </row>
    <row r="1969" spans="1:176" ht="12.75" customHeight="1" x14ac:dyDescent="0.2">
      <c r="A1969" s="3" t="s">
        <v>173</v>
      </c>
      <c r="D1969" s="3" t="s">
        <v>1076</v>
      </c>
      <c r="E1969" s="3" t="s">
        <v>8208</v>
      </c>
      <c r="F1969" s="3"/>
      <c r="G1969" s="3"/>
      <c r="I1969" s="3" t="s">
        <v>430</v>
      </c>
      <c r="J1969" s="3" t="s">
        <v>431</v>
      </c>
      <c r="K1969" s="4" t="s">
        <v>180</v>
      </c>
      <c r="L1969" s="3" t="s">
        <v>163</v>
      </c>
      <c r="M1969" s="82" t="s">
        <v>14170</v>
      </c>
      <c r="R1969" s="3" t="s">
        <v>8678</v>
      </c>
      <c r="S1969" s="3" t="s">
        <v>163</v>
      </c>
      <c r="T1969" s="3" t="s">
        <v>8679</v>
      </c>
      <c r="U1969" s="3" t="s">
        <v>8680</v>
      </c>
      <c r="V1969" s="9" t="s">
        <v>163</v>
      </c>
      <c r="AA1969" s="3" t="s">
        <v>163</v>
      </c>
      <c r="AC1969" s="3" t="s">
        <v>194</v>
      </c>
      <c r="AD1969" s="3" t="s">
        <v>1080</v>
      </c>
      <c r="AE1969" s="3" t="s">
        <v>1081</v>
      </c>
      <c r="AF1969" s="3" t="s">
        <v>14169</v>
      </c>
      <c r="AG1969" s="82" t="s">
        <v>1083</v>
      </c>
      <c r="AI1969" s="141" t="s">
        <v>14167</v>
      </c>
      <c r="AK1969" s="141" t="s">
        <v>14168</v>
      </c>
      <c r="BC1969" s="9"/>
      <c r="BD1969" s="9"/>
      <c r="BE1969" s="9"/>
    </row>
    <row r="1970" spans="1:176" s="1" customFormat="1" ht="12.75" customHeight="1" x14ac:dyDescent="0.2">
      <c r="A1970" s="135" t="s">
        <v>173</v>
      </c>
      <c r="B1970" s="127"/>
      <c r="C1970" s="5"/>
      <c r="D1970" s="3" t="s">
        <v>1076</v>
      </c>
      <c r="E1970" s="3" t="s">
        <v>8208</v>
      </c>
      <c r="F1970" s="3"/>
      <c r="G1970" s="3"/>
      <c r="H1970" s="127"/>
      <c r="I1970" s="3" t="s">
        <v>244</v>
      </c>
      <c r="J1970" s="3" t="s">
        <v>245</v>
      </c>
      <c r="K1970" s="4" t="s">
        <v>180</v>
      </c>
      <c r="L1970" s="3" t="s">
        <v>163</v>
      </c>
      <c r="M1970" s="82" t="s">
        <v>14170</v>
      </c>
      <c r="N1970" s="3"/>
      <c r="O1970" s="3"/>
      <c r="P1970" s="3"/>
      <c r="Q1970" s="3"/>
      <c r="R1970" s="3" t="s">
        <v>8670</v>
      </c>
      <c r="S1970" s="3" t="s">
        <v>8671</v>
      </c>
      <c r="T1970" s="3" t="s">
        <v>8672</v>
      </c>
      <c r="U1970" s="3" t="s">
        <v>8673</v>
      </c>
      <c r="V1970" s="141" t="s">
        <v>8674</v>
      </c>
      <c r="W1970" s="3"/>
      <c r="X1970" s="3"/>
      <c r="Y1970" s="3"/>
      <c r="Z1970" s="3"/>
      <c r="AA1970" s="3" t="s">
        <v>163</v>
      </c>
      <c r="AB1970" s="3"/>
      <c r="AC1970" s="3" t="s">
        <v>194</v>
      </c>
      <c r="AD1970" s="3" t="s">
        <v>1080</v>
      </c>
      <c r="AE1970" s="3" t="s">
        <v>1081</v>
      </c>
      <c r="AF1970" s="3" t="s">
        <v>14169</v>
      </c>
      <c r="AG1970" s="82" t="s">
        <v>1083</v>
      </c>
      <c r="AH1970" s="3"/>
      <c r="AI1970" s="141" t="s">
        <v>14167</v>
      </c>
      <c r="AJ1970" s="3"/>
      <c r="AK1970" s="141" t="s">
        <v>14168</v>
      </c>
      <c r="AL1970" s="3"/>
      <c r="AM1970" s="3"/>
      <c r="AN1970" s="3"/>
      <c r="AO1970" s="3"/>
      <c r="AP1970" s="3"/>
      <c r="AQ1970" s="3"/>
      <c r="AR1970" s="3"/>
      <c r="AS1970" s="3"/>
      <c r="AT1970" s="3"/>
      <c r="AU1970" s="3"/>
      <c r="AV1970" s="3"/>
      <c r="AW1970" s="3"/>
      <c r="AX1970" s="3"/>
      <c r="AY1970" s="3"/>
      <c r="AZ1970" s="3"/>
      <c r="BA1970" s="3"/>
      <c r="BB1970" s="3"/>
      <c r="BC1970" s="141"/>
      <c r="BD1970" s="141"/>
      <c r="BE1970" s="141"/>
      <c r="BF1970" s="3"/>
      <c r="BG1970" s="3"/>
      <c r="BH1970" s="3"/>
      <c r="BI1970" s="3"/>
      <c r="BJ1970" s="3"/>
      <c r="BK1970" s="3"/>
      <c r="BL1970" s="3"/>
      <c r="BM1970" s="3"/>
      <c r="BN1970" s="3"/>
      <c r="BO1970" s="3"/>
      <c r="BP1970" s="3"/>
      <c r="BQ1970" s="3"/>
      <c r="BR1970" s="3"/>
      <c r="BS1970" s="3"/>
      <c r="BT1970" s="3"/>
      <c r="BU1970" s="3"/>
      <c r="BV1970" s="3"/>
      <c r="BW1970" s="3"/>
      <c r="BX1970" s="3"/>
      <c r="BY1970" s="3"/>
      <c r="BZ1970" s="3"/>
      <c r="CA1970" s="3"/>
      <c r="CB1970" s="3"/>
      <c r="CC1970" s="3"/>
      <c r="CD1970" s="3"/>
      <c r="CE1970" s="3"/>
      <c r="CF1970" s="3"/>
      <c r="CG1970" s="3"/>
      <c r="CH1970" s="3"/>
      <c r="CI1970" s="3"/>
      <c r="CJ1970" s="3"/>
      <c r="CK1970" s="3"/>
      <c r="CL1970" s="3"/>
      <c r="CM1970" s="3"/>
      <c r="CN1970" s="3"/>
      <c r="CO1970" s="3"/>
      <c r="CP1970" s="3"/>
      <c r="CQ1970" s="3"/>
      <c r="CR1970" s="3"/>
      <c r="CS1970" s="3"/>
      <c r="CT1970" s="3"/>
      <c r="CU1970" s="3"/>
      <c r="CV1970" s="3"/>
      <c r="CW1970" s="3"/>
      <c r="CX1970" s="3"/>
      <c r="CY1970" s="3"/>
      <c r="CZ1970" s="3"/>
      <c r="DA1970" s="3"/>
      <c r="DB1970" s="3"/>
      <c r="DC1970" s="3"/>
      <c r="DD1970" s="3"/>
      <c r="DE1970" s="3"/>
      <c r="DF1970" s="3"/>
      <c r="DG1970" s="3"/>
      <c r="DH1970" s="3"/>
      <c r="DI1970" s="3"/>
      <c r="DJ1970" s="3"/>
      <c r="DK1970" s="3"/>
      <c r="DL1970" s="3"/>
      <c r="DM1970" s="3"/>
      <c r="DN1970" s="3"/>
      <c r="DO1970" s="3"/>
      <c r="DP1970" s="3"/>
      <c r="DQ1970" s="3"/>
      <c r="DR1970" s="3"/>
      <c r="DS1970" s="3"/>
      <c r="DT1970" s="3"/>
      <c r="DU1970" s="3"/>
      <c r="DV1970" s="3"/>
      <c r="DW1970" s="3"/>
      <c r="DX1970" s="3"/>
      <c r="DY1970" s="3"/>
      <c r="DZ1970" s="3"/>
      <c r="EA1970" s="3"/>
      <c r="EB1970" s="3"/>
      <c r="EC1970" s="3"/>
      <c r="ED1970" s="3"/>
      <c r="EE1970" s="3"/>
      <c r="EF1970" s="3"/>
      <c r="EG1970" s="3"/>
      <c r="EH1970" s="3"/>
      <c r="EI1970" s="3"/>
      <c r="EJ1970" s="3"/>
      <c r="EK1970" s="3"/>
      <c r="EL1970" s="3"/>
      <c r="EM1970" s="3"/>
      <c r="EN1970" s="3"/>
      <c r="EO1970" s="3"/>
      <c r="EP1970" s="3"/>
      <c r="EQ1970" s="3"/>
      <c r="ER1970" s="3"/>
      <c r="ES1970" s="3"/>
      <c r="ET1970" s="3"/>
      <c r="EU1970" s="3"/>
      <c r="EV1970" s="3"/>
      <c r="EW1970" s="3"/>
      <c r="EX1970" s="3"/>
      <c r="EY1970" s="3"/>
      <c r="EZ1970" s="3"/>
      <c r="FA1970" s="3"/>
      <c r="FB1970" s="3"/>
      <c r="FC1970" s="3"/>
      <c r="FD1970" s="3"/>
      <c r="FE1970" s="3"/>
      <c r="FF1970" s="3"/>
      <c r="FG1970" s="3"/>
      <c r="FH1970" s="3"/>
      <c r="FI1970" s="3"/>
      <c r="FJ1970" s="3"/>
      <c r="FK1970" s="3"/>
      <c r="FL1970" s="3"/>
      <c r="FM1970" s="135"/>
      <c r="FN1970" s="135"/>
      <c r="FO1970" s="135"/>
      <c r="FP1970" s="135"/>
      <c r="FQ1970" s="135"/>
      <c r="FR1970" s="135"/>
      <c r="FS1970" s="135"/>
      <c r="FT1970" s="135"/>
    </row>
    <row r="1971" spans="1:176" s="1" customFormat="1" ht="12.75" customHeight="1" x14ac:dyDescent="0.2">
      <c r="A1971" s="3" t="s">
        <v>173</v>
      </c>
      <c r="B1971" s="127"/>
      <c r="C1971" s="5"/>
      <c r="D1971" s="3" t="s">
        <v>1076</v>
      </c>
      <c r="E1971" s="3" t="s">
        <v>8208</v>
      </c>
      <c r="F1971" s="3"/>
      <c r="G1971" s="3"/>
      <c r="H1971" s="4"/>
      <c r="I1971" s="3" t="s">
        <v>244</v>
      </c>
      <c r="J1971" s="3" t="s">
        <v>245</v>
      </c>
      <c r="K1971" s="4" t="s">
        <v>180</v>
      </c>
      <c r="L1971" s="3" t="s">
        <v>163</v>
      </c>
      <c r="M1971" s="82" t="s">
        <v>14170</v>
      </c>
      <c r="N1971" s="3"/>
      <c r="O1971" s="3"/>
      <c r="P1971" s="3"/>
      <c r="Q1971" s="3"/>
      <c r="R1971" s="3" t="s">
        <v>8681</v>
      </c>
      <c r="S1971" s="3" t="s">
        <v>8682</v>
      </c>
      <c r="T1971" s="3" t="s">
        <v>8683</v>
      </c>
      <c r="U1971" s="3" t="s">
        <v>8684</v>
      </c>
      <c r="V1971" s="141" t="s">
        <v>163</v>
      </c>
      <c r="W1971" s="3"/>
      <c r="X1971" s="3"/>
      <c r="Y1971" s="3"/>
      <c r="Z1971" s="3"/>
      <c r="AA1971" s="3" t="s">
        <v>163</v>
      </c>
      <c r="AB1971" s="3"/>
      <c r="AC1971" s="135" t="s">
        <v>194</v>
      </c>
      <c r="AD1971" s="3" t="s">
        <v>1080</v>
      </c>
      <c r="AE1971" s="3" t="s">
        <v>1081</v>
      </c>
      <c r="AF1971" s="3" t="s">
        <v>14169</v>
      </c>
      <c r="AG1971" s="82" t="s">
        <v>1083</v>
      </c>
      <c r="AH1971" s="3"/>
      <c r="AI1971" s="141" t="s">
        <v>14167</v>
      </c>
      <c r="AJ1971" s="3"/>
      <c r="AK1971" s="141" t="s">
        <v>14168</v>
      </c>
      <c r="AL1971" s="3"/>
      <c r="AM1971" s="3"/>
      <c r="AN1971" s="3"/>
      <c r="AO1971" s="3"/>
      <c r="AP1971" s="3"/>
      <c r="AQ1971" s="3"/>
      <c r="AR1971" s="3"/>
      <c r="AS1971" s="3"/>
      <c r="AT1971" s="3"/>
      <c r="AU1971" s="3"/>
      <c r="AV1971" s="3"/>
      <c r="AW1971" s="3"/>
      <c r="AX1971" s="3"/>
      <c r="AY1971" s="3"/>
      <c r="AZ1971" s="3"/>
      <c r="BA1971" s="3"/>
      <c r="BB1971" s="3"/>
      <c r="BC1971" s="141"/>
      <c r="BD1971" s="141"/>
      <c r="BE1971" s="141"/>
      <c r="BF1971" s="3"/>
      <c r="BG1971" s="3"/>
      <c r="BH1971" s="3"/>
      <c r="BI1971" s="3"/>
      <c r="BJ1971" s="3"/>
      <c r="BK1971" s="3"/>
      <c r="BL1971" s="3"/>
      <c r="BM1971" s="3"/>
      <c r="BN1971" s="3"/>
      <c r="BO1971" s="3"/>
      <c r="BP1971" s="3"/>
      <c r="BQ1971" s="3"/>
      <c r="BR1971" s="3"/>
      <c r="BS1971" s="3"/>
      <c r="BT1971" s="3"/>
      <c r="BU1971" s="3"/>
      <c r="BV1971" s="3"/>
      <c r="BW1971" s="3"/>
      <c r="BX1971" s="3"/>
      <c r="BY1971" s="3"/>
      <c r="BZ1971" s="3"/>
      <c r="CA1971" s="3"/>
      <c r="CB1971" s="3"/>
      <c r="CC1971" s="3"/>
      <c r="CD1971" s="3"/>
      <c r="CE1971" s="3"/>
      <c r="CF1971" s="3"/>
      <c r="CG1971" s="3"/>
      <c r="CH1971" s="3"/>
      <c r="CI1971" s="3"/>
      <c r="CJ1971" s="3"/>
      <c r="CK1971" s="3"/>
      <c r="CL1971" s="3"/>
      <c r="CM1971" s="3"/>
      <c r="CN1971" s="3"/>
      <c r="CO1971" s="3"/>
      <c r="CP1971" s="3"/>
      <c r="CQ1971" s="3"/>
      <c r="CR1971" s="3"/>
      <c r="CS1971" s="3"/>
      <c r="CT1971" s="3"/>
      <c r="CU1971" s="3"/>
      <c r="CV1971" s="3"/>
      <c r="CW1971" s="3"/>
      <c r="CX1971" s="3"/>
      <c r="CY1971" s="3"/>
      <c r="CZ1971" s="3"/>
      <c r="DA1971" s="3"/>
      <c r="DB1971" s="3"/>
      <c r="DC1971" s="3"/>
      <c r="DD1971" s="3"/>
      <c r="DE1971" s="3"/>
      <c r="DF1971" s="3"/>
      <c r="DG1971" s="3"/>
      <c r="DH1971" s="3"/>
      <c r="DI1971" s="3"/>
      <c r="DJ1971" s="3"/>
      <c r="DK1971" s="3"/>
      <c r="DL1971" s="3"/>
      <c r="DM1971" s="3"/>
      <c r="DN1971" s="3"/>
      <c r="DO1971" s="3"/>
      <c r="DP1971" s="3"/>
      <c r="DQ1971" s="3"/>
      <c r="DR1971" s="3"/>
      <c r="DS1971" s="3"/>
      <c r="DT1971" s="3"/>
      <c r="DU1971" s="3"/>
      <c r="DV1971" s="3"/>
      <c r="DW1971" s="3"/>
      <c r="DX1971" s="3"/>
      <c r="DY1971" s="3"/>
      <c r="DZ1971" s="3"/>
      <c r="EA1971" s="3"/>
      <c r="EB1971" s="3"/>
      <c r="EC1971" s="3"/>
      <c r="ED1971" s="3"/>
      <c r="EE1971" s="3"/>
      <c r="EF1971" s="3"/>
      <c r="EG1971" s="3"/>
      <c r="EH1971" s="3"/>
      <c r="EI1971" s="3"/>
      <c r="EJ1971" s="3"/>
      <c r="EK1971" s="3"/>
      <c r="EL1971" s="3"/>
      <c r="EM1971" s="3"/>
      <c r="EN1971" s="3"/>
      <c r="EO1971" s="3"/>
      <c r="EP1971" s="3"/>
      <c r="EQ1971" s="3"/>
      <c r="ER1971" s="3"/>
      <c r="ES1971" s="3"/>
      <c r="ET1971" s="3"/>
      <c r="EU1971" s="3"/>
      <c r="EV1971" s="3"/>
      <c r="EW1971" s="3"/>
      <c r="EX1971" s="3"/>
      <c r="EY1971" s="3"/>
      <c r="EZ1971" s="3"/>
      <c r="FA1971" s="3"/>
      <c r="FB1971" s="3"/>
      <c r="FC1971" s="3"/>
      <c r="FD1971" s="3"/>
      <c r="FE1971" s="3"/>
      <c r="FF1971" s="3"/>
      <c r="FG1971" s="3"/>
      <c r="FH1971" s="3"/>
      <c r="FI1971" s="3"/>
      <c r="FJ1971" s="3"/>
      <c r="FK1971" s="3"/>
      <c r="FL1971" s="3"/>
      <c r="FM1971" s="135"/>
      <c r="FN1971" s="135"/>
      <c r="FO1971" s="135"/>
      <c r="FP1971" s="135"/>
      <c r="FQ1971" s="135"/>
      <c r="FR1971" s="135"/>
      <c r="FS1971" s="135"/>
      <c r="FT1971" s="135"/>
    </row>
    <row r="1972" spans="1:176" s="1" customFormat="1" ht="12.75" customHeight="1" x14ac:dyDescent="0.2">
      <c r="A1972" s="135" t="s">
        <v>173</v>
      </c>
      <c r="B1972" s="127"/>
      <c r="C1972" s="128"/>
      <c r="D1972" s="135" t="s">
        <v>1076</v>
      </c>
      <c r="E1972" s="135" t="s">
        <v>8208</v>
      </c>
      <c r="F1972" s="135"/>
      <c r="G1972" s="135"/>
      <c r="H1972" s="127"/>
      <c r="I1972" s="135" t="s">
        <v>244</v>
      </c>
      <c r="J1972" s="135" t="s">
        <v>245</v>
      </c>
      <c r="K1972" s="127" t="s">
        <v>180</v>
      </c>
      <c r="L1972" s="135" t="s">
        <v>163</v>
      </c>
      <c r="M1972" s="82" t="s">
        <v>14170</v>
      </c>
      <c r="N1972" s="135"/>
      <c r="O1972" s="135"/>
      <c r="P1972" s="135"/>
      <c r="Q1972" s="135"/>
      <c r="R1972" s="135" t="s">
        <v>8654</v>
      </c>
      <c r="S1972" s="135" t="s">
        <v>8655</v>
      </c>
      <c r="T1972" s="135" t="s">
        <v>8656</v>
      </c>
      <c r="U1972" s="135" t="s">
        <v>1334</v>
      </c>
      <c r="V1972" s="141" t="s">
        <v>163</v>
      </c>
      <c r="W1972" s="135"/>
      <c r="X1972" s="135"/>
      <c r="Y1972" s="135"/>
      <c r="Z1972" s="135"/>
      <c r="AA1972" s="135" t="s">
        <v>163</v>
      </c>
      <c r="AB1972" s="135"/>
      <c r="AC1972" s="135" t="s">
        <v>194</v>
      </c>
      <c r="AD1972" s="135" t="s">
        <v>1080</v>
      </c>
      <c r="AE1972" s="135" t="s">
        <v>1081</v>
      </c>
      <c r="AF1972" s="135" t="s">
        <v>14169</v>
      </c>
      <c r="AG1972" s="82" t="s">
        <v>1083</v>
      </c>
      <c r="AH1972" s="135"/>
      <c r="AI1972" s="141" t="s">
        <v>14167</v>
      </c>
      <c r="AJ1972" s="135"/>
      <c r="AK1972" s="141" t="s">
        <v>14168</v>
      </c>
      <c r="AL1972" s="135"/>
      <c r="AM1972" s="135"/>
      <c r="AN1972" s="135"/>
      <c r="AO1972" s="135"/>
      <c r="AP1972" s="135"/>
      <c r="AQ1972" s="135"/>
      <c r="AR1972" s="135"/>
      <c r="AS1972" s="135"/>
      <c r="AT1972" s="135"/>
      <c r="AU1972" s="135"/>
      <c r="AV1972" s="135"/>
      <c r="AW1972" s="135"/>
      <c r="AX1972" s="3"/>
      <c r="AY1972" s="3"/>
      <c r="AZ1972" s="3"/>
      <c r="BA1972" s="3"/>
      <c r="BB1972" s="3"/>
      <c r="BC1972" s="141"/>
      <c r="BD1972" s="141"/>
      <c r="BE1972" s="141"/>
      <c r="BF1972" s="3"/>
      <c r="BG1972" s="3"/>
      <c r="BH1972" s="3"/>
      <c r="BI1972" s="3"/>
      <c r="BJ1972" s="3"/>
      <c r="BK1972" s="3"/>
      <c r="BL1972" s="3"/>
      <c r="BM1972" s="3"/>
      <c r="BN1972" s="3"/>
      <c r="BO1972" s="3"/>
      <c r="BP1972" s="3"/>
      <c r="BQ1972" s="3"/>
      <c r="BR1972" s="3"/>
      <c r="BS1972" s="3"/>
      <c r="BT1972" s="3"/>
      <c r="BU1972" s="3"/>
      <c r="BV1972" s="3"/>
      <c r="BW1972" s="3"/>
      <c r="BX1972" s="3"/>
      <c r="BY1972" s="3"/>
      <c r="BZ1972" s="3"/>
      <c r="CA1972" s="3"/>
      <c r="CB1972" s="3"/>
      <c r="CC1972" s="3"/>
      <c r="CD1972" s="3"/>
      <c r="CE1972" s="3"/>
      <c r="CF1972" s="3"/>
      <c r="CG1972" s="3"/>
      <c r="CH1972" s="3"/>
      <c r="CI1972" s="3"/>
      <c r="CJ1972" s="3"/>
      <c r="CK1972" s="3"/>
      <c r="CL1972" s="3"/>
      <c r="CM1972" s="3"/>
      <c r="CN1972" s="3"/>
      <c r="CO1972" s="3"/>
      <c r="CP1972" s="3"/>
      <c r="CQ1972" s="3"/>
      <c r="CR1972" s="3"/>
      <c r="CS1972" s="3"/>
      <c r="CT1972" s="3"/>
      <c r="CU1972" s="3"/>
      <c r="CV1972" s="3"/>
      <c r="CW1972" s="3"/>
      <c r="CX1972" s="3"/>
      <c r="CY1972" s="3"/>
      <c r="CZ1972" s="3"/>
      <c r="DA1972" s="3"/>
      <c r="DB1972" s="3"/>
      <c r="DC1972" s="3"/>
      <c r="DD1972" s="3"/>
      <c r="DE1972" s="3"/>
      <c r="DF1972" s="3"/>
      <c r="DG1972" s="3"/>
      <c r="DH1972" s="3"/>
      <c r="DI1972" s="3"/>
      <c r="DJ1972" s="3"/>
      <c r="DK1972" s="3"/>
      <c r="DL1972" s="3"/>
      <c r="DM1972" s="3"/>
      <c r="DN1972" s="3"/>
      <c r="DO1972" s="3"/>
      <c r="DP1972" s="3"/>
      <c r="DQ1972" s="3"/>
      <c r="DR1972" s="3"/>
      <c r="DS1972" s="3"/>
      <c r="DT1972" s="3"/>
      <c r="DU1972" s="3"/>
      <c r="DV1972" s="3"/>
      <c r="DW1972" s="3"/>
      <c r="DX1972" s="3"/>
      <c r="DY1972" s="3"/>
      <c r="DZ1972" s="3"/>
      <c r="EA1972" s="3"/>
      <c r="EB1972" s="3"/>
      <c r="EC1972" s="3"/>
      <c r="ED1972" s="3"/>
      <c r="EE1972" s="3"/>
      <c r="EF1972" s="3"/>
      <c r="EG1972" s="3"/>
      <c r="EH1972" s="3"/>
      <c r="EI1972" s="3"/>
      <c r="EJ1972" s="3"/>
      <c r="EK1972" s="3"/>
      <c r="EL1972" s="3"/>
      <c r="EM1972" s="3"/>
      <c r="EN1972" s="3"/>
      <c r="EO1972" s="3"/>
      <c r="EP1972" s="3"/>
      <c r="EQ1972" s="3"/>
      <c r="ER1972" s="3"/>
      <c r="ES1972" s="3"/>
      <c r="ET1972" s="3"/>
      <c r="EU1972" s="3"/>
      <c r="EV1972" s="3"/>
      <c r="EW1972" s="3"/>
      <c r="EX1972" s="3"/>
      <c r="EY1972" s="3"/>
      <c r="EZ1972" s="3"/>
      <c r="FA1972" s="3"/>
      <c r="FB1972" s="3"/>
      <c r="FC1972" s="3"/>
      <c r="FD1972" s="3"/>
      <c r="FE1972" s="3"/>
      <c r="FF1972" s="3"/>
      <c r="FG1972" s="3"/>
      <c r="FH1972" s="3"/>
      <c r="FI1972" s="3"/>
      <c r="FJ1972" s="3"/>
      <c r="FK1972" s="3"/>
      <c r="FL1972" s="3"/>
      <c r="FM1972" s="135"/>
      <c r="FN1972" s="135"/>
      <c r="FO1972" s="135"/>
      <c r="FP1972" s="135"/>
      <c r="FQ1972" s="135"/>
      <c r="FR1972" s="135"/>
      <c r="FS1972" s="135"/>
      <c r="FT1972" s="135"/>
    </row>
    <row r="1973" spans="1:176" s="1" customFormat="1" ht="12.75" customHeight="1" x14ac:dyDescent="0.2">
      <c r="A1973" s="135" t="s">
        <v>173</v>
      </c>
      <c r="B1973" s="127"/>
      <c r="C1973" s="128"/>
      <c r="D1973" s="135" t="s">
        <v>1076</v>
      </c>
      <c r="E1973" s="135" t="s">
        <v>10007</v>
      </c>
      <c r="F1973" s="135"/>
      <c r="G1973" s="135"/>
      <c r="H1973" s="127"/>
      <c r="I1973" s="135" t="s">
        <v>244</v>
      </c>
      <c r="J1973" s="135" t="s">
        <v>245</v>
      </c>
      <c r="K1973" s="127" t="s">
        <v>180</v>
      </c>
      <c r="L1973" s="135" t="s">
        <v>163</v>
      </c>
      <c r="M1973" s="82" t="s">
        <v>14170</v>
      </c>
      <c r="N1973" s="135"/>
      <c r="O1973" s="135"/>
      <c r="P1973" s="135"/>
      <c r="Q1973" s="135"/>
      <c r="R1973" s="135" t="s">
        <v>10007</v>
      </c>
      <c r="S1973" s="135" t="s">
        <v>10008</v>
      </c>
      <c r="T1973" s="135" t="s">
        <v>10009</v>
      </c>
      <c r="U1973" s="135" t="s">
        <v>10010</v>
      </c>
      <c r="V1973" s="141" t="s">
        <v>163</v>
      </c>
      <c r="W1973" s="135"/>
      <c r="X1973" s="135"/>
      <c r="Y1973" s="135"/>
      <c r="Z1973" s="135"/>
      <c r="AA1973" s="3" t="s">
        <v>163</v>
      </c>
      <c r="AB1973" s="135"/>
      <c r="AC1973" s="135" t="s">
        <v>194</v>
      </c>
      <c r="AD1973" s="135" t="s">
        <v>1080</v>
      </c>
      <c r="AE1973" s="135" t="s">
        <v>1081</v>
      </c>
      <c r="AF1973" s="135" t="s">
        <v>14169</v>
      </c>
      <c r="AG1973" s="82" t="s">
        <v>1083</v>
      </c>
      <c r="AH1973" s="3"/>
      <c r="AI1973" s="141" t="s">
        <v>14167</v>
      </c>
      <c r="AJ1973" s="3"/>
      <c r="AK1973" s="141" t="s">
        <v>14168</v>
      </c>
      <c r="AL1973" s="3"/>
      <c r="AM1973" s="3" t="s">
        <v>194</v>
      </c>
      <c r="AN1973" s="3" t="s">
        <v>11946</v>
      </c>
      <c r="AO1973" s="3" t="s">
        <v>11947</v>
      </c>
      <c r="AP1973" s="3"/>
      <c r="AQ1973" s="82" t="s">
        <v>11948</v>
      </c>
      <c r="AR1973" s="3"/>
      <c r="AS1973" s="3"/>
      <c r="AT1973" s="3"/>
      <c r="AU1973" s="3"/>
      <c r="AV1973" s="3"/>
      <c r="AW1973" s="3"/>
      <c r="AX1973" s="3"/>
      <c r="AY1973" s="3"/>
      <c r="AZ1973" s="3"/>
      <c r="BA1973" s="3"/>
      <c r="BB1973" s="3"/>
      <c r="BC1973" s="141"/>
      <c r="BD1973" s="141"/>
      <c r="BE1973" s="141"/>
      <c r="BF1973" s="135"/>
      <c r="BG1973" s="3"/>
      <c r="BH1973" s="3"/>
      <c r="BI1973" s="3"/>
      <c r="BJ1973" s="3"/>
      <c r="BK1973" s="3"/>
      <c r="BL1973" s="3"/>
      <c r="BM1973" s="3"/>
      <c r="BN1973" s="3"/>
      <c r="BO1973" s="3"/>
      <c r="BP1973" s="3"/>
      <c r="BQ1973" s="3"/>
      <c r="BR1973" s="3"/>
      <c r="BS1973" s="3"/>
      <c r="BT1973" s="3"/>
      <c r="BU1973" s="3"/>
      <c r="BV1973" s="3"/>
      <c r="BW1973" s="3"/>
      <c r="BX1973" s="3"/>
      <c r="BY1973" s="3"/>
      <c r="BZ1973" s="3"/>
      <c r="CA1973" s="3"/>
      <c r="CB1973" s="3"/>
      <c r="CC1973" s="3"/>
      <c r="CD1973" s="3"/>
      <c r="CE1973" s="3"/>
      <c r="CF1973" s="3"/>
      <c r="CG1973" s="3"/>
      <c r="CH1973" s="3"/>
      <c r="CI1973" s="3"/>
      <c r="CJ1973" s="3"/>
      <c r="CK1973" s="3"/>
      <c r="CL1973" s="3"/>
      <c r="CM1973" s="3"/>
      <c r="CN1973" s="3"/>
      <c r="CO1973" s="3"/>
      <c r="CP1973" s="3"/>
      <c r="CQ1973" s="3"/>
      <c r="CR1973" s="3"/>
      <c r="CS1973" s="3"/>
      <c r="CT1973" s="3"/>
      <c r="CU1973" s="3"/>
      <c r="CV1973" s="3"/>
      <c r="CW1973" s="3"/>
      <c r="CX1973" s="3"/>
      <c r="CY1973" s="3"/>
      <c r="CZ1973" s="3"/>
      <c r="DA1973" s="3"/>
      <c r="DB1973" s="3"/>
      <c r="DC1973" s="3"/>
      <c r="DD1973" s="3"/>
      <c r="DE1973" s="3"/>
      <c r="DF1973" s="3"/>
      <c r="DG1973" s="3"/>
      <c r="DH1973" s="3"/>
      <c r="DI1973" s="3"/>
      <c r="DJ1973" s="3"/>
      <c r="DK1973" s="3"/>
      <c r="DL1973" s="3"/>
      <c r="DM1973" s="3"/>
      <c r="DN1973" s="3"/>
      <c r="DO1973" s="3"/>
      <c r="DP1973" s="3"/>
      <c r="DQ1973" s="3"/>
      <c r="DR1973" s="3"/>
      <c r="DS1973" s="3"/>
      <c r="DT1973" s="3"/>
      <c r="DU1973" s="3"/>
      <c r="DV1973" s="3"/>
      <c r="DW1973" s="3"/>
      <c r="DX1973" s="3"/>
      <c r="DY1973" s="3"/>
      <c r="DZ1973" s="3"/>
      <c r="EA1973" s="3"/>
      <c r="EB1973" s="3"/>
      <c r="EC1973" s="3"/>
      <c r="ED1973" s="3"/>
      <c r="EE1973" s="3"/>
      <c r="EF1973" s="3"/>
      <c r="EG1973" s="3"/>
      <c r="EH1973" s="3"/>
      <c r="EI1973" s="3"/>
      <c r="EJ1973" s="3"/>
      <c r="EK1973" s="3"/>
      <c r="EL1973" s="3"/>
      <c r="EM1973" s="3"/>
      <c r="EN1973" s="3"/>
      <c r="EO1973" s="3"/>
      <c r="EP1973" s="3"/>
      <c r="EQ1973" s="3"/>
      <c r="ER1973" s="3"/>
      <c r="ES1973" s="3"/>
      <c r="ET1973" s="3"/>
      <c r="EU1973" s="3"/>
      <c r="EV1973" s="3"/>
      <c r="EW1973" s="3"/>
      <c r="EX1973" s="3"/>
      <c r="EY1973" s="3"/>
      <c r="EZ1973" s="3"/>
      <c r="FA1973" s="3"/>
      <c r="FB1973" s="3"/>
      <c r="FC1973" s="3"/>
      <c r="FD1973" s="3"/>
      <c r="FE1973" s="3"/>
      <c r="FF1973" s="3"/>
      <c r="FG1973" s="3"/>
      <c r="FH1973" s="3"/>
      <c r="FI1973" s="3"/>
      <c r="FJ1973" s="3"/>
      <c r="FK1973" s="3"/>
      <c r="FL1973" s="3"/>
      <c r="FM1973" s="135"/>
      <c r="FN1973" s="135"/>
      <c r="FO1973" s="135"/>
      <c r="FP1973" s="135"/>
      <c r="FQ1973" s="135"/>
      <c r="FR1973" s="135"/>
      <c r="FS1973" s="135"/>
      <c r="FT1973" s="135"/>
    </row>
    <row r="1974" spans="1:176" s="1" customFormat="1" ht="12.75" customHeight="1" x14ac:dyDescent="0.2">
      <c r="A1974" s="3" t="s">
        <v>173</v>
      </c>
      <c r="B1974" s="127"/>
      <c r="C1974" s="5"/>
      <c r="D1974" s="3" t="s">
        <v>1076</v>
      </c>
      <c r="E1974" s="3" t="s">
        <v>8208</v>
      </c>
      <c r="F1974" s="3"/>
      <c r="G1974" s="3"/>
      <c r="H1974" s="4"/>
      <c r="I1974" s="3" t="s">
        <v>722</v>
      </c>
      <c r="J1974" s="3" t="s">
        <v>179</v>
      </c>
      <c r="K1974" s="4" t="s">
        <v>180</v>
      </c>
      <c r="L1974" s="3" t="s">
        <v>163</v>
      </c>
      <c r="M1974" s="3"/>
      <c r="N1974" s="3"/>
      <c r="O1974" s="3"/>
      <c r="P1974" s="3"/>
      <c r="Q1974" s="3"/>
      <c r="R1974" s="3" t="s">
        <v>8652</v>
      </c>
      <c r="S1974" s="3" t="s">
        <v>8653</v>
      </c>
      <c r="T1974" s="3" t="s">
        <v>2313</v>
      </c>
      <c r="U1974" s="3" t="s">
        <v>743</v>
      </c>
      <c r="V1974" s="9" t="s">
        <v>163</v>
      </c>
      <c r="W1974" s="3"/>
      <c r="X1974" s="3"/>
      <c r="Y1974" s="3"/>
      <c r="Z1974" s="3"/>
      <c r="AA1974" s="3" t="s">
        <v>163</v>
      </c>
      <c r="AB1974" s="3"/>
      <c r="AC1974" s="3" t="s">
        <v>194</v>
      </c>
      <c r="AD1974" s="3" t="s">
        <v>1080</v>
      </c>
      <c r="AE1974" s="3" t="s">
        <v>1081</v>
      </c>
      <c r="AF1974" s="3" t="s">
        <v>1082</v>
      </c>
      <c r="AG1974" s="82" t="s">
        <v>1083</v>
      </c>
      <c r="AH1974" s="3"/>
      <c r="AI1974" s="3"/>
      <c r="AJ1974" s="3"/>
      <c r="AK1974" s="3"/>
      <c r="AL1974" s="3"/>
      <c r="AM1974" s="3"/>
      <c r="AN1974" s="3"/>
      <c r="AO1974" s="3"/>
      <c r="AP1974" s="3"/>
      <c r="AQ1974" s="3"/>
      <c r="AR1974" s="3"/>
      <c r="AS1974" s="3"/>
      <c r="AT1974" s="3"/>
      <c r="AU1974" s="3"/>
      <c r="AV1974" s="3"/>
      <c r="AW1974" s="3"/>
      <c r="AX1974" s="3"/>
      <c r="AY1974" s="3"/>
      <c r="AZ1974" s="3"/>
      <c r="BA1974" s="3"/>
      <c r="BB1974" s="3"/>
      <c r="BC1974" s="9"/>
      <c r="BD1974" s="9"/>
      <c r="BE1974" s="9"/>
      <c r="BF1974" s="3"/>
      <c r="BG1974" s="3"/>
      <c r="BH1974" s="3"/>
      <c r="BI1974" s="3"/>
      <c r="BJ1974" s="3"/>
      <c r="BK1974" s="3"/>
      <c r="BL1974" s="3"/>
      <c r="BM1974" s="3"/>
      <c r="BN1974" s="3"/>
      <c r="BO1974" s="3"/>
      <c r="BP1974" s="3"/>
      <c r="BQ1974" s="3"/>
      <c r="BR1974" s="3"/>
      <c r="BS1974" s="3"/>
      <c r="BT1974" s="3"/>
      <c r="BU1974" s="3"/>
      <c r="BV1974" s="3"/>
      <c r="BW1974" s="3"/>
      <c r="BX1974" s="3"/>
      <c r="BY1974" s="3"/>
      <c r="BZ1974" s="3"/>
      <c r="CA1974" s="3"/>
      <c r="CB1974" s="3"/>
      <c r="CC1974" s="3"/>
      <c r="CD1974" s="3"/>
      <c r="CE1974" s="3"/>
      <c r="CF1974" s="3"/>
      <c r="CG1974" s="3"/>
      <c r="CH1974" s="3"/>
      <c r="CI1974" s="3"/>
      <c r="CJ1974" s="3"/>
      <c r="CK1974" s="3"/>
      <c r="CL1974" s="3"/>
      <c r="CM1974" s="3"/>
      <c r="CN1974" s="3"/>
      <c r="CO1974" s="3"/>
      <c r="CP1974" s="3"/>
      <c r="CQ1974" s="3"/>
      <c r="CR1974" s="3"/>
      <c r="CS1974" s="3"/>
      <c r="CT1974" s="3"/>
      <c r="CU1974" s="3"/>
      <c r="CV1974" s="3"/>
      <c r="CW1974" s="3"/>
      <c r="CX1974" s="3"/>
      <c r="CY1974" s="3"/>
      <c r="CZ1974" s="3"/>
      <c r="DA1974" s="3"/>
      <c r="DB1974" s="3"/>
      <c r="DC1974" s="3"/>
      <c r="DD1974" s="3"/>
      <c r="DE1974" s="3"/>
      <c r="DF1974" s="3"/>
      <c r="DG1974" s="3"/>
      <c r="DH1974" s="3"/>
      <c r="DI1974" s="3"/>
      <c r="DJ1974" s="3"/>
      <c r="DK1974" s="3"/>
      <c r="DL1974" s="3"/>
      <c r="DM1974" s="3"/>
      <c r="DN1974" s="3"/>
      <c r="DO1974" s="3"/>
      <c r="DP1974" s="3"/>
      <c r="DQ1974" s="3"/>
      <c r="DR1974" s="3"/>
      <c r="DS1974" s="3"/>
      <c r="DT1974" s="3"/>
      <c r="DU1974" s="3"/>
      <c r="DV1974" s="3"/>
      <c r="DW1974" s="3"/>
      <c r="DX1974" s="3"/>
      <c r="DY1974" s="3"/>
      <c r="DZ1974" s="3"/>
      <c r="EA1974" s="3"/>
      <c r="EB1974" s="3"/>
      <c r="EC1974" s="3"/>
      <c r="ED1974" s="3"/>
      <c r="EE1974" s="3"/>
      <c r="EF1974" s="3"/>
      <c r="EG1974" s="3"/>
      <c r="EH1974" s="3"/>
      <c r="EI1974" s="3"/>
      <c r="EJ1974" s="3"/>
      <c r="EK1974" s="3"/>
      <c r="EL1974" s="3"/>
      <c r="EM1974" s="3"/>
      <c r="EN1974" s="3"/>
      <c r="EO1974" s="3"/>
      <c r="EP1974" s="3"/>
      <c r="EQ1974" s="3"/>
      <c r="ER1974" s="3"/>
      <c r="ES1974" s="3"/>
      <c r="ET1974" s="3"/>
      <c r="EU1974" s="3"/>
      <c r="EV1974" s="3"/>
      <c r="EW1974" s="3"/>
      <c r="EX1974" s="3"/>
      <c r="EY1974" s="3"/>
      <c r="EZ1974" s="3"/>
      <c r="FA1974" s="3"/>
      <c r="FB1974" s="3"/>
      <c r="FC1974" s="3"/>
      <c r="FD1974" s="3"/>
      <c r="FE1974" s="3"/>
      <c r="FF1974" s="3"/>
      <c r="FG1974" s="3"/>
      <c r="FH1974" s="3"/>
      <c r="FI1974" s="3"/>
      <c r="FJ1974" s="3"/>
      <c r="FK1974" s="3"/>
      <c r="FL1974" s="3"/>
      <c r="FM1974" s="135"/>
      <c r="FN1974" s="135"/>
      <c r="FO1974" s="135"/>
      <c r="FP1974" s="135"/>
      <c r="FQ1974" s="135"/>
      <c r="FR1974" s="135"/>
      <c r="FS1974" s="135"/>
      <c r="FT1974" s="135"/>
    </row>
    <row r="1975" spans="1:176" s="1" customFormat="1" ht="12.75" customHeight="1" x14ac:dyDescent="0.2">
      <c r="A1975" s="135" t="s">
        <v>173</v>
      </c>
      <c r="B1975" s="127"/>
      <c r="C1975" s="128"/>
      <c r="D1975" s="135" t="s">
        <v>1076</v>
      </c>
      <c r="E1975" s="135" t="s">
        <v>11724</v>
      </c>
      <c r="F1975" s="135"/>
      <c r="G1975" s="135"/>
      <c r="H1975" s="127"/>
      <c r="I1975" s="135" t="s">
        <v>722</v>
      </c>
      <c r="J1975" s="135" t="s">
        <v>179</v>
      </c>
      <c r="K1975" s="127" t="s">
        <v>180</v>
      </c>
      <c r="L1975" s="135" t="s">
        <v>163</v>
      </c>
      <c r="M1975" s="135"/>
      <c r="N1975" s="135"/>
      <c r="O1975" s="135"/>
      <c r="P1975" s="135"/>
      <c r="Q1975" s="135"/>
      <c r="R1975" s="135" t="s">
        <v>10741</v>
      </c>
      <c r="S1975" s="135" t="s">
        <v>10742</v>
      </c>
      <c r="T1975" s="135" t="s">
        <v>10743</v>
      </c>
      <c r="U1975" s="135" t="s">
        <v>743</v>
      </c>
      <c r="V1975" s="141" t="s">
        <v>163</v>
      </c>
      <c r="W1975" s="135"/>
      <c r="X1975" s="135"/>
      <c r="Y1975" s="135"/>
      <c r="Z1975" s="135"/>
      <c r="AA1975" s="135" t="s">
        <v>163</v>
      </c>
      <c r="AB1975" s="135"/>
      <c r="AC1975" s="135" t="s">
        <v>194</v>
      </c>
      <c r="AD1975" s="135" t="s">
        <v>1080</v>
      </c>
      <c r="AE1975" s="135" t="s">
        <v>1081</v>
      </c>
      <c r="AF1975" s="135" t="s">
        <v>1082</v>
      </c>
      <c r="AG1975" s="82" t="s">
        <v>1083</v>
      </c>
      <c r="AH1975" s="3"/>
      <c r="AI1975" s="135"/>
      <c r="AJ1975" s="135"/>
      <c r="AK1975" s="135"/>
      <c r="AL1975" s="135"/>
      <c r="AM1975" s="135"/>
      <c r="AN1975" s="135"/>
      <c r="AO1975" s="135"/>
      <c r="AP1975" s="135"/>
      <c r="AQ1975" s="135"/>
      <c r="AR1975" s="135"/>
      <c r="AS1975" s="135"/>
      <c r="AT1975" s="135"/>
      <c r="AU1975" s="135"/>
      <c r="AV1975" s="135"/>
      <c r="AW1975" s="135"/>
      <c r="AX1975" s="3"/>
      <c r="AY1975" s="3"/>
      <c r="AZ1975" s="3"/>
      <c r="BA1975" s="3"/>
      <c r="BB1975" s="3"/>
      <c r="BC1975" s="141"/>
      <c r="BD1975" s="141"/>
      <c r="BE1975" s="141"/>
      <c r="BF1975" s="3"/>
      <c r="BG1975" s="3"/>
      <c r="BH1975" s="3"/>
      <c r="BI1975" s="3"/>
      <c r="BJ1975" s="3"/>
      <c r="BK1975" s="3"/>
      <c r="BL1975" s="3"/>
      <c r="BM1975" s="3"/>
      <c r="BN1975" s="3"/>
      <c r="BO1975" s="3"/>
      <c r="BP1975" s="3"/>
      <c r="BQ1975" s="3"/>
      <c r="BR1975" s="3"/>
      <c r="BS1975" s="3"/>
      <c r="BT1975" s="3"/>
      <c r="BU1975" s="3"/>
      <c r="BV1975" s="3"/>
      <c r="BW1975" s="3"/>
      <c r="BX1975" s="3"/>
      <c r="BY1975" s="3"/>
      <c r="BZ1975" s="3"/>
      <c r="CA1975" s="3"/>
      <c r="CB1975" s="3"/>
      <c r="CC1975" s="3"/>
      <c r="CD1975" s="3"/>
      <c r="CE1975" s="3"/>
      <c r="CF1975" s="3"/>
      <c r="CG1975" s="3"/>
      <c r="CH1975" s="3"/>
      <c r="CI1975" s="3"/>
      <c r="CJ1975" s="3"/>
      <c r="CK1975" s="3"/>
      <c r="CL1975" s="3"/>
      <c r="CM1975" s="3"/>
      <c r="CN1975" s="3"/>
      <c r="CO1975" s="3"/>
      <c r="CP1975" s="3"/>
      <c r="CQ1975" s="3"/>
      <c r="CR1975" s="3"/>
      <c r="CS1975" s="3"/>
      <c r="CT1975" s="3"/>
      <c r="CU1975" s="3"/>
      <c r="CV1975" s="3"/>
      <c r="CW1975" s="3"/>
      <c r="CX1975" s="3"/>
      <c r="CY1975" s="3"/>
      <c r="CZ1975" s="3"/>
      <c r="DA1975" s="3"/>
      <c r="DB1975" s="3"/>
      <c r="DC1975" s="3"/>
      <c r="DD1975" s="3"/>
      <c r="DE1975" s="3"/>
      <c r="DF1975" s="3"/>
      <c r="DG1975" s="3"/>
      <c r="DH1975" s="3"/>
      <c r="DI1975" s="3"/>
      <c r="DJ1975" s="3"/>
      <c r="DK1975" s="3"/>
      <c r="DL1975" s="3"/>
      <c r="DM1975" s="3"/>
      <c r="DN1975" s="3"/>
      <c r="DO1975" s="3"/>
      <c r="DP1975" s="3"/>
      <c r="DQ1975" s="3"/>
      <c r="DR1975" s="3"/>
      <c r="DS1975" s="3"/>
      <c r="DT1975" s="3"/>
      <c r="DU1975" s="3"/>
      <c r="DV1975" s="3"/>
      <c r="DW1975" s="3"/>
      <c r="DX1975" s="3"/>
      <c r="DY1975" s="3"/>
      <c r="DZ1975" s="3"/>
      <c r="EA1975" s="3"/>
      <c r="EB1975" s="3"/>
      <c r="EC1975" s="3"/>
      <c r="ED1975" s="3"/>
      <c r="EE1975" s="3"/>
      <c r="EF1975" s="3"/>
      <c r="EG1975" s="3"/>
      <c r="EH1975" s="3"/>
      <c r="EI1975" s="3"/>
      <c r="EJ1975" s="3"/>
      <c r="EK1975" s="3"/>
      <c r="EL1975" s="3"/>
      <c r="EM1975" s="3"/>
      <c r="EN1975" s="3"/>
      <c r="EO1975" s="3"/>
      <c r="EP1975" s="3"/>
      <c r="EQ1975" s="3"/>
      <c r="ER1975" s="3"/>
      <c r="ES1975" s="3"/>
      <c r="ET1975" s="3"/>
      <c r="EU1975" s="3"/>
      <c r="EV1975" s="3"/>
      <c r="EW1975" s="3"/>
      <c r="EX1975" s="3"/>
      <c r="EY1975" s="3"/>
      <c r="EZ1975" s="3"/>
      <c r="FA1975" s="3"/>
      <c r="FB1975" s="3"/>
      <c r="FC1975" s="3"/>
      <c r="FD1975" s="3"/>
      <c r="FE1975" s="3"/>
      <c r="FF1975" s="3"/>
      <c r="FG1975" s="3"/>
      <c r="FH1975" s="3"/>
      <c r="FI1975" s="3"/>
      <c r="FJ1975" s="3"/>
      <c r="FK1975" s="3"/>
      <c r="FL1975" s="3"/>
      <c r="FM1975" s="135"/>
      <c r="FN1975" s="135"/>
      <c r="FO1975" s="135"/>
      <c r="FP1975" s="135"/>
      <c r="FQ1975" s="135"/>
      <c r="FR1975" s="135"/>
      <c r="FS1975" s="135"/>
      <c r="FT1975" s="135"/>
    </row>
    <row r="1976" spans="1:176" s="1" customFormat="1" ht="12.75" customHeight="1" x14ac:dyDescent="0.2">
      <c r="A1976" s="135" t="s">
        <v>173</v>
      </c>
      <c r="B1976" s="127"/>
      <c r="C1976" s="5"/>
      <c r="D1976" s="3" t="s">
        <v>1076</v>
      </c>
      <c r="E1976" s="3" t="s">
        <v>8208</v>
      </c>
      <c r="F1976" s="3"/>
      <c r="G1976" s="3"/>
      <c r="H1976" s="4"/>
      <c r="I1976" s="3" t="s">
        <v>711</v>
      </c>
      <c r="J1976" s="3" t="s">
        <v>179</v>
      </c>
      <c r="K1976" s="4" t="s">
        <v>180</v>
      </c>
      <c r="L1976" s="3" t="s">
        <v>163</v>
      </c>
      <c r="M1976" s="3"/>
      <c r="N1976" s="3"/>
      <c r="O1976" s="3"/>
      <c r="P1976" s="3"/>
      <c r="Q1976" s="3"/>
      <c r="R1976" s="3" t="s">
        <v>8657</v>
      </c>
      <c r="S1976" s="3" t="s">
        <v>8658</v>
      </c>
      <c r="T1976" s="3" t="s">
        <v>8659</v>
      </c>
      <c r="U1976" s="3" t="s">
        <v>712</v>
      </c>
      <c r="V1976" s="9" t="s">
        <v>8660</v>
      </c>
      <c r="W1976" s="3"/>
      <c r="X1976" s="3"/>
      <c r="Y1976" s="3"/>
      <c r="Z1976" s="3"/>
      <c r="AA1976" s="3" t="s">
        <v>163</v>
      </c>
      <c r="AB1976" s="3"/>
      <c r="AC1976" s="3" t="s">
        <v>194</v>
      </c>
      <c r="AD1976" s="3" t="s">
        <v>8661</v>
      </c>
      <c r="AE1976" s="3" t="s">
        <v>2783</v>
      </c>
      <c r="AF1976" s="3" t="s">
        <v>1071</v>
      </c>
      <c r="AG1976" s="3" t="s">
        <v>8662</v>
      </c>
      <c r="AH1976" s="3" t="s">
        <v>163</v>
      </c>
      <c r="AI1976" s="3" t="s">
        <v>8660</v>
      </c>
      <c r="AJ1976" s="3" t="s">
        <v>163</v>
      </c>
      <c r="AK1976" s="3" t="s">
        <v>8663</v>
      </c>
      <c r="AL1976" s="3" t="s">
        <v>163</v>
      </c>
      <c r="AM1976" s="3" t="s">
        <v>194</v>
      </c>
      <c r="AN1976" s="3" t="s">
        <v>8664</v>
      </c>
      <c r="AO1976" s="3" t="s">
        <v>8665</v>
      </c>
      <c r="AP1976" s="3" t="s">
        <v>1240</v>
      </c>
      <c r="AQ1976" s="3" t="s">
        <v>8666</v>
      </c>
      <c r="AR1976" s="3"/>
      <c r="AS1976" s="3" t="s">
        <v>8667</v>
      </c>
      <c r="AT1976" s="3" t="s">
        <v>8668</v>
      </c>
      <c r="AU1976" s="3" t="s">
        <v>8669</v>
      </c>
      <c r="AV1976" s="3"/>
      <c r="AW1976" s="3"/>
      <c r="AX1976" s="3"/>
      <c r="AY1976" s="3"/>
      <c r="AZ1976" s="3"/>
      <c r="BA1976" s="3"/>
      <c r="BB1976" s="3"/>
      <c r="BC1976" s="9"/>
      <c r="BD1976" s="9"/>
      <c r="BE1976" s="9"/>
      <c r="BF1976" s="3"/>
      <c r="BG1976" s="3"/>
      <c r="BH1976" s="3"/>
      <c r="BI1976" s="3"/>
      <c r="BJ1976" s="3"/>
      <c r="BK1976" s="3"/>
      <c r="BL1976" s="3"/>
      <c r="BM1976" s="3"/>
      <c r="BN1976" s="3"/>
      <c r="BO1976" s="3"/>
      <c r="BP1976" s="3"/>
      <c r="BQ1976" s="3"/>
      <c r="BR1976" s="3"/>
      <c r="BS1976" s="3"/>
      <c r="BT1976" s="3"/>
      <c r="BU1976" s="3"/>
      <c r="BV1976" s="3"/>
      <c r="BW1976" s="3"/>
      <c r="BX1976" s="3"/>
      <c r="BY1976" s="3"/>
      <c r="BZ1976" s="3"/>
      <c r="CA1976" s="3"/>
      <c r="CB1976" s="3"/>
      <c r="CC1976" s="3"/>
      <c r="CD1976" s="3"/>
      <c r="CE1976" s="3"/>
      <c r="CF1976" s="3"/>
      <c r="CG1976" s="3"/>
      <c r="CH1976" s="3"/>
      <c r="CI1976" s="3"/>
      <c r="CJ1976" s="3"/>
      <c r="CK1976" s="3"/>
      <c r="CL1976" s="3"/>
      <c r="CM1976" s="3"/>
      <c r="CN1976" s="3"/>
      <c r="CO1976" s="3"/>
      <c r="CP1976" s="3"/>
      <c r="CQ1976" s="3"/>
      <c r="CR1976" s="3"/>
      <c r="CS1976" s="3"/>
      <c r="CT1976" s="3"/>
      <c r="CU1976" s="3"/>
      <c r="CV1976" s="3"/>
      <c r="CW1976" s="3"/>
      <c r="CX1976" s="3"/>
      <c r="CY1976" s="3"/>
      <c r="CZ1976" s="3"/>
      <c r="DA1976" s="3"/>
      <c r="DB1976" s="3"/>
      <c r="DC1976" s="3"/>
      <c r="DD1976" s="3"/>
      <c r="DE1976" s="3"/>
      <c r="DF1976" s="3"/>
      <c r="DG1976" s="3"/>
      <c r="DH1976" s="3"/>
      <c r="DI1976" s="3"/>
      <c r="DJ1976" s="3"/>
      <c r="DK1976" s="3"/>
      <c r="DL1976" s="3"/>
      <c r="DM1976" s="3"/>
      <c r="DN1976" s="3"/>
      <c r="DO1976" s="3"/>
      <c r="DP1976" s="3"/>
      <c r="DQ1976" s="3"/>
      <c r="DR1976" s="3"/>
      <c r="DS1976" s="3"/>
      <c r="DT1976" s="3"/>
      <c r="DU1976" s="3"/>
      <c r="DV1976" s="3"/>
      <c r="DW1976" s="3"/>
      <c r="DX1976" s="3"/>
      <c r="DY1976" s="3"/>
      <c r="DZ1976" s="3"/>
      <c r="EA1976" s="3"/>
      <c r="EB1976" s="3"/>
      <c r="EC1976" s="3"/>
      <c r="ED1976" s="3"/>
      <c r="EE1976" s="3"/>
      <c r="EF1976" s="3"/>
      <c r="EG1976" s="3"/>
      <c r="EH1976" s="3"/>
      <c r="EI1976" s="3"/>
      <c r="EJ1976" s="3"/>
      <c r="EK1976" s="3"/>
      <c r="EL1976" s="3"/>
      <c r="EM1976" s="3"/>
      <c r="EN1976" s="3"/>
      <c r="EO1976" s="3"/>
      <c r="EP1976" s="3"/>
      <c r="EQ1976" s="3"/>
      <c r="ER1976" s="3"/>
      <c r="ES1976" s="3"/>
      <c r="ET1976" s="3"/>
      <c r="EU1976" s="3"/>
      <c r="EV1976" s="3"/>
      <c r="EW1976" s="3"/>
      <c r="EX1976" s="3"/>
      <c r="EY1976" s="3"/>
      <c r="EZ1976" s="3"/>
      <c r="FA1976" s="3"/>
      <c r="FB1976" s="3"/>
      <c r="FC1976" s="3"/>
      <c r="FD1976" s="3"/>
      <c r="FE1976" s="3"/>
      <c r="FF1976" s="3"/>
      <c r="FG1976" s="3"/>
      <c r="FH1976" s="3"/>
      <c r="FI1976" s="3"/>
      <c r="FJ1976" s="3"/>
      <c r="FK1976" s="3"/>
      <c r="FL1976" s="3"/>
      <c r="FM1976" s="135"/>
      <c r="FN1976" s="135"/>
      <c r="FO1976" s="135"/>
      <c r="FP1976" s="135"/>
      <c r="FQ1976" s="135"/>
      <c r="FR1976" s="135"/>
      <c r="FS1976" s="135"/>
      <c r="FT1976" s="135"/>
    </row>
    <row r="1977" spans="1:176" s="1" customFormat="1" ht="12.75" customHeight="1" x14ac:dyDescent="0.2">
      <c r="A1977" s="133" t="s">
        <v>299</v>
      </c>
      <c r="B1977" s="127" t="s">
        <v>11959</v>
      </c>
      <c r="C1977" s="133"/>
      <c r="D1977" s="133" t="s">
        <v>10744</v>
      </c>
      <c r="E1977" s="133" t="s">
        <v>10744</v>
      </c>
      <c r="F1977" s="124"/>
      <c r="G1977" s="124"/>
      <c r="H1977" s="134" t="s">
        <v>177</v>
      </c>
      <c r="I1977" s="133"/>
      <c r="J1977" s="133"/>
      <c r="K1977" s="124" t="s">
        <v>162</v>
      </c>
      <c r="L1977" s="133"/>
      <c r="M1977" s="133"/>
      <c r="N1977" s="124"/>
      <c r="O1977" s="124"/>
      <c r="P1977" s="124"/>
      <c r="Q1977" s="124"/>
      <c r="R1977" s="133"/>
      <c r="S1977" s="133"/>
      <c r="T1977" s="133"/>
      <c r="U1977" s="133"/>
      <c r="V1977" s="24"/>
      <c r="W1977" s="133"/>
      <c r="X1977" s="133"/>
      <c r="Y1977" s="133"/>
      <c r="Z1977" s="133"/>
      <c r="AA1977" s="133"/>
      <c r="AB1977" s="133"/>
      <c r="AC1977" s="8" t="s">
        <v>168</v>
      </c>
      <c r="AD1977" s="133" t="s">
        <v>7211</v>
      </c>
      <c r="AE1977" s="133" t="s">
        <v>10745</v>
      </c>
      <c r="AF1977" s="133"/>
      <c r="AG1977" s="133" t="s">
        <v>10746</v>
      </c>
      <c r="AH1977" s="3"/>
      <c r="AI1977" s="133"/>
      <c r="AJ1977" s="133"/>
      <c r="AK1977" s="133"/>
      <c r="AL1977" s="133"/>
      <c r="AM1977" s="124"/>
      <c r="AN1977" s="124"/>
      <c r="AO1977" s="124"/>
      <c r="AP1977" s="124"/>
      <c r="AQ1977" s="124"/>
      <c r="AR1977" s="124"/>
      <c r="AS1977" s="124"/>
      <c r="AT1977" s="124"/>
      <c r="AU1977" s="124"/>
      <c r="AV1977" s="124"/>
      <c r="AW1977" s="124"/>
      <c r="AX1977" s="3"/>
      <c r="AY1977" s="3"/>
      <c r="AZ1977" s="3"/>
      <c r="BA1977" s="3"/>
      <c r="BB1977" s="3"/>
      <c r="BC1977" s="3"/>
      <c r="BD1977" s="3"/>
      <c r="BE1977" s="3"/>
      <c r="BF1977" s="3"/>
      <c r="BG1977" s="3"/>
      <c r="BH1977" s="3"/>
      <c r="BI1977" s="3"/>
      <c r="BJ1977" s="3"/>
      <c r="BK1977" s="3"/>
      <c r="BL1977" s="3"/>
      <c r="BM1977" s="3"/>
      <c r="BN1977" s="3"/>
      <c r="BO1977" s="3"/>
      <c r="BP1977" s="3"/>
      <c r="BQ1977" s="3"/>
      <c r="BR1977" s="3"/>
      <c r="BS1977" s="3"/>
      <c r="BT1977" s="3"/>
      <c r="BU1977" s="3"/>
      <c r="BV1977" s="3"/>
      <c r="BW1977" s="3"/>
      <c r="BX1977" s="3"/>
      <c r="BY1977" s="3"/>
      <c r="BZ1977" s="3"/>
      <c r="CA1977" s="3"/>
      <c r="CB1977" s="3"/>
      <c r="CC1977" s="3"/>
      <c r="CD1977" s="3"/>
      <c r="CE1977" s="3"/>
      <c r="CF1977" s="3"/>
      <c r="CG1977" s="3"/>
      <c r="CH1977" s="3"/>
      <c r="CI1977" s="3"/>
      <c r="CJ1977" s="3"/>
      <c r="CK1977" s="3"/>
      <c r="CL1977" s="3"/>
      <c r="CM1977" s="3"/>
      <c r="CN1977" s="3"/>
      <c r="CO1977" s="3"/>
      <c r="CP1977" s="3"/>
      <c r="CQ1977" s="3"/>
      <c r="CR1977" s="3"/>
      <c r="CS1977" s="3"/>
      <c r="CT1977" s="3"/>
      <c r="CU1977" s="3"/>
      <c r="CV1977" s="3"/>
      <c r="CW1977" s="3"/>
      <c r="CX1977" s="3"/>
      <c r="CY1977" s="3"/>
      <c r="CZ1977" s="3"/>
      <c r="DA1977" s="3"/>
      <c r="DB1977" s="3"/>
      <c r="DC1977" s="3"/>
      <c r="DD1977" s="3"/>
      <c r="DE1977" s="3"/>
      <c r="DF1977" s="3"/>
      <c r="DG1977" s="3"/>
      <c r="DH1977" s="3"/>
      <c r="DI1977" s="3"/>
      <c r="DJ1977" s="3"/>
      <c r="DK1977" s="3"/>
      <c r="DL1977" s="3"/>
      <c r="DM1977" s="3"/>
      <c r="DN1977" s="3"/>
      <c r="DO1977" s="3"/>
      <c r="DP1977" s="3"/>
      <c r="DQ1977" s="3"/>
      <c r="DR1977" s="3"/>
      <c r="DS1977" s="3"/>
      <c r="DT1977" s="3"/>
      <c r="DU1977" s="3"/>
      <c r="DV1977" s="3"/>
      <c r="DW1977" s="3"/>
      <c r="DX1977" s="3"/>
      <c r="DY1977" s="3"/>
      <c r="DZ1977" s="3"/>
      <c r="EA1977" s="3"/>
      <c r="EB1977" s="3"/>
      <c r="EC1977" s="3"/>
      <c r="ED1977" s="3"/>
      <c r="EE1977" s="3"/>
      <c r="EF1977" s="3"/>
      <c r="EG1977" s="3"/>
      <c r="EH1977" s="3"/>
      <c r="EI1977" s="3"/>
      <c r="EJ1977" s="3"/>
      <c r="EK1977" s="3"/>
      <c r="EL1977" s="3"/>
      <c r="EM1977" s="3"/>
      <c r="EN1977" s="3"/>
      <c r="EO1977" s="3"/>
      <c r="EP1977" s="3"/>
      <c r="EQ1977" s="3"/>
      <c r="ER1977" s="3"/>
      <c r="ES1977" s="3"/>
      <c r="ET1977" s="3"/>
      <c r="EU1977" s="3"/>
      <c r="EV1977" s="3"/>
      <c r="EW1977" s="3"/>
      <c r="EX1977" s="3"/>
      <c r="EY1977" s="3"/>
      <c r="EZ1977" s="3"/>
      <c r="FA1977" s="3"/>
      <c r="FB1977" s="3"/>
      <c r="FC1977" s="3"/>
      <c r="FD1977" s="3"/>
      <c r="FE1977" s="3"/>
      <c r="FF1977" s="3"/>
      <c r="FG1977" s="3"/>
      <c r="FH1977" s="3"/>
      <c r="FI1977" s="3"/>
      <c r="FJ1977" s="3"/>
      <c r="FK1977" s="3"/>
      <c r="FL1977" s="3"/>
      <c r="FM1977" s="135"/>
      <c r="FN1977" s="135"/>
      <c r="FO1977" s="135"/>
      <c r="FP1977" s="135"/>
      <c r="FQ1977" s="135"/>
      <c r="FR1977" s="135"/>
      <c r="FS1977" s="135"/>
      <c r="FT1977" s="135"/>
    </row>
    <row r="1978" spans="1:176" s="1" customFormat="1" ht="12.75" customHeight="1" x14ac:dyDescent="0.2">
      <c r="A1978" s="135" t="s">
        <v>205</v>
      </c>
      <c r="B1978" s="17" t="s">
        <v>886</v>
      </c>
      <c r="C1978" s="128"/>
      <c r="D1978" s="135" t="s">
        <v>11529</v>
      </c>
      <c r="E1978" s="135" t="s">
        <v>11529</v>
      </c>
      <c r="F1978" s="135"/>
      <c r="G1978" s="135"/>
      <c r="H1978" s="127" t="s">
        <v>11628</v>
      </c>
      <c r="I1978" s="135" t="s">
        <v>722</v>
      </c>
      <c r="J1978" s="135" t="s">
        <v>179</v>
      </c>
      <c r="K1978" s="127" t="s">
        <v>162</v>
      </c>
      <c r="L1978" s="135"/>
      <c r="M1978" s="135"/>
      <c r="N1978" s="135"/>
      <c r="O1978" s="135"/>
      <c r="P1978" s="135"/>
      <c r="Q1978" s="135"/>
      <c r="R1978" s="135"/>
      <c r="S1978" s="135"/>
      <c r="T1978" s="135"/>
      <c r="U1978" s="135"/>
      <c r="V1978" s="135"/>
      <c r="W1978" s="135"/>
      <c r="X1978" s="135"/>
      <c r="Y1978" s="135"/>
      <c r="Z1978" s="135"/>
      <c r="AA1978" s="135"/>
      <c r="AB1978" s="135"/>
      <c r="AC1978" s="8" t="s">
        <v>168</v>
      </c>
      <c r="AD1978" s="135" t="s">
        <v>11530</v>
      </c>
      <c r="AE1978" s="135" t="s">
        <v>11531</v>
      </c>
      <c r="AF1978" s="135" t="s">
        <v>11319</v>
      </c>
      <c r="AG1978" s="135" t="s">
        <v>11532</v>
      </c>
      <c r="AH1978" s="135"/>
      <c r="AI1978" s="135"/>
      <c r="AJ1978" s="135"/>
      <c r="AK1978" s="135"/>
      <c r="AL1978" s="135"/>
      <c r="AM1978" s="135"/>
      <c r="AN1978" s="135"/>
      <c r="AO1978" s="135"/>
      <c r="AP1978" s="135"/>
      <c r="AQ1978" s="135"/>
      <c r="AR1978" s="135"/>
      <c r="AS1978" s="135"/>
      <c r="AT1978" s="135"/>
      <c r="AU1978" s="135"/>
      <c r="AV1978" s="135"/>
      <c r="AW1978" s="135"/>
      <c r="AX1978" s="3"/>
      <c r="AY1978" s="3"/>
      <c r="AZ1978" s="3"/>
      <c r="BA1978" s="3"/>
      <c r="BB1978" s="3"/>
      <c r="BC1978" s="3"/>
      <c r="BD1978" s="3"/>
      <c r="BE1978" s="3"/>
      <c r="BF1978" s="3"/>
      <c r="BG1978" s="3"/>
      <c r="BH1978" s="3"/>
      <c r="BI1978" s="3"/>
      <c r="BJ1978" s="3"/>
      <c r="BK1978" s="3"/>
      <c r="BL1978" s="3"/>
      <c r="BM1978" s="3"/>
      <c r="BN1978" s="3"/>
      <c r="BO1978" s="3"/>
      <c r="BP1978" s="3"/>
      <c r="BQ1978" s="3"/>
      <c r="BR1978" s="3"/>
      <c r="BS1978" s="3"/>
      <c r="BT1978" s="3"/>
      <c r="BU1978" s="3"/>
      <c r="BV1978" s="3"/>
      <c r="BW1978" s="3"/>
      <c r="BX1978" s="3"/>
      <c r="BY1978" s="3"/>
      <c r="BZ1978" s="3"/>
      <c r="CA1978" s="3"/>
      <c r="CB1978" s="3"/>
      <c r="CC1978" s="3"/>
      <c r="CD1978" s="3"/>
      <c r="CE1978" s="3"/>
      <c r="CF1978" s="3"/>
      <c r="CG1978" s="3"/>
      <c r="CH1978" s="3"/>
      <c r="CI1978" s="3"/>
      <c r="CJ1978" s="3"/>
      <c r="CK1978" s="3"/>
      <c r="CL1978" s="3"/>
      <c r="CM1978" s="3"/>
      <c r="CN1978" s="3"/>
      <c r="CO1978" s="3"/>
      <c r="CP1978" s="3"/>
      <c r="CQ1978" s="3"/>
      <c r="CR1978" s="3"/>
      <c r="CS1978" s="3"/>
      <c r="CT1978" s="3"/>
      <c r="CU1978" s="3"/>
      <c r="CV1978" s="3"/>
      <c r="CW1978" s="3"/>
      <c r="CX1978" s="3"/>
      <c r="CY1978" s="3"/>
      <c r="CZ1978" s="3"/>
      <c r="DA1978" s="3"/>
      <c r="DB1978" s="3"/>
      <c r="DC1978" s="3"/>
      <c r="DD1978" s="3"/>
      <c r="DE1978" s="3"/>
      <c r="DF1978" s="3"/>
      <c r="DG1978" s="3"/>
      <c r="DH1978" s="3"/>
      <c r="DI1978" s="3"/>
      <c r="DJ1978" s="3"/>
      <c r="DK1978" s="3"/>
      <c r="DL1978" s="3"/>
      <c r="DM1978" s="3"/>
      <c r="DN1978" s="3"/>
      <c r="DO1978" s="3"/>
      <c r="DP1978" s="3"/>
      <c r="DQ1978" s="3"/>
      <c r="DR1978" s="3"/>
      <c r="DS1978" s="3"/>
      <c r="DT1978" s="3"/>
      <c r="DU1978" s="3"/>
      <c r="DV1978" s="3"/>
      <c r="DW1978" s="3"/>
      <c r="DX1978" s="3"/>
      <c r="DY1978" s="3"/>
      <c r="DZ1978" s="3"/>
      <c r="EA1978" s="3"/>
      <c r="EB1978" s="3"/>
      <c r="EC1978" s="3"/>
      <c r="ED1978" s="3"/>
      <c r="EE1978" s="3"/>
      <c r="EF1978" s="3"/>
      <c r="EG1978" s="3"/>
      <c r="EH1978" s="3"/>
      <c r="EI1978" s="3"/>
      <c r="EJ1978" s="3"/>
      <c r="EK1978" s="3"/>
      <c r="EL1978" s="3"/>
      <c r="EM1978" s="3"/>
      <c r="EN1978" s="3"/>
      <c r="EO1978" s="3"/>
      <c r="EP1978" s="3"/>
      <c r="EQ1978" s="3"/>
      <c r="ER1978" s="3"/>
      <c r="ES1978" s="3"/>
      <c r="ET1978" s="3"/>
      <c r="EU1978" s="3"/>
      <c r="EV1978" s="3"/>
      <c r="EW1978" s="3"/>
      <c r="EX1978" s="3"/>
      <c r="EY1978" s="3"/>
      <c r="EZ1978" s="3"/>
      <c r="FA1978" s="3"/>
      <c r="FB1978" s="3"/>
      <c r="FC1978" s="3"/>
      <c r="FD1978" s="3"/>
      <c r="FE1978" s="3"/>
      <c r="FF1978" s="3"/>
      <c r="FG1978" s="3"/>
      <c r="FH1978" s="3"/>
      <c r="FI1978" s="3"/>
      <c r="FJ1978" s="3"/>
      <c r="FK1978" s="3"/>
      <c r="FL1978" s="3"/>
      <c r="FM1978" s="135"/>
      <c r="FN1978" s="135"/>
      <c r="FO1978" s="135"/>
      <c r="FP1978" s="135"/>
      <c r="FQ1978" s="135"/>
      <c r="FR1978" s="135"/>
      <c r="FS1978" s="135"/>
      <c r="FT1978" s="135"/>
    </row>
    <row r="1979" spans="1:176" s="1" customFormat="1" ht="12.75" customHeight="1" x14ac:dyDescent="0.2">
      <c r="A1979" s="133" t="s">
        <v>1089</v>
      </c>
      <c r="B1979" s="124" t="s">
        <v>14107</v>
      </c>
      <c r="C1979" s="133"/>
      <c r="D1979" s="133" t="s">
        <v>14108</v>
      </c>
      <c r="E1979" s="133" t="s">
        <v>14108</v>
      </c>
      <c r="F1979" s="124"/>
      <c r="G1979" s="124"/>
      <c r="H1979" s="134" t="s">
        <v>177</v>
      </c>
      <c r="I1979" s="133" t="s">
        <v>858</v>
      </c>
      <c r="J1979" s="133" t="s">
        <v>203</v>
      </c>
      <c r="K1979" s="124" t="s">
        <v>162</v>
      </c>
      <c r="L1979" s="133"/>
      <c r="M1979" s="133"/>
      <c r="N1979" s="124"/>
      <c r="O1979" s="124"/>
      <c r="P1979" s="124"/>
      <c r="Q1979" s="124"/>
      <c r="R1979" s="133"/>
      <c r="S1979" s="133"/>
      <c r="T1979" s="133"/>
      <c r="U1979" s="133"/>
      <c r="V1979" s="24"/>
      <c r="W1979" s="133"/>
      <c r="X1979" s="133"/>
      <c r="Y1979" s="133"/>
      <c r="Z1979" s="133"/>
      <c r="AA1979" s="133"/>
      <c r="AB1979" s="133"/>
      <c r="AC1979" s="3"/>
      <c r="AD1979" s="133"/>
      <c r="AE1979" s="133"/>
      <c r="AF1979" s="133"/>
      <c r="AG1979" s="133"/>
      <c r="AH1979" s="133"/>
      <c r="AI1979" s="48"/>
      <c r="AJ1979" s="133"/>
      <c r="AK1979" s="48"/>
      <c r="AL1979" s="133"/>
      <c r="AM1979" s="124"/>
      <c r="AN1979" s="124"/>
      <c r="AO1979" s="124"/>
      <c r="AP1979" s="124"/>
      <c r="AQ1979" s="124"/>
      <c r="AR1979" s="124"/>
      <c r="AS1979" s="124"/>
      <c r="AT1979" s="124"/>
      <c r="AU1979" s="124"/>
      <c r="AV1979" s="124"/>
      <c r="AW1979" s="124"/>
      <c r="AX1979" s="3"/>
      <c r="AY1979" s="3"/>
      <c r="AZ1979" s="3"/>
      <c r="BA1979" s="3"/>
      <c r="BB1979" s="3"/>
      <c r="BC1979" s="135"/>
      <c r="BD1979" s="135"/>
      <c r="BE1979" s="135"/>
      <c r="BF1979" s="3"/>
      <c r="BG1979" s="3"/>
      <c r="BH1979" s="3"/>
      <c r="BI1979" s="3"/>
      <c r="BJ1979" s="3"/>
      <c r="BK1979" s="3"/>
      <c r="BL1979" s="3"/>
      <c r="BM1979" s="3"/>
      <c r="BN1979" s="3"/>
      <c r="BO1979" s="3"/>
      <c r="BP1979" s="3"/>
      <c r="BQ1979" s="3"/>
      <c r="BR1979" s="3"/>
      <c r="BS1979" s="3"/>
      <c r="BT1979" s="3"/>
      <c r="BU1979" s="3"/>
      <c r="BV1979" s="3"/>
      <c r="BW1979" s="3"/>
      <c r="BX1979" s="3"/>
      <c r="BY1979" s="3"/>
      <c r="BZ1979" s="3"/>
      <c r="CA1979" s="3"/>
      <c r="CB1979" s="3"/>
      <c r="CC1979" s="3"/>
      <c r="CD1979" s="3"/>
      <c r="CE1979" s="3"/>
      <c r="CF1979" s="3"/>
      <c r="CG1979" s="3"/>
      <c r="CH1979" s="3"/>
      <c r="CI1979" s="3"/>
      <c r="CJ1979" s="3"/>
      <c r="CK1979" s="3"/>
      <c r="CL1979" s="3"/>
      <c r="CM1979" s="3"/>
      <c r="CN1979" s="3"/>
      <c r="CO1979" s="3"/>
      <c r="CP1979" s="3"/>
      <c r="CQ1979" s="3"/>
      <c r="CR1979" s="3"/>
      <c r="CS1979" s="3"/>
      <c r="CT1979" s="3"/>
      <c r="CU1979" s="3"/>
      <c r="CV1979" s="3"/>
      <c r="CW1979" s="3"/>
      <c r="CX1979" s="3"/>
      <c r="CY1979" s="3"/>
      <c r="CZ1979" s="3"/>
      <c r="DA1979" s="3"/>
      <c r="DB1979" s="3"/>
      <c r="DC1979" s="3"/>
      <c r="DD1979" s="3"/>
      <c r="DE1979" s="3"/>
      <c r="DF1979" s="3"/>
      <c r="DG1979" s="3"/>
      <c r="DH1979" s="3"/>
      <c r="DI1979" s="3"/>
      <c r="DJ1979" s="3"/>
      <c r="DK1979" s="3"/>
      <c r="DL1979" s="3"/>
      <c r="DM1979" s="3"/>
      <c r="DN1979" s="3"/>
      <c r="DO1979" s="3"/>
      <c r="DP1979" s="3"/>
      <c r="DQ1979" s="3"/>
      <c r="DR1979" s="3"/>
      <c r="DS1979" s="3"/>
      <c r="DT1979" s="3"/>
      <c r="DU1979" s="3"/>
      <c r="DV1979" s="3"/>
      <c r="DW1979" s="3"/>
      <c r="DX1979" s="3"/>
      <c r="DY1979" s="3"/>
      <c r="DZ1979" s="3"/>
      <c r="EA1979" s="3"/>
      <c r="EB1979" s="3"/>
      <c r="EC1979" s="3"/>
      <c r="ED1979" s="3"/>
      <c r="EE1979" s="3"/>
      <c r="EF1979" s="3"/>
      <c r="EG1979" s="3"/>
      <c r="EH1979" s="3"/>
      <c r="EI1979" s="3"/>
      <c r="EJ1979" s="3"/>
      <c r="EK1979" s="3"/>
      <c r="EL1979" s="3"/>
      <c r="EM1979" s="3"/>
      <c r="EN1979" s="3"/>
      <c r="EO1979" s="3"/>
      <c r="EP1979" s="3"/>
      <c r="EQ1979" s="3"/>
      <c r="ER1979" s="3"/>
      <c r="ES1979" s="3"/>
      <c r="ET1979" s="3"/>
      <c r="EU1979" s="3"/>
      <c r="EV1979" s="3"/>
      <c r="EW1979" s="3"/>
      <c r="EX1979" s="3"/>
      <c r="EY1979" s="3"/>
      <c r="EZ1979" s="3"/>
      <c r="FA1979" s="3"/>
      <c r="FB1979" s="3"/>
      <c r="FC1979" s="3"/>
      <c r="FD1979" s="3"/>
      <c r="FE1979" s="3"/>
      <c r="FF1979" s="3"/>
      <c r="FG1979" s="3"/>
      <c r="FH1979" s="3"/>
      <c r="FI1979" s="3"/>
      <c r="FJ1979" s="3"/>
      <c r="FK1979" s="3"/>
      <c r="FL1979" s="3"/>
      <c r="FM1979" s="135"/>
      <c r="FN1979" s="135"/>
      <c r="FO1979" s="135"/>
      <c r="FP1979" s="135"/>
      <c r="FQ1979" s="135"/>
      <c r="FR1979" s="135"/>
      <c r="FS1979" s="135"/>
      <c r="FT1979" s="135"/>
    </row>
    <row r="1980" spans="1:176" s="1" customFormat="1" ht="12.75" customHeight="1" x14ac:dyDescent="0.2">
      <c r="A1980" s="3" t="s">
        <v>544</v>
      </c>
      <c r="B1980" s="127"/>
      <c r="C1980" s="5"/>
      <c r="D1980" s="3" t="s">
        <v>10764</v>
      </c>
      <c r="E1980" s="3" t="s">
        <v>10764</v>
      </c>
      <c r="F1980" s="3"/>
      <c r="G1980" s="3"/>
      <c r="H1980" s="4"/>
      <c r="I1980" s="3" t="s">
        <v>160</v>
      </c>
      <c r="J1980" s="135" t="s">
        <v>161</v>
      </c>
      <c r="K1980" s="4" t="s">
        <v>162</v>
      </c>
      <c r="L1980" s="3" t="s">
        <v>163</v>
      </c>
      <c r="M1980" s="3" t="s">
        <v>163</v>
      </c>
      <c r="N1980" s="3"/>
      <c r="O1980" s="3"/>
      <c r="P1980" s="3"/>
      <c r="Q1980" s="3"/>
      <c r="R1980" s="3" t="s">
        <v>10765</v>
      </c>
      <c r="S1980" s="3" t="s">
        <v>10766</v>
      </c>
      <c r="T1980" s="3" t="s">
        <v>345</v>
      </c>
      <c r="U1980" s="3" t="s">
        <v>346</v>
      </c>
      <c r="V1980" s="141" t="s">
        <v>163</v>
      </c>
      <c r="W1980" s="3"/>
      <c r="X1980" s="3"/>
      <c r="Y1980" s="3"/>
      <c r="Z1980" s="3"/>
      <c r="AA1980" s="3" t="s">
        <v>163</v>
      </c>
      <c r="AB1980" s="3"/>
      <c r="AC1980" s="3" t="s">
        <v>168</v>
      </c>
      <c r="AD1980" s="3" t="s">
        <v>1162</v>
      </c>
      <c r="AE1980" s="3" t="s">
        <v>10767</v>
      </c>
      <c r="AF1980" s="3" t="s">
        <v>10768</v>
      </c>
      <c r="AG1980" s="3" t="s">
        <v>10769</v>
      </c>
      <c r="AH1980" s="3" t="s">
        <v>163</v>
      </c>
      <c r="AI1980" s="3" t="s">
        <v>10770</v>
      </c>
      <c r="AJ1980" s="3" t="s">
        <v>163</v>
      </c>
      <c r="AK1980" s="3" t="s">
        <v>10770</v>
      </c>
      <c r="AL1980" s="3" t="s">
        <v>163</v>
      </c>
      <c r="AM1980" s="3"/>
      <c r="AN1980" s="3"/>
      <c r="AO1980" s="3"/>
      <c r="AP1980" s="3"/>
      <c r="AQ1980" s="3"/>
      <c r="AR1980" s="3"/>
      <c r="AS1980" s="3"/>
      <c r="AT1980" s="3"/>
      <c r="AU1980" s="3"/>
      <c r="AV1980" s="3"/>
      <c r="AW1980" s="3"/>
      <c r="AX1980" s="3"/>
      <c r="AY1980" s="3"/>
      <c r="AZ1980" s="3"/>
      <c r="BA1980" s="3"/>
      <c r="BB1980" s="3"/>
      <c r="BC1980" s="141"/>
      <c r="BD1980" s="141"/>
      <c r="BE1980" s="141"/>
      <c r="BF1980" s="3"/>
      <c r="BG1980" s="3"/>
      <c r="BH1980" s="3"/>
      <c r="BI1980" s="3"/>
      <c r="BJ1980" s="3"/>
      <c r="BK1980" s="3"/>
      <c r="BL1980" s="3"/>
      <c r="BM1980" s="3"/>
      <c r="BN1980" s="3"/>
      <c r="BO1980" s="3"/>
      <c r="BP1980" s="3"/>
      <c r="BQ1980" s="3"/>
      <c r="BR1980" s="3"/>
      <c r="BS1980" s="3"/>
      <c r="BT1980" s="3"/>
      <c r="BU1980" s="3"/>
      <c r="BV1980" s="3"/>
      <c r="BW1980" s="3"/>
      <c r="BX1980" s="3"/>
      <c r="BY1980" s="3"/>
      <c r="BZ1980" s="3"/>
      <c r="CA1980" s="3"/>
      <c r="CB1980" s="3"/>
      <c r="CC1980" s="3"/>
      <c r="CD1980" s="3"/>
      <c r="CE1980" s="3"/>
      <c r="CF1980" s="3"/>
      <c r="CG1980" s="3"/>
      <c r="CH1980" s="3"/>
      <c r="CI1980" s="3"/>
      <c r="CJ1980" s="3"/>
      <c r="CK1980" s="3"/>
      <c r="CL1980" s="3"/>
      <c r="CM1980" s="3"/>
      <c r="CN1980" s="3"/>
      <c r="CO1980" s="3"/>
      <c r="CP1980" s="3"/>
      <c r="CQ1980" s="3"/>
      <c r="CR1980" s="3"/>
      <c r="CS1980" s="3"/>
      <c r="CT1980" s="3"/>
      <c r="CU1980" s="3"/>
      <c r="CV1980" s="3"/>
      <c r="CW1980" s="3"/>
      <c r="CX1980" s="3"/>
      <c r="CY1980" s="3"/>
      <c r="CZ1980" s="3"/>
      <c r="DA1980" s="3"/>
      <c r="DB1980" s="3"/>
      <c r="DC1980" s="3"/>
      <c r="DD1980" s="3"/>
      <c r="DE1980" s="3"/>
      <c r="DF1980" s="3"/>
      <c r="DG1980" s="3"/>
      <c r="DH1980" s="3"/>
      <c r="DI1980" s="3"/>
      <c r="DJ1980" s="3"/>
      <c r="DK1980" s="3"/>
      <c r="DL1980" s="3"/>
      <c r="DM1980" s="3"/>
      <c r="DN1980" s="3"/>
      <c r="DO1980" s="3"/>
      <c r="DP1980" s="3"/>
      <c r="DQ1980" s="3"/>
      <c r="DR1980" s="3"/>
      <c r="DS1980" s="3"/>
      <c r="DT1980" s="3"/>
      <c r="DU1980" s="3"/>
      <c r="DV1980" s="3"/>
      <c r="DW1980" s="3"/>
      <c r="DX1980" s="3"/>
      <c r="DY1980" s="3"/>
      <c r="DZ1980" s="3"/>
      <c r="EA1980" s="3"/>
      <c r="EB1980" s="3"/>
      <c r="EC1980" s="3"/>
      <c r="ED1980" s="3"/>
      <c r="EE1980" s="3"/>
      <c r="EF1980" s="3"/>
      <c r="EG1980" s="3"/>
      <c r="EH1980" s="3"/>
      <c r="EI1980" s="3"/>
      <c r="EJ1980" s="3"/>
      <c r="EK1980" s="3"/>
      <c r="EL1980" s="3"/>
      <c r="EM1980" s="3"/>
      <c r="EN1980" s="3"/>
      <c r="EO1980" s="3"/>
      <c r="EP1980" s="3"/>
      <c r="EQ1980" s="3"/>
      <c r="ER1980" s="3"/>
      <c r="ES1980" s="3"/>
      <c r="ET1980" s="3"/>
      <c r="EU1980" s="3"/>
      <c r="EV1980" s="3"/>
      <c r="EW1980" s="3"/>
      <c r="EX1980" s="3"/>
      <c r="EY1980" s="3"/>
      <c r="EZ1980" s="3"/>
      <c r="FA1980" s="3"/>
      <c r="FB1980" s="3"/>
      <c r="FC1980" s="3"/>
      <c r="FD1980" s="3"/>
      <c r="FE1980" s="3"/>
      <c r="FF1980" s="3"/>
      <c r="FG1980" s="3"/>
      <c r="FH1980" s="3"/>
      <c r="FI1980" s="3"/>
      <c r="FJ1980" s="3"/>
      <c r="FK1980" s="3"/>
      <c r="FL1980" s="3"/>
      <c r="FM1980" s="135"/>
      <c r="FN1980" s="135"/>
      <c r="FO1980" s="135"/>
      <c r="FP1980" s="135"/>
      <c r="FQ1980" s="135"/>
      <c r="FR1980" s="135"/>
      <c r="FS1980" s="135"/>
      <c r="FT1980" s="135"/>
    </row>
    <row r="1981" spans="1:176" s="1" customFormat="1" ht="12.75" customHeight="1" x14ac:dyDescent="0.2">
      <c r="A1981" s="132" t="s">
        <v>299</v>
      </c>
      <c r="B1981" s="127"/>
      <c r="C1981" s="5"/>
      <c r="D1981" s="3" t="s">
        <v>12239</v>
      </c>
      <c r="E1981" s="3" t="s">
        <v>12239</v>
      </c>
      <c r="F1981" s="3"/>
      <c r="G1981" s="3"/>
      <c r="H1981" s="134" t="s">
        <v>177</v>
      </c>
      <c r="I1981" s="3" t="s">
        <v>301</v>
      </c>
      <c r="J1981" s="135" t="s">
        <v>179</v>
      </c>
      <c r="K1981" s="4" t="s">
        <v>162</v>
      </c>
      <c r="L1981" s="3" t="s">
        <v>12240</v>
      </c>
      <c r="M1981" s="3" t="s">
        <v>12241</v>
      </c>
      <c r="N1981" s="3"/>
      <c r="O1981" s="3"/>
      <c r="P1981" s="3"/>
      <c r="Q1981" s="3"/>
      <c r="R1981" s="3" t="s">
        <v>12242</v>
      </c>
      <c r="S1981" s="3" t="s">
        <v>12243</v>
      </c>
      <c r="T1981" s="3">
        <v>700027</v>
      </c>
      <c r="U1981" s="3" t="s">
        <v>559</v>
      </c>
      <c r="V1981" s="135" t="s">
        <v>12244</v>
      </c>
      <c r="W1981" s="3"/>
      <c r="X1981" s="3"/>
      <c r="Y1981" s="3"/>
      <c r="Z1981" s="3"/>
      <c r="AA1981" s="3"/>
      <c r="AB1981" s="3"/>
      <c r="AC1981" s="3" t="s">
        <v>168</v>
      </c>
      <c r="AD1981" s="3" t="s">
        <v>12245</v>
      </c>
      <c r="AE1981" s="3" t="s">
        <v>12246</v>
      </c>
      <c r="AF1981" s="3"/>
      <c r="AG1981" s="3" t="s">
        <v>12247</v>
      </c>
      <c r="AH1981" s="3"/>
      <c r="AI1981" s="3"/>
      <c r="AJ1981" s="3"/>
      <c r="AK1981" s="3"/>
      <c r="AL1981" s="3"/>
      <c r="AM1981" s="3"/>
      <c r="AN1981" s="3"/>
      <c r="AO1981" s="3"/>
      <c r="AP1981" s="3"/>
      <c r="AQ1981" s="3"/>
      <c r="AR1981" s="3"/>
      <c r="AS1981" s="3"/>
      <c r="AT1981" s="3"/>
      <c r="AU1981" s="3"/>
      <c r="AV1981" s="3"/>
      <c r="AW1981" s="3"/>
      <c r="AX1981" s="3"/>
      <c r="AY1981" s="3"/>
      <c r="AZ1981" s="3"/>
      <c r="BA1981" s="3"/>
      <c r="BB1981" s="3"/>
      <c r="BC1981" s="3"/>
      <c r="BD1981" s="3"/>
      <c r="BE1981" s="3"/>
      <c r="BF1981" s="3"/>
      <c r="BG1981" s="3"/>
      <c r="BH1981" s="3"/>
      <c r="BI1981" s="3"/>
      <c r="BJ1981" s="3"/>
      <c r="BK1981" s="3"/>
      <c r="BL1981" s="3"/>
      <c r="BM1981" s="3"/>
      <c r="BN1981" s="3"/>
      <c r="BO1981" s="3"/>
      <c r="BP1981" s="3"/>
      <c r="BQ1981" s="3"/>
      <c r="BR1981" s="3"/>
      <c r="BS1981" s="3"/>
      <c r="BT1981" s="3"/>
      <c r="BU1981" s="3"/>
      <c r="BV1981" s="3"/>
      <c r="BW1981" s="3"/>
      <c r="BX1981" s="3"/>
      <c r="BY1981" s="3"/>
      <c r="BZ1981" s="3"/>
      <c r="CA1981" s="3"/>
      <c r="CB1981" s="3"/>
      <c r="CC1981" s="3"/>
      <c r="CD1981" s="3"/>
      <c r="CE1981" s="3"/>
      <c r="CF1981" s="3"/>
      <c r="CG1981" s="3"/>
      <c r="CH1981" s="3"/>
      <c r="CI1981" s="3"/>
      <c r="CJ1981" s="3"/>
      <c r="CK1981" s="3"/>
      <c r="CL1981" s="3"/>
      <c r="CM1981" s="3"/>
      <c r="CN1981" s="3"/>
      <c r="CO1981" s="3"/>
      <c r="CP1981" s="3"/>
      <c r="CQ1981" s="3"/>
      <c r="CR1981" s="3"/>
      <c r="CS1981" s="3"/>
      <c r="CT1981" s="3"/>
      <c r="CU1981" s="3"/>
      <c r="CV1981" s="3"/>
      <c r="CW1981" s="3"/>
      <c r="CX1981" s="3"/>
      <c r="CY1981" s="3"/>
      <c r="CZ1981" s="3"/>
      <c r="DA1981" s="3"/>
      <c r="DB1981" s="3"/>
      <c r="DC1981" s="3"/>
      <c r="DD1981" s="3"/>
      <c r="DE1981" s="3"/>
      <c r="DF1981" s="3"/>
      <c r="DG1981" s="3"/>
      <c r="DH1981" s="3"/>
      <c r="DI1981" s="3"/>
      <c r="DJ1981" s="3"/>
      <c r="DK1981" s="3"/>
      <c r="DL1981" s="3"/>
      <c r="DM1981" s="3"/>
      <c r="DN1981" s="3"/>
      <c r="DO1981" s="3"/>
      <c r="DP1981" s="3"/>
      <c r="DQ1981" s="3"/>
      <c r="DR1981" s="3"/>
      <c r="DS1981" s="3"/>
      <c r="DT1981" s="3"/>
      <c r="DU1981" s="3"/>
      <c r="DV1981" s="3"/>
      <c r="DW1981" s="3"/>
      <c r="DX1981" s="3"/>
      <c r="DY1981" s="3"/>
      <c r="DZ1981" s="3"/>
      <c r="EA1981" s="3"/>
      <c r="EB1981" s="3"/>
      <c r="EC1981" s="3"/>
      <c r="ED1981" s="3"/>
      <c r="EE1981" s="3"/>
      <c r="EF1981" s="3"/>
      <c r="EG1981" s="3"/>
      <c r="EH1981" s="3"/>
      <c r="EI1981" s="3"/>
      <c r="EJ1981" s="3"/>
      <c r="EK1981" s="3"/>
      <c r="EL1981" s="3"/>
      <c r="EM1981" s="3"/>
      <c r="EN1981" s="3"/>
      <c r="EO1981" s="3"/>
      <c r="EP1981" s="3"/>
      <c r="EQ1981" s="3"/>
      <c r="ER1981" s="3"/>
      <c r="ES1981" s="3"/>
      <c r="ET1981" s="3"/>
      <c r="EU1981" s="3"/>
      <c r="EV1981" s="3"/>
      <c r="EW1981" s="3"/>
      <c r="EX1981" s="3"/>
      <c r="EY1981" s="3"/>
      <c r="EZ1981" s="3"/>
      <c r="FA1981" s="3"/>
      <c r="FB1981" s="3"/>
      <c r="FC1981" s="3"/>
      <c r="FD1981" s="3"/>
      <c r="FE1981" s="3"/>
      <c r="FF1981" s="3"/>
      <c r="FG1981" s="3"/>
      <c r="FH1981" s="3"/>
      <c r="FI1981" s="3"/>
      <c r="FJ1981" s="3"/>
      <c r="FK1981" s="3"/>
      <c r="FL1981" s="3"/>
    </row>
    <row r="1982" spans="1:176" s="1" customFormat="1" ht="12.75" customHeight="1" x14ac:dyDescent="0.2">
      <c r="A1982" s="3" t="s">
        <v>173</v>
      </c>
      <c r="B1982" s="127" t="s">
        <v>12448</v>
      </c>
      <c r="C1982" s="5" t="s">
        <v>12469</v>
      </c>
      <c r="D1982" s="3" t="s">
        <v>11381</v>
      </c>
      <c r="E1982" s="3" t="s">
        <v>11381</v>
      </c>
      <c r="F1982" s="3"/>
      <c r="G1982" s="3"/>
      <c r="H1982" s="4" t="s">
        <v>11628</v>
      </c>
      <c r="I1982" s="3" t="s">
        <v>722</v>
      </c>
      <c r="J1982" s="3" t="s">
        <v>179</v>
      </c>
      <c r="K1982" s="4" t="s">
        <v>162</v>
      </c>
      <c r="L1982" s="3"/>
      <c r="M1982" s="3"/>
      <c r="N1982" s="3"/>
      <c r="O1982" s="3"/>
      <c r="P1982" s="3"/>
      <c r="Q1982" s="3"/>
      <c r="R1982" s="3"/>
      <c r="S1982" s="3"/>
      <c r="T1982" s="3"/>
      <c r="U1982" s="3"/>
      <c r="V1982" s="135"/>
      <c r="W1982" s="3"/>
      <c r="X1982" s="3"/>
      <c r="Y1982" s="3"/>
      <c r="Z1982" s="3"/>
      <c r="AA1982" s="3"/>
      <c r="AB1982" s="3"/>
      <c r="AC1982" s="133" t="s">
        <v>168</v>
      </c>
      <c r="AD1982" s="3" t="s">
        <v>11382</v>
      </c>
      <c r="AE1982" s="3" t="s">
        <v>1673</v>
      </c>
      <c r="AF1982" s="3" t="s">
        <v>11383</v>
      </c>
      <c r="AG1982" s="3" t="s">
        <v>11384</v>
      </c>
      <c r="AH1982" s="3"/>
      <c r="AI1982" s="3"/>
      <c r="AJ1982" s="3"/>
      <c r="AK1982" s="3"/>
      <c r="AL1982" s="3"/>
      <c r="AM1982" s="3"/>
      <c r="AN1982" s="3"/>
      <c r="AO1982" s="3"/>
      <c r="AP1982" s="3"/>
      <c r="AQ1982" s="3"/>
      <c r="AR1982" s="3"/>
      <c r="AS1982" s="3"/>
      <c r="AT1982" s="3"/>
      <c r="AU1982" s="3"/>
      <c r="AV1982" s="3"/>
      <c r="AW1982" s="3"/>
      <c r="AX1982" s="3"/>
      <c r="AY1982" s="3"/>
      <c r="AZ1982" s="3"/>
      <c r="BA1982" s="3"/>
      <c r="BB1982" s="3"/>
      <c r="BC1982" s="135"/>
      <c r="BD1982" s="135"/>
      <c r="BE1982" s="135"/>
      <c r="BF1982" s="3"/>
      <c r="BG1982" s="3"/>
      <c r="BH1982" s="3"/>
      <c r="BI1982" s="3"/>
      <c r="BJ1982" s="3"/>
      <c r="BK1982" s="3"/>
      <c r="BL1982" s="3"/>
      <c r="BM1982" s="3"/>
      <c r="BN1982" s="3"/>
      <c r="BO1982" s="3"/>
      <c r="BP1982" s="3"/>
      <c r="BQ1982" s="3"/>
      <c r="BR1982" s="3"/>
      <c r="BS1982" s="3"/>
      <c r="BT1982" s="3"/>
      <c r="BU1982" s="3"/>
      <c r="BV1982" s="3"/>
      <c r="BW1982" s="3"/>
      <c r="BX1982" s="3"/>
      <c r="BY1982" s="3"/>
      <c r="BZ1982" s="3"/>
      <c r="CA1982" s="3"/>
      <c r="CB1982" s="3"/>
      <c r="CC1982" s="3"/>
      <c r="CD1982" s="3"/>
      <c r="CE1982" s="3"/>
      <c r="CF1982" s="3"/>
      <c r="CG1982" s="3"/>
      <c r="CH1982" s="3"/>
      <c r="CI1982" s="3"/>
      <c r="CJ1982" s="3"/>
      <c r="CK1982" s="3"/>
      <c r="CL1982" s="3"/>
      <c r="CM1982" s="3"/>
      <c r="CN1982" s="3"/>
      <c r="CO1982" s="3"/>
      <c r="CP1982" s="3"/>
      <c r="CQ1982" s="3"/>
      <c r="CR1982" s="3"/>
      <c r="CS1982" s="3"/>
      <c r="CT1982" s="3"/>
      <c r="CU1982" s="3"/>
      <c r="CV1982" s="3"/>
      <c r="CW1982" s="3"/>
      <c r="CX1982" s="3"/>
      <c r="CY1982" s="3"/>
      <c r="CZ1982" s="3"/>
      <c r="DA1982" s="3"/>
      <c r="DB1982" s="3"/>
      <c r="DC1982" s="3"/>
      <c r="DD1982" s="3"/>
      <c r="DE1982" s="3"/>
      <c r="DF1982" s="3"/>
      <c r="DG1982" s="3"/>
      <c r="DH1982" s="3"/>
      <c r="DI1982" s="3"/>
      <c r="DJ1982" s="3"/>
      <c r="DK1982" s="3"/>
      <c r="DL1982" s="3"/>
      <c r="DM1982" s="3"/>
      <c r="DN1982" s="3"/>
      <c r="DO1982" s="3"/>
      <c r="DP1982" s="3"/>
      <c r="DQ1982" s="3"/>
      <c r="DR1982" s="3"/>
      <c r="DS1982" s="3"/>
      <c r="DT1982" s="3"/>
      <c r="DU1982" s="3"/>
      <c r="DV1982" s="3"/>
      <c r="DW1982" s="3"/>
      <c r="DX1982" s="3"/>
      <c r="DY1982" s="3"/>
      <c r="DZ1982" s="3"/>
      <c r="EA1982" s="3"/>
      <c r="EB1982" s="3"/>
      <c r="EC1982" s="3"/>
      <c r="ED1982" s="3"/>
      <c r="EE1982" s="3"/>
      <c r="EF1982" s="3"/>
      <c r="EG1982" s="3"/>
      <c r="EH1982" s="3"/>
      <c r="EI1982" s="3"/>
      <c r="EJ1982" s="3"/>
      <c r="EK1982" s="3"/>
      <c r="EL1982" s="3"/>
      <c r="EM1982" s="3"/>
      <c r="EN1982" s="3"/>
      <c r="EO1982" s="3"/>
      <c r="EP1982" s="3"/>
      <c r="EQ1982" s="3"/>
      <c r="ER1982" s="3"/>
      <c r="ES1982" s="3"/>
      <c r="ET1982" s="3"/>
      <c r="EU1982" s="3"/>
      <c r="EV1982" s="3"/>
      <c r="EW1982" s="3"/>
      <c r="EX1982" s="3"/>
      <c r="EY1982" s="3"/>
      <c r="EZ1982" s="3"/>
      <c r="FA1982" s="3"/>
      <c r="FB1982" s="3"/>
      <c r="FC1982" s="3"/>
      <c r="FD1982" s="3"/>
      <c r="FE1982" s="3"/>
      <c r="FF1982" s="3"/>
      <c r="FG1982" s="3"/>
      <c r="FH1982" s="3"/>
      <c r="FI1982" s="3"/>
      <c r="FJ1982" s="3"/>
      <c r="FK1982" s="3"/>
      <c r="FL1982" s="3"/>
    </row>
    <row r="1983" spans="1:176" s="1" customFormat="1" ht="12.75" customHeight="1" x14ac:dyDescent="0.2">
      <c r="A1983" s="3" t="s">
        <v>205</v>
      </c>
      <c r="B1983" s="17" t="s">
        <v>886</v>
      </c>
      <c r="C1983" s="5"/>
      <c r="D1983" s="3" t="s">
        <v>11566</v>
      </c>
      <c r="E1983" s="3" t="s">
        <v>11566</v>
      </c>
      <c r="F1983" s="3"/>
      <c r="G1983" s="3"/>
      <c r="H1983" s="4" t="s">
        <v>11628</v>
      </c>
      <c r="I1983" s="135" t="s">
        <v>722</v>
      </c>
      <c r="J1983" s="3" t="s">
        <v>179</v>
      </c>
      <c r="K1983" s="4" t="s">
        <v>162</v>
      </c>
      <c r="L1983" s="3"/>
      <c r="M1983" s="3"/>
      <c r="N1983" s="3"/>
      <c r="O1983" s="3"/>
      <c r="P1983" s="3"/>
      <c r="Q1983" s="3"/>
      <c r="R1983" s="3"/>
      <c r="S1983" s="3"/>
      <c r="T1983" s="3"/>
      <c r="U1983" s="3"/>
      <c r="V1983" s="135"/>
      <c r="W1983" s="3"/>
      <c r="X1983" s="3"/>
      <c r="Y1983" s="3"/>
      <c r="Z1983" s="3"/>
      <c r="AA1983" s="3"/>
      <c r="AB1983" s="3"/>
      <c r="AC1983" s="133" t="s">
        <v>168</v>
      </c>
      <c r="AD1983" s="3" t="s">
        <v>727</v>
      </c>
      <c r="AE1983" s="3" t="s">
        <v>6729</v>
      </c>
      <c r="AF1983" s="3" t="s">
        <v>1071</v>
      </c>
      <c r="AG1983" s="3" t="s">
        <v>11567</v>
      </c>
      <c r="AH1983" s="3"/>
      <c r="AI1983" s="3"/>
      <c r="AJ1983" s="3"/>
      <c r="AK1983" s="3"/>
      <c r="AL1983" s="3"/>
      <c r="AM1983" s="3"/>
      <c r="AN1983" s="3"/>
      <c r="AO1983" s="3"/>
      <c r="AP1983" s="3"/>
      <c r="AQ1983" s="3"/>
      <c r="AR1983" s="3"/>
      <c r="AS1983" s="3"/>
      <c r="AT1983" s="3"/>
      <c r="AU1983" s="3"/>
      <c r="AV1983" s="3"/>
      <c r="AW1983" s="3"/>
      <c r="AX1983" s="3"/>
      <c r="AY1983" s="3"/>
      <c r="AZ1983" s="3"/>
      <c r="BA1983" s="3"/>
      <c r="BB1983" s="3"/>
      <c r="BC1983" s="135"/>
      <c r="BD1983" s="135"/>
      <c r="BE1983" s="135"/>
      <c r="BF1983" s="3"/>
      <c r="BG1983" s="3"/>
      <c r="BH1983" s="3"/>
      <c r="BI1983" s="3"/>
      <c r="BJ1983" s="3"/>
      <c r="BK1983" s="3"/>
      <c r="BL1983" s="3"/>
      <c r="BM1983" s="3"/>
      <c r="BN1983" s="3"/>
      <c r="BO1983" s="3"/>
      <c r="BP1983" s="3"/>
      <c r="BQ1983" s="3"/>
      <c r="BR1983" s="3"/>
      <c r="BS1983" s="3"/>
      <c r="BT1983" s="3"/>
      <c r="BU1983" s="3"/>
      <c r="BV1983" s="3"/>
      <c r="BW1983" s="3"/>
      <c r="BX1983" s="3"/>
      <c r="BY1983" s="3"/>
      <c r="BZ1983" s="3"/>
      <c r="CA1983" s="3"/>
      <c r="CB1983" s="3"/>
      <c r="CC1983" s="3"/>
      <c r="CD1983" s="3"/>
      <c r="CE1983" s="3"/>
      <c r="CF1983" s="3"/>
      <c r="CG1983" s="3"/>
      <c r="CH1983" s="3"/>
      <c r="CI1983" s="3"/>
      <c r="CJ1983" s="3"/>
      <c r="CK1983" s="3"/>
      <c r="CL1983" s="3"/>
      <c r="CM1983" s="3"/>
      <c r="CN1983" s="3"/>
      <c r="CO1983" s="3"/>
      <c r="CP1983" s="3"/>
      <c r="CQ1983" s="3"/>
      <c r="CR1983" s="3"/>
      <c r="CS1983" s="3"/>
      <c r="CT1983" s="3"/>
      <c r="CU1983" s="3"/>
      <c r="CV1983" s="3"/>
      <c r="CW1983" s="3"/>
      <c r="CX1983" s="3"/>
      <c r="CY1983" s="3"/>
      <c r="CZ1983" s="3"/>
      <c r="DA1983" s="3"/>
      <c r="DB1983" s="3"/>
      <c r="DC1983" s="3"/>
      <c r="DD1983" s="3"/>
      <c r="DE1983" s="3"/>
      <c r="DF1983" s="3"/>
      <c r="DG1983" s="3"/>
      <c r="DH1983" s="3"/>
      <c r="DI1983" s="3"/>
      <c r="DJ1983" s="3"/>
      <c r="DK1983" s="3"/>
      <c r="DL1983" s="3"/>
      <c r="DM1983" s="3"/>
      <c r="DN1983" s="3"/>
      <c r="DO1983" s="3"/>
      <c r="DP1983" s="3"/>
      <c r="DQ1983" s="3"/>
      <c r="DR1983" s="3"/>
      <c r="DS1983" s="3"/>
      <c r="DT1983" s="3"/>
      <c r="DU1983" s="3"/>
      <c r="DV1983" s="3"/>
      <c r="DW1983" s="3"/>
      <c r="DX1983" s="3"/>
      <c r="DY1983" s="3"/>
      <c r="DZ1983" s="3"/>
      <c r="EA1983" s="3"/>
      <c r="EB1983" s="3"/>
      <c r="EC1983" s="3"/>
      <c r="ED1983" s="3"/>
      <c r="EE1983" s="3"/>
      <c r="EF1983" s="3"/>
      <c r="EG1983" s="3"/>
      <c r="EH1983" s="3"/>
      <c r="EI1983" s="3"/>
      <c r="EJ1983" s="3"/>
      <c r="EK1983" s="3"/>
      <c r="EL1983" s="3"/>
      <c r="EM1983" s="3"/>
      <c r="EN1983" s="3"/>
      <c r="EO1983" s="3"/>
      <c r="EP1983" s="3"/>
      <c r="EQ1983" s="3"/>
      <c r="ER1983" s="3"/>
      <c r="ES1983" s="3"/>
      <c r="ET1983" s="3"/>
      <c r="EU1983" s="3"/>
      <c r="EV1983" s="3"/>
      <c r="EW1983" s="3"/>
      <c r="EX1983" s="3"/>
      <c r="EY1983" s="3"/>
      <c r="EZ1983" s="3"/>
      <c r="FA1983" s="3"/>
      <c r="FB1983" s="3"/>
      <c r="FC1983" s="3"/>
      <c r="FD1983" s="3"/>
      <c r="FE1983" s="3"/>
      <c r="FF1983" s="3"/>
      <c r="FG1983" s="3"/>
      <c r="FH1983" s="3"/>
      <c r="FI1983" s="3"/>
      <c r="FJ1983" s="3"/>
      <c r="FK1983" s="3"/>
      <c r="FL1983" s="3"/>
      <c r="FM1983" s="135"/>
      <c r="FN1983" s="135"/>
    </row>
    <row r="1984" spans="1:176" s="1" customFormat="1" ht="12.75" customHeight="1" x14ac:dyDescent="0.2">
      <c r="A1984" s="132" t="s">
        <v>299</v>
      </c>
      <c r="B1984" s="127" t="s">
        <v>11959</v>
      </c>
      <c r="C1984" s="132"/>
      <c r="D1984" s="132" t="s">
        <v>12040</v>
      </c>
      <c r="E1984" s="132" t="s">
        <v>12040</v>
      </c>
      <c r="F1984" s="12"/>
      <c r="G1984" s="12"/>
      <c r="H1984" s="134" t="s">
        <v>177</v>
      </c>
      <c r="I1984" s="133" t="s">
        <v>616</v>
      </c>
      <c r="J1984" s="133" t="s">
        <v>203</v>
      </c>
      <c r="K1984" s="124" t="s">
        <v>162</v>
      </c>
      <c r="L1984" s="133"/>
      <c r="M1984" s="133" t="s">
        <v>12043</v>
      </c>
      <c r="N1984" s="124"/>
      <c r="O1984" s="124"/>
      <c r="P1984" s="124"/>
      <c r="Q1984" s="124"/>
      <c r="R1984" s="133" t="s">
        <v>12042</v>
      </c>
      <c r="S1984" s="133"/>
      <c r="T1984" s="133">
        <v>4020</v>
      </c>
      <c r="U1984" s="133" t="s">
        <v>12041</v>
      </c>
      <c r="V1984" s="24"/>
      <c r="W1984" s="133"/>
      <c r="X1984" s="133"/>
      <c r="Y1984" s="133"/>
      <c r="Z1984" s="133"/>
      <c r="AA1984" s="3"/>
      <c r="AB1984" s="133"/>
      <c r="AC1984" s="8" t="s">
        <v>168</v>
      </c>
      <c r="AD1984" s="133" t="s">
        <v>12033</v>
      </c>
      <c r="AE1984" s="133" t="s">
        <v>12034</v>
      </c>
      <c r="AF1984" s="133"/>
      <c r="AG1984" s="3" t="s">
        <v>12032</v>
      </c>
      <c r="AH1984" s="3"/>
      <c r="AI1984" s="3"/>
      <c r="AJ1984" s="3"/>
      <c r="AK1984" s="3"/>
      <c r="AL1984" s="3"/>
      <c r="AM1984" s="3"/>
      <c r="AN1984" s="3"/>
      <c r="AO1984" s="3"/>
      <c r="AP1984" s="3"/>
      <c r="AQ1984" s="3"/>
      <c r="AR1984" s="3"/>
      <c r="AS1984" s="3"/>
      <c r="AT1984" s="3"/>
      <c r="AU1984" s="3"/>
      <c r="AV1984" s="3"/>
      <c r="AW1984" s="3" t="s">
        <v>168</v>
      </c>
      <c r="AX1984" s="3" t="s">
        <v>917</v>
      </c>
      <c r="AY1984" s="3" t="s">
        <v>12036</v>
      </c>
      <c r="AZ1984" s="3" t="s">
        <v>12046</v>
      </c>
      <c r="BA1984" s="3" t="s">
        <v>12035</v>
      </c>
      <c r="BB1984" s="3"/>
      <c r="BC1984" s="15" t="s">
        <v>12045</v>
      </c>
      <c r="BD1984" s="3"/>
      <c r="BE1984" s="3"/>
      <c r="BF1984" s="15" t="s">
        <v>12044</v>
      </c>
      <c r="BG1984" s="3"/>
      <c r="BH1984" s="3"/>
      <c r="BI1984" s="3"/>
      <c r="BJ1984" s="3"/>
      <c r="BK1984" s="3"/>
      <c r="BL1984" s="3"/>
      <c r="BM1984" s="3"/>
      <c r="BN1984" s="3"/>
      <c r="BO1984" s="3"/>
      <c r="BP1984" s="3"/>
      <c r="BQ1984" s="3"/>
      <c r="BR1984" s="3"/>
      <c r="BS1984" s="3"/>
      <c r="BT1984" s="3"/>
      <c r="BU1984" s="3"/>
      <c r="BV1984" s="3"/>
      <c r="BW1984" s="3"/>
      <c r="BX1984" s="3"/>
      <c r="BY1984" s="3"/>
      <c r="BZ1984" s="3"/>
      <c r="CA1984" s="3"/>
      <c r="CB1984" s="3"/>
      <c r="CC1984" s="3"/>
      <c r="CD1984" s="3"/>
      <c r="CE1984" s="3"/>
      <c r="CF1984" s="3"/>
      <c r="CG1984" s="3"/>
      <c r="CH1984" s="3"/>
      <c r="CI1984" s="3"/>
      <c r="CJ1984" s="3"/>
      <c r="CK1984" s="3"/>
      <c r="CL1984" s="3"/>
      <c r="CM1984" s="3"/>
      <c r="CN1984" s="3"/>
      <c r="CO1984" s="3"/>
      <c r="CP1984" s="3"/>
      <c r="CQ1984" s="3"/>
      <c r="CR1984" s="3"/>
      <c r="CS1984" s="3"/>
      <c r="CT1984" s="3"/>
      <c r="CU1984" s="3"/>
      <c r="CV1984" s="3"/>
      <c r="CW1984" s="3"/>
      <c r="CX1984" s="3"/>
      <c r="CY1984" s="3"/>
      <c r="CZ1984" s="3"/>
      <c r="DA1984" s="3"/>
      <c r="DB1984" s="3"/>
      <c r="DC1984" s="3"/>
      <c r="DD1984" s="3"/>
      <c r="DE1984" s="3"/>
      <c r="DF1984" s="3"/>
      <c r="DG1984" s="3"/>
      <c r="DH1984" s="3"/>
      <c r="DI1984" s="3"/>
      <c r="DJ1984" s="3"/>
      <c r="DK1984" s="3"/>
      <c r="DL1984" s="3"/>
      <c r="DM1984" s="3"/>
      <c r="DN1984" s="3"/>
      <c r="DO1984" s="3"/>
      <c r="DP1984" s="3"/>
      <c r="DQ1984" s="3"/>
      <c r="DR1984" s="3"/>
      <c r="DS1984" s="3"/>
      <c r="DT1984" s="3"/>
      <c r="DU1984" s="3"/>
      <c r="DV1984" s="3"/>
      <c r="DW1984" s="3"/>
      <c r="DX1984" s="3"/>
      <c r="DY1984" s="3"/>
      <c r="DZ1984" s="3"/>
      <c r="EA1984" s="3"/>
      <c r="EB1984" s="3"/>
      <c r="EC1984" s="3"/>
      <c r="ED1984" s="3"/>
      <c r="EE1984" s="3"/>
      <c r="EF1984" s="3"/>
      <c r="EG1984" s="3"/>
      <c r="EH1984" s="3"/>
      <c r="EI1984" s="3"/>
      <c r="EJ1984" s="3"/>
      <c r="EK1984" s="3"/>
      <c r="EL1984" s="3"/>
      <c r="EM1984" s="3"/>
      <c r="EN1984" s="3"/>
      <c r="EO1984" s="3"/>
      <c r="EP1984" s="3"/>
      <c r="EQ1984" s="3"/>
      <c r="ER1984" s="3"/>
      <c r="ES1984" s="3"/>
      <c r="ET1984" s="3"/>
      <c r="EU1984" s="3"/>
      <c r="EV1984" s="3"/>
      <c r="EW1984" s="3"/>
      <c r="EX1984" s="3"/>
      <c r="EY1984" s="3"/>
      <c r="EZ1984" s="3"/>
      <c r="FA1984" s="3"/>
      <c r="FB1984" s="3"/>
      <c r="FC1984" s="3"/>
      <c r="FD1984" s="3"/>
      <c r="FE1984" s="3"/>
      <c r="FF1984" s="3"/>
      <c r="FG1984" s="3"/>
      <c r="FH1984" s="3"/>
      <c r="FI1984" s="3"/>
      <c r="FJ1984" s="3"/>
      <c r="FK1984" s="3"/>
      <c r="FL1984" s="3"/>
    </row>
    <row r="1985" spans="1:176" ht="12.75" customHeight="1" x14ac:dyDescent="0.2">
      <c r="A1985" s="135" t="s">
        <v>544</v>
      </c>
      <c r="C1985" s="128"/>
      <c r="D1985" s="135" t="s">
        <v>10831</v>
      </c>
      <c r="E1985" s="135" t="s">
        <v>10831</v>
      </c>
      <c r="F1985" s="135"/>
      <c r="G1985" s="135"/>
      <c r="H1985" s="127"/>
      <c r="I1985" s="135" t="s">
        <v>12764</v>
      </c>
      <c r="J1985" s="135" t="s">
        <v>203</v>
      </c>
      <c r="K1985" s="127" t="s">
        <v>162</v>
      </c>
      <c r="L1985" s="135" t="s">
        <v>163</v>
      </c>
      <c r="M1985" s="135" t="s">
        <v>10832</v>
      </c>
      <c r="N1985" s="135"/>
      <c r="O1985" s="135"/>
      <c r="P1985" s="135"/>
      <c r="Q1985" s="135"/>
      <c r="R1985" s="135" t="s">
        <v>10833</v>
      </c>
      <c r="S1985" s="135" t="s">
        <v>163</v>
      </c>
      <c r="T1985" s="135" t="s">
        <v>10834</v>
      </c>
      <c r="U1985" s="135" t="s">
        <v>10835</v>
      </c>
      <c r="V1985" s="141" t="s">
        <v>10836</v>
      </c>
      <c r="W1985" s="135"/>
      <c r="X1985" s="135"/>
      <c r="Y1985" s="135"/>
      <c r="Z1985" s="135"/>
      <c r="AA1985" s="135" t="s">
        <v>163</v>
      </c>
      <c r="AB1985" s="135"/>
      <c r="AC1985" s="3" t="s">
        <v>168</v>
      </c>
      <c r="AD1985" s="3" t="s">
        <v>10837</v>
      </c>
      <c r="AE1985" s="3" t="s">
        <v>10838</v>
      </c>
      <c r="AF1985" s="3" t="s">
        <v>163</v>
      </c>
      <c r="AG1985" s="3" t="s">
        <v>10839</v>
      </c>
      <c r="AI1985" s="3" t="s">
        <v>163</v>
      </c>
      <c r="AJ1985" s="3" t="s">
        <v>10836</v>
      </c>
      <c r="AU1985" s="135"/>
      <c r="AV1985" s="135"/>
      <c r="AW1985" s="135"/>
      <c r="BC1985" s="141"/>
      <c r="BD1985" s="141"/>
      <c r="BE1985" s="141"/>
      <c r="FM1985" s="130"/>
      <c r="FN1985" s="130"/>
      <c r="FO1985" s="130"/>
      <c r="FP1985" s="130"/>
      <c r="FQ1985" s="130"/>
      <c r="FR1985" s="130"/>
      <c r="FS1985" s="130"/>
      <c r="FT1985" s="130"/>
    </row>
    <row r="1986" spans="1:176" ht="12.75" customHeight="1" x14ac:dyDescent="0.2">
      <c r="A1986" s="132" t="s">
        <v>240</v>
      </c>
      <c r="B1986" s="17" t="s">
        <v>886</v>
      </c>
      <c r="C1986" s="133"/>
      <c r="D1986" s="133" t="s">
        <v>10170</v>
      </c>
      <c r="E1986" s="133" t="s">
        <v>10170</v>
      </c>
      <c r="F1986" s="12"/>
      <c r="G1986" s="12"/>
      <c r="H1986" s="124" t="s">
        <v>243</v>
      </c>
      <c r="I1986" s="133" t="s">
        <v>301</v>
      </c>
      <c r="J1986" s="133" t="s">
        <v>179</v>
      </c>
      <c r="K1986" s="124" t="s">
        <v>162</v>
      </c>
      <c r="L1986" s="133" t="s">
        <v>10171</v>
      </c>
      <c r="M1986" s="133"/>
      <c r="N1986" s="124" t="s">
        <v>247</v>
      </c>
      <c r="O1986" s="124" t="s">
        <v>812</v>
      </c>
      <c r="P1986" s="124"/>
      <c r="Q1986" s="124"/>
      <c r="R1986" s="133"/>
      <c r="S1986" s="133"/>
      <c r="T1986" s="133"/>
      <c r="U1986" s="133"/>
      <c r="V1986" s="24"/>
      <c r="W1986" s="133"/>
      <c r="X1986" s="133"/>
      <c r="Y1986" s="133"/>
      <c r="Z1986" s="133"/>
      <c r="AA1986" s="133"/>
      <c r="AB1986" s="133"/>
      <c r="AC1986" s="8"/>
      <c r="AD1986" s="133"/>
      <c r="AE1986" s="133"/>
      <c r="AF1986" s="137"/>
      <c r="AG1986" s="3" t="s">
        <v>10172</v>
      </c>
      <c r="AI1986" s="133"/>
      <c r="AJ1986" s="133"/>
      <c r="AK1986" s="133"/>
      <c r="AL1986" s="133"/>
      <c r="AM1986" s="124"/>
      <c r="AN1986" s="124"/>
      <c r="AO1986" s="124"/>
      <c r="AP1986" s="124"/>
      <c r="AQ1986" s="124"/>
      <c r="AR1986" s="124"/>
      <c r="AS1986" s="124"/>
      <c r="AT1986" s="124"/>
      <c r="AU1986" s="124"/>
      <c r="AV1986" s="124"/>
      <c r="AW1986" s="124"/>
      <c r="FM1986" s="130"/>
      <c r="FN1986" s="130"/>
      <c r="FO1986" s="130"/>
      <c r="FP1986" s="130"/>
      <c r="FQ1986" s="130"/>
      <c r="FR1986" s="130"/>
      <c r="FS1986" s="130"/>
      <c r="FT1986" s="130"/>
    </row>
    <row r="1987" spans="1:176" s="1" customFormat="1" ht="12.75" customHeight="1" x14ac:dyDescent="0.2">
      <c r="A1987" s="133" t="s">
        <v>263</v>
      </c>
      <c r="B1987" s="127"/>
      <c r="C1987" s="128"/>
      <c r="D1987" s="3" t="s">
        <v>10840</v>
      </c>
      <c r="E1987" s="3" t="s">
        <v>10840</v>
      </c>
      <c r="F1987" s="3"/>
      <c r="G1987" s="3"/>
      <c r="H1987" s="4"/>
      <c r="I1987" s="3" t="s">
        <v>12764</v>
      </c>
      <c r="J1987" s="3" t="s">
        <v>203</v>
      </c>
      <c r="K1987" s="4" t="s">
        <v>162</v>
      </c>
      <c r="L1987" s="3" t="s">
        <v>163</v>
      </c>
      <c r="M1987" s="3" t="s">
        <v>163</v>
      </c>
      <c r="N1987" s="3"/>
      <c r="O1987" s="3"/>
      <c r="P1987" s="3"/>
      <c r="Q1987" s="3"/>
      <c r="R1987" s="3" t="s">
        <v>10841</v>
      </c>
      <c r="S1987" s="3" t="s">
        <v>163</v>
      </c>
      <c r="T1987" s="3" t="s">
        <v>10842</v>
      </c>
      <c r="U1987" s="3" t="s">
        <v>829</v>
      </c>
      <c r="V1987" s="9" t="s">
        <v>163</v>
      </c>
      <c r="W1987" s="3"/>
      <c r="X1987" s="3"/>
      <c r="Y1987" s="3"/>
      <c r="Z1987" s="3"/>
      <c r="AA1987" s="3" t="s">
        <v>163</v>
      </c>
      <c r="AB1987" s="3"/>
      <c r="AC1987" s="3" t="s">
        <v>168</v>
      </c>
      <c r="AD1987" s="3" t="s">
        <v>1555</v>
      </c>
      <c r="AE1987" s="3" t="s">
        <v>2100</v>
      </c>
      <c r="AF1987" s="3" t="s">
        <v>600</v>
      </c>
      <c r="AG1987" s="3" t="s">
        <v>10843</v>
      </c>
      <c r="AH1987" s="3"/>
      <c r="AI1987" s="3" t="s">
        <v>163</v>
      </c>
      <c r="AJ1987" s="3" t="s">
        <v>10844</v>
      </c>
      <c r="AK1987" s="3"/>
      <c r="AL1987" s="3"/>
      <c r="AM1987" s="3"/>
      <c r="AN1987" s="3"/>
      <c r="AO1987" s="3"/>
      <c r="AP1987" s="3"/>
      <c r="AQ1987" s="135"/>
      <c r="AR1987" s="3"/>
      <c r="AS1987" s="3"/>
      <c r="AT1987" s="3"/>
      <c r="AU1987" s="3"/>
      <c r="AV1987" s="3"/>
      <c r="AW1987" s="3"/>
      <c r="AX1987" s="3"/>
      <c r="AY1987" s="3"/>
      <c r="AZ1987" s="3"/>
      <c r="BA1987" s="135"/>
      <c r="BB1987" s="3"/>
      <c r="BC1987" s="9"/>
      <c r="BD1987" s="9"/>
      <c r="BE1987" s="9"/>
      <c r="BF1987" s="3"/>
      <c r="BG1987" s="3"/>
      <c r="BH1987" s="3"/>
      <c r="BI1987" s="3"/>
      <c r="BJ1987" s="3"/>
      <c r="BK1987" s="3"/>
      <c r="BL1987" s="3"/>
      <c r="BM1987" s="3"/>
      <c r="BN1987" s="3"/>
      <c r="BO1987" s="3"/>
      <c r="BP1987" s="3"/>
      <c r="BQ1987" s="3"/>
      <c r="BR1987" s="3"/>
      <c r="BS1987" s="3"/>
      <c r="BT1987" s="3"/>
      <c r="BU1987" s="3"/>
      <c r="BV1987" s="3"/>
      <c r="BW1987" s="3"/>
      <c r="BX1987" s="3"/>
      <c r="BY1987" s="3"/>
      <c r="BZ1987" s="3"/>
      <c r="CA1987" s="3"/>
      <c r="CB1987" s="3"/>
      <c r="CC1987" s="3"/>
      <c r="CD1987" s="3"/>
      <c r="CE1987" s="3"/>
      <c r="CF1987" s="3"/>
      <c r="CG1987" s="3"/>
      <c r="CH1987" s="3"/>
      <c r="CI1987" s="3"/>
      <c r="CJ1987" s="3"/>
      <c r="CK1987" s="3"/>
      <c r="CL1987" s="135"/>
      <c r="CM1987" s="135"/>
      <c r="CN1987" s="135"/>
      <c r="CO1987" s="135"/>
      <c r="CP1987" s="135"/>
      <c r="CQ1987" s="3"/>
      <c r="CR1987" s="3"/>
      <c r="CS1987" s="3"/>
      <c r="CT1987" s="3"/>
      <c r="CU1987" s="3"/>
      <c r="CV1987" s="3"/>
      <c r="CW1987" s="3"/>
      <c r="CX1987" s="3"/>
      <c r="CY1987" s="3"/>
      <c r="CZ1987" s="3"/>
      <c r="DA1987" s="3"/>
      <c r="DB1987" s="3"/>
      <c r="DC1987" s="3"/>
      <c r="DD1987" s="3"/>
      <c r="DE1987" s="3"/>
      <c r="DF1987" s="3"/>
      <c r="DG1987" s="3"/>
      <c r="DH1987" s="3"/>
      <c r="DI1987" s="3"/>
      <c r="DJ1987" s="3"/>
      <c r="DK1987" s="3"/>
      <c r="DL1987" s="3"/>
      <c r="DM1987" s="3"/>
      <c r="DN1987" s="3"/>
      <c r="DO1987" s="3"/>
      <c r="DP1987" s="3"/>
      <c r="DQ1987" s="3"/>
      <c r="DR1987" s="3"/>
      <c r="DS1987" s="3"/>
      <c r="DT1987" s="3"/>
      <c r="DU1987" s="3"/>
      <c r="DV1987" s="3"/>
      <c r="DW1987" s="3"/>
      <c r="DX1987" s="3"/>
      <c r="DY1987" s="3"/>
      <c r="DZ1987" s="3"/>
      <c r="EA1987" s="3"/>
      <c r="EB1987" s="3"/>
      <c r="EC1987" s="3"/>
      <c r="ED1987" s="3"/>
      <c r="EE1987" s="3"/>
      <c r="EF1987" s="3"/>
      <c r="EG1987" s="3"/>
      <c r="EH1987" s="3"/>
      <c r="EI1987" s="3"/>
      <c r="EJ1987" s="3"/>
      <c r="EK1987" s="3"/>
      <c r="EL1987" s="3"/>
      <c r="EM1987" s="3"/>
      <c r="EN1987" s="3"/>
      <c r="EO1987" s="3"/>
      <c r="EP1987" s="3"/>
      <c r="EQ1987" s="3"/>
      <c r="ER1987" s="3"/>
      <c r="ES1987" s="3"/>
      <c r="ET1987" s="3"/>
      <c r="EU1987" s="3"/>
      <c r="EV1987" s="3"/>
      <c r="EW1987" s="3"/>
      <c r="EX1987" s="3"/>
      <c r="EY1987" s="3"/>
      <c r="EZ1987" s="3"/>
      <c r="FA1987" s="3"/>
      <c r="FB1987" s="3"/>
      <c r="FC1987" s="3"/>
      <c r="FD1987" s="3"/>
      <c r="FE1987" s="3"/>
      <c r="FF1987" s="3"/>
      <c r="FG1987" s="3"/>
      <c r="FH1987" s="3"/>
      <c r="FI1987" s="3"/>
      <c r="FJ1987" s="3"/>
      <c r="FK1987" s="3"/>
      <c r="FL1987" s="3"/>
    </row>
    <row r="1988" spans="1:176" ht="12.75" customHeight="1" x14ac:dyDescent="0.2">
      <c r="A1988" s="135" t="s">
        <v>173</v>
      </c>
      <c r="B1988" s="127" t="s">
        <v>215</v>
      </c>
      <c r="C1988" s="128"/>
      <c r="D1988" s="135" t="s">
        <v>11443</v>
      </c>
      <c r="E1988" s="135" t="s">
        <v>11443</v>
      </c>
      <c r="F1988" s="135"/>
      <c r="G1988" s="135"/>
      <c r="H1988" s="127" t="s">
        <v>11628</v>
      </c>
      <c r="I1988" s="135" t="s">
        <v>722</v>
      </c>
      <c r="J1988" s="135" t="s">
        <v>179</v>
      </c>
      <c r="K1988" s="127" t="s">
        <v>162</v>
      </c>
      <c r="L1988" s="135"/>
      <c r="M1988" s="135"/>
      <c r="N1988" s="135"/>
      <c r="O1988" s="135"/>
      <c r="P1988" s="135"/>
      <c r="Q1988" s="135"/>
      <c r="R1988" s="135"/>
      <c r="S1988" s="135"/>
      <c r="T1988" s="135"/>
      <c r="U1988" s="135"/>
      <c r="V1988" s="135"/>
      <c r="W1988" s="135"/>
      <c r="X1988" s="135"/>
      <c r="Y1988" s="135"/>
      <c r="Z1988" s="135"/>
      <c r="AA1988" s="135"/>
      <c r="AB1988" s="135"/>
      <c r="AC1988" s="8" t="s">
        <v>168</v>
      </c>
      <c r="AD1988" s="135" t="s">
        <v>11444</v>
      </c>
      <c r="AE1988" s="135" t="s">
        <v>1152</v>
      </c>
      <c r="AF1988" s="135" t="s">
        <v>11319</v>
      </c>
      <c r="AG1988" s="135" t="s">
        <v>11445</v>
      </c>
      <c r="AH1988" s="135"/>
      <c r="AI1988" s="135"/>
      <c r="AJ1988" s="135"/>
      <c r="AK1988" s="135"/>
      <c r="AL1988" s="135"/>
      <c r="AM1988" s="135"/>
      <c r="AN1988" s="135"/>
      <c r="AO1988" s="135"/>
      <c r="AP1988" s="135"/>
      <c r="AQ1988" s="135"/>
      <c r="AR1988" s="135"/>
      <c r="AS1988" s="135"/>
      <c r="AT1988" s="135"/>
      <c r="AU1988" s="135"/>
      <c r="AV1988" s="135"/>
      <c r="AW1988" s="135"/>
      <c r="BA1988" s="135"/>
      <c r="FO1988" s="130"/>
      <c r="FP1988" s="130"/>
      <c r="FQ1988" s="130"/>
      <c r="FR1988" s="130"/>
      <c r="FS1988" s="130"/>
      <c r="FT1988" s="130"/>
    </row>
    <row r="1989" spans="1:176" ht="12.75" customHeight="1" x14ac:dyDescent="0.2">
      <c r="A1989" s="132" t="s">
        <v>240</v>
      </c>
      <c r="B1989" s="17" t="s">
        <v>886</v>
      </c>
      <c r="C1989" s="133"/>
      <c r="D1989" s="133" t="s">
        <v>1157</v>
      </c>
      <c r="E1989" s="133" t="s">
        <v>1158</v>
      </c>
      <c r="F1989" s="12"/>
      <c r="G1989" s="12"/>
      <c r="H1989" s="124" t="s">
        <v>243</v>
      </c>
      <c r="I1989" s="133" t="s">
        <v>1159</v>
      </c>
      <c r="J1989" s="133" t="s">
        <v>245</v>
      </c>
      <c r="K1989" s="124" t="s">
        <v>162</v>
      </c>
      <c r="L1989" s="133" t="s">
        <v>1160</v>
      </c>
      <c r="M1989" s="133" t="s">
        <v>1161</v>
      </c>
      <c r="N1989" s="124" t="s">
        <v>247</v>
      </c>
      <c r="O1989" s="124"/>
      <c r="P1989" s="124"/>
      <c r="Q1989" s="124"/>
      <c r="R1989" s="133"/>
      <c r="S1989" s="133"/>
      <c r="T1989" s="133"/>
      <c r="U1989" s="133"/>
      <c r="V1989" s="24"/>
      <c r="W1989" s="133"/>
      <c r="X1989" s="133"/>
      <c r="Y1989" s="133"/>
      <c r="Z1989" s="133"/>
      <c r="AA1989" s="133"/>
      <c r="AB1989" s="133"/>
      <c r="AC1989" s="8" t="s">
        <v>168</v>
      </c>
      <c r="AD1989" s="133" t="s">
        <v>1162</v>
      </c>
      <c r="AE1989" s="133" t="s">
        <v>1163</v>
      </c>
      <c r="AF1989" s="133" t="s">
        <v>1164</v>
      </c>
      <c r="AG1989" s="133" t="s">
        <v>1165</v>
      </c>
      <c r="AH1989" s="133"/>
      <c r="AI1989" s="133"/>
      <c r="AJ1989" s="133"/>
      <c r="AK1989" s="133"/>
      <c r="AL1989" s="133"/>
      <c r="AM1989" s="124"/>
      <c r="AN1989" s="124"/>
      <c r="AO1989" s="124"/>
      <c r="AP1989" s="124"/>
      <c r="AQ1989" s="124"/>
      <c r="AR1989" s="124"/>
      <c r="AS1989" s="124"/>
      <c r="AT1989" s="124"/>
      <c r="AU1989" s="124"/>
      <c r="AV1989" s="124"/>
      <c r="AW1989" s="124"/>
      <c r="BA1989" s="3" t="s">
        <v>1166</v>
      </c>
      <c r="FM1989" s="130"/>
      <c r="FN1989" s="130"/>
      <c r="FO1989" s="130"/>
      <c r="FP1989" s="130"/>
      <c r="FQ1989" s="130"/>
      <c r="FR1989" s="130"/>
      <c r="FS1989" s="130"/>
      <c r="FT1989" s="130"/>
    </row>
    <row r="1990" spans="1:176" ht="12.75" customHeight="1" x14ac:dyDescent="0.2">
      <c r="A1990" s="135" t="s">
        <v>205</v>
      </c>
      <c r="C1990" s="128"/>
      <c r="D1990" s="3" t="s">
        <v>10866</v>
      </c>
      <c r="E1990" s="3" t="s">
        <v>10866</v>
      </c>
      <c r="F1990" s="135"/>
      <c r="G1990" s="135"/>
      <c r="H1990" s="127"/>
      <c r="I1990" s="135" t="s">
        <v>184</v>
      </c>
      <c r="J1990" s="135" t="s">
        <v>179</v>
      </c>
      <c r="K1990" s="127" t="s">
        <v>162</v>
      </c>
      <c r="L1990" s="135" t="s">
        <v>163</v>
      </c>
      <c r="M1990" s="135" t="s">
        <v>163</v>
      </c>
      <c r="N1990" s="135"/>
      <c r="O1990" s="135"/>
      <c r="P1990" s="135"/>
      <c r="Q1990" s="135"/>
      <c r="R1990" s="3" t="s">
        <v>10867</v>
      </c>
      <c r="S1990" s="135" t="s">
        <v>10868</v>
      </c>
      <c r="T1990" s="135" t="s">
        <v>163</v>
      </c>
      <c r="U1990" s="135" t="s">
        <v>184</v>
      </c>
      <c r="V1990" s="141" t="s">
        <v>163</v>
      </c>
      <c r="W1990" s="135"/>
      <c r="X1990" s="135"/>
      <c r="Y1990" s="135"/>
      <c r="Z1990" s="135"/>
      <c r="AA1990" s="135" t="s">
        <v>163</v>
      </c>
      <c r="AB1990" s="135"/>
      <c r="AC1990" s="135" t="s">
        <v>168</v>
      </c>
      <c r="AD1990" s="135" t="s">
        <v>4143</v>
      </c>
      <c r="AE1990" s="135" t="s">
        <v>4144</v>
      </c>
      <c r="AF1990" s="3" t="s">
        <v>368</v>
      </c>
      <c r="AG1990" s="3" t="s">
        <v>10869</v>
      </c>
      <c r="AH1990" s="3" t="s">
        <v>163</v>
      </c>
      <c r="AI1990" s="3" t="s">
        <v>10870</v>
      </c>
      <c r="AJ1990" s="135"/>
      <c r="AK1990" s="135"/>
      <c r="AL1990" s="135"/>
      <c r="AM1990" s="135"/>
      <c r="AN1990" s="135"/>
      <c r="AO1990" s="135"/>
      <c r="AP1990" s="135"/>
      <c r="AR1990" s="135"/>
      <c r="AS1990" s="135"/>
      <c r="AT1990" s="135"/>
      <c r="AU1990" s="135"/>
      <c r="AV1990" s="135"/>
      <c r="BC1990" s="141"/>
      <c r="BD1990" s="141"/>
      <c r="BE1990" s="141"/>
      <c r="BK1990" s="135"/>
      <c r="FM1990" s="130"/>
      <c r="FN1990" s="130"/>
      <c r="FO1990" s="130"/>
      <c r="FP1990" s="130"/>
      <c r="FQ1990" s="130"/>
      <c r="FR1990" s="130"/>
      <c r="FS1990" s="130"/>
      <c r="FT1990" s="130"/>
    </row>
    <row r="1991" spans="1:176" ht="12.75" customHeight="1" x14ac:dyDescent="0.2">
      <c r="A1991" s="3" t="s">
        <v>544</v>
      </c>
      <c r="B1991" s="127" t="s">
        <v>13646</v>
      </c>
      <c r="C1991" s="5" t="s">
        <v>13887</v>
      </c>
      <c r="D1991" s="3" t="s">
        <v>13862</v>
      </c>
      <c r="E1991" s="3" t="s">
        <v>13862</v>
      </c>
      <c r="F1991" s="3"/>
      <c r="G1991" s="3"/>
      <c r="I1991" s="3" t="s">
        <v>12764</v>
      </c>
      <c r="J1991" s="132" t="s">
        <v>203</v>
      </c>
      <c r="K1991" s="4" t="s">
        <v>162</v>
      </c>
      <c r="L1991" s="3" t="s">
        <v>163</v>
      </c>
      <c r="M1991" s="3" t="s">
        <v>13863</v>
      </c>
      <c r="V1991" s="135"/>
      <c r="AC1991" s="3" t="s">
        <v>168</v>
      </c>
      <c r="AD1991" s="3" t="s">
        <v>7349</v>
      </c>
      <c r="AE1991" s="3" t="s">
        <v>13865</v>
      </c>
      <c r="AG1991" s="3" t="s">
        <v>13864</v>
      </c>
      <c r="FM1991" s="130"/>
      <c r="FN1991" s="130"/>
      <c r="FO1991" s="130"/>
      <c r="FP1991" s="130"/>
      <c r="FQ1991" s="130"/>
      <c r="FR1991" s="130"/>
      <c r="FS1991" s="130"/>
      <c r="FT1991" s="130"/>
    </row>
    <row r="1992" spans="1:176" ht="12.75" customHeight="1" x14ac:dyDescent="0.2">
      <c r="A1992" s="3" t="s">
        <v>544</v>
      </c>
      <c r="B1992" s="127" t="s">
        <v>13646</v>
      </c>
      <c r="C1992" s="5" t="s">
        <v>13886</v>
      </c>
      <c r="D1992" s="3" t="s">
        <v>10886</v>
      </c>
      <c r="E1992" s="3" t="s">
        <v>10886</v>
      </c>
      <c r="F1992" s="3"/>
      <c r="G1992" s="3"/>
      <c r="I1992" s="3" t="s">
        <v>765</v>
      </c>
      <c r="J1992" s="133" t="s">
        <v>203</v>
      </c>
      <c r="K1992" s="4" t="s">
        <v>162</v>
      </c>
      <c r="L1992" s="3" t="s">
        <v>163</v>
      </c>
      <c r="M1992" s="3" t="s">
        <v>10887</v>
      </c>
      <c r="R1992" s="3" t="s">
        <v>4706</v>
      </c>
      <c r="S1992" s="3" t="s">
        <v>163</v>
      </c>
      <c r="T1992" s="3" t="s">
        <v>4707</v>
      </c>
      <c r="U1992" s="3" t="s">
        <v>3133</v>
      </c>
      <c r="V1992" s="141" t="s">
        <v>10899</v>
      </c>
      <c r="AA1992" s="3" t="s">
        <v>163</v>
      </c>
      <c r="AC1992" s="135" t="s">
        <v>168</v>
      </c>
      <c r="AD1992" s="3" t="s">
        <v>7972</v>
      </c>
      <c r="AE1992" s="3" t="s">
        <v>10900</v>
      </c>
      <c r="AF1992" s="3" t="s">
        <v>3943</v>
      </c>
      <c r="AG1992" s="3" t="s">
        <v>10901</v>
      </c>
      <c r="AI1992" s="3" t="s">
        <v>163</v>
      </c>
      <c r="AJ1992" s="3" t="s">
        <v>10899</v>
      </c>
      <c r="AK1992" s="3" t="s">
        <v>10902</v>
      </c>
      <c r="AL1992" s="3" t="s">
        <v>10903</v>
      </c>
      <c r="AW1992" s="3" t="s">
        <v>168</v>
      </c>
      <c r="AX1992" s="3" t="s">
        <v>10904</v>
      </c>
      <c r="AY1992" s="3" t="s">
        <v>10905</v>
      </c>
      <c r="AZ1992" s="3" t="s">
        <v>10906</v>
      </c>
      <c r="BA1992" s="3" t="s">
        <v>10907</v>
      </c>
      <c r="BB1992" s="3" t="s">
        <v>163</v>
      </c>
      <c r="BC1992" s="3" t="s">
        <v>10899</v>
      </c>
      <c r="BD1992" s="3" t="s">
        <v>10908</v>
      </c>
      <c r="BE1992" s="3" t="s">
        <v>10909</v>
      </c>
      <c r="BF1992" s="3" t="s">
        <v>10910</v>
      </c>
      <c r="BG1992" s="3" t="s">
        <v>168</v>
      </c>
      <c r="BH1992" s="3" t="s">
        <v>10911</v>
      </c>
      <c r="BI1992" s="3" t="s">
        <v>10912</v>
      </c>
      <c r="BJ1992" s="3" t="s">
        <v>10913</v>
      </c>
      <c r="BK1992" s="3" t="s">
        <v>10914</v>
      </c>
      <c r="BL1992" s="3" t="s">
        <v>163</v>
      </c>
      <c r="BM1992" s="3" t="s">
        <v>10899</v>
      </c>
      <c r="BN1992" s="3" t="s">
        <v>10915</v>
      </c>
      <c r="BO1992" s="3" t="s">
        <v>10903</v>
      </c>
      <c r="FM1992" s="130"/>
      <c r="FN1992" s="130"/>
      <c r="FO1992" s="130"/>
      <c r="FP1992" s="130"/>
      <c r="FQ1992" s="130"/>
      <c r="FR1992" s="130"/>
      <c r="FS1992" s="130"/>
      <c r="FT1992" s="130"/>
    </row>
    <row r="1993" spans="1:176" ht="12.75" customHeight="1" x14ac:dyDescent="0.2">
      <c r="A1993" s="3" t="s">
        <v>544</v>
      </c>
      <c r="B1993" s="127" t="s">
        <v>13646</v>
      </c>
      <c r="C1993" s="5" t="s">
        <v>13886</v>
      </c>
      <c r="D1993" s="3" t="s">
        <v>10886</v>
      </c>
      <c r="E1993" s="3" t="s">
        <v>10886</v>
      </c>
      <c r="F1993" s="3"/>
      <c r="G1993" s="3"/>
      <c r="I1993" s="3" t="s">
        <v>722</v>
      </c>
      <c r="J1993" s="3" t="s">
        <v>179</v>
      </c>
      <c r="K1993" s="4" t="s">
        <v>162</v>
      </c>
      <c r="L1993" s="3" t="s">
        <v>163</v>
      </c>
      <c r="M1993" s="3" t="s">
        <v>10887</v>
      </c>
      <c r="R1993" s="3" t="s">
        <v>10888</v>
      </c>
      <c r="S1993" s="3" t="s">
        <v>163</v>
      </c>
      <c r="T1993" s="3" t="s">
        <v>10889</v>
      </c>
      <c r="U1993" s="3" t="s">
        <v>1150</v>
      </c>
      <c r="V1993" s="141" t="s">
        <v>163</v>
      </c>
      <c r="AA1993" s="3" t="s">
        <v>163</v>
      </c>
      <c r="AC1993" s="135" t="s">
        <v>168</v>
      </c>
      <c r="AD1993" s="3" t="s">
        <v>10890</v>
      </c>
      <c r="AE1993" s="3" t="s">
        <v>8121</v>
      </c>
      <c r="AF1993" s="3" t="s">
        <v>10891</v>
      </c>
      <c r="AG1993" s="3" t="s">
        <v>10892</v>
      </c>
      <c r="AH1993" s="3" t="s">
        <v>163</v>
      </c>
      <c r="AI1993" s="3" t="s">
        <v>10893</v>
      </c>
      <c r="AJ1993" s="3" t="s">
        <v>163</v>
      </c>
      <c r="AK1993" s="3" t="s">
        <v>10894</v>
      </c>
      <c r="AL1993" s="3" t="s">
        <v>10895</v>
      </c>
      <c r="AW1993" s="3" t="s">
        <v>168</v>
      </c>
      <c r="AX1993" s="3" t="s">
        <v>10896</v>
      </c>
      <c r="AY1993" s="3" t="s">
        <v>1869</v>
      </c>
      <c r="AZ1993" s="3" t="s">
        <v>10897</v>
      </c>
      <c r="BA1993" s="3" t="s">
        <v>10898</v>
      </c>
      <c r="BC1993" s="141"/>
      <c r="BD1993" s="141"/>
      <c r="BE1993" s="141"/>
      <c r="FM1993" s="130"/>
      <c r="FN1993" s="130"/>
      <c r="FO1993" s="130"/>
      <c r="FP1993" s="130"/>
      <c r="FQ1993" s="130"/>
      <c r="FR1993" s="130"/>
      <c r="FS1993" s="130"/>
      <c r="FT1993" s="130"/>
    </row>
    <row r="1994" spans="1:176" ht="12.75" customHeight="1" x14ac:dyDescent="0.2">
      <c r="A1994" s="3" t="s">
        <v>544</v>
      </c>
      <c r="D1994" s="3" t="s">
        <v>10916</v>
      </c>
      <c r="E1994" s="3" t="s">
        <v>10916</v>
      </c>
      <c r="F1994" s="3"/>
      <c r="G1994" s="3"/>
      <c r="I1994" s="133" t="s">
        <v>443</v>
      </c>
      <c r="J1994" s="3" t="s">
        <v>444</v>
      </c>
      <c r="K1994" s="4" t="s">
        <v>162</v>
      </c>
      <c r="L1994" s="3" t="s">
        <v>163</v>
      </c>
      <c r="M1994" s="3" t="s">
        <v>163</v>
      </c>
      <c r="R1994" s="3" t="s">
        <v>10917</v>
      </c>
      <c r="S1994" s="3" t="s">
        <v>163</v>
      </c>
      <c r="T1994" s="3" t="s">
        <v>10918</v>
      </c>
      <c r="U1994" s="3" t="s">
        <v>10919</v>
      </c>
      <c r="V1994" s="141" t="s">
        <v>163</v>
      </c>
      <c r="AA1994" s="3" t="s">
        <v>163</v>
      </c>
      <c r="AC1994" s="135" t="s">
        <v>168</v>
      </c>
      <c r="AD1994" s="3" t="s">
        <v>1492</v>
      </c>
      <c r="AE1994" s="3" t="s">
        <v>10920</v>
      </c>
      <c r="AF1994" s="3" t="s">
        <v>163</v>
      </c>
      <c r="AG1994" s="3" t="s">
        <v>10921</v>
      </c>
      <c r="AH1994" s="3" t="s">
        <v>163</v>
      </c>
      <c r="AI1994" s="3" t="s">
        <v>10922</v>
      </c>
      <c r="AJ1994" s="3" t="s">
        <v>163</v>
      </c>
      <c r="AK1994" s="3" t="s">
        <v>10923</v>
      </c>
      <c r="AL1994" s="3" t="s">
        <v>163</v>
      </c>
      <c r="BC1994" s="141"/>
      <c r="BD1994" s="141"/>
      <c r="BE1994" s="141"/>
      <c r="FM1994" s="130"/>
      <c r="FN1994" s="130"/>
      <c r="FO1994" s="130"/>
      <c r="FP1994" s="130"/>
      <c r="FQ1994" s="130"/>
      <c r="FR1994" s="130"/>
      <c r="FS1994" s="130"/>
      <c r="FT1994" s="130"/>
    </row>
    <row r="1995" spans="1:176" ht="12.75" customHeight="1" x14ac:dyDescent="0.2">
      <c r="A1995" s="135" t="s">
        <v>205</v>
      </c>
      <c r="B1995" s="127" t="s">
        <v>215</v>
      </c>
      <c r="C1995" s="128"/>
      <c r="D1995" s="135" t="s">
        <v>11489</v>
      </c>
      <c r="E1995" s="135" t="s">
        <v>11489</v>
      </c>
      <c r="F1995" s="135"/>
      <c r="G1995" s="135"/>
      <c r="H1995" s="127" t="s">
        <v>11628</v>
      </c>
      <c r="I1995" s="135" t="s">
        <v>722</v>
      </c>
      <c r="J1995" s="135" t="s">
        <v>179</v>
      </c>
      <c r="K1995" s="127" t="s">
        <v>162</v>
      </c>
      <c r="L1995" s="135"/>
      <c r="M1995" s="135"/>
      <c r="N1995" s="135"/>
      <c r="O1995" s="135"/>
      <c r="P1995" s="135"/>
      <c r="Q1995" s="135"/>
      <c r="R1995" s="135"/>
      <c r="S1995" s="135"/>
      <c r="T1995" s="135"/>
      <c r="U1995" s="135"/>
      <c r="V1995" s="135"/>
      <c r="W1995" s="135"/>
      <c r="X1995" s="135"/>
      <c r="Y1995" s="135"/>
      <c r="Z1995" s="135"/>
      <c r="AA1995" s="135"/>
      <c r="AB1995" s="135"/>
      <c r="AC1995" s="133" t="s">
        <v>168</v>
      </c>
      <c r="AD1995" s="135" t="s">
        <v>11490</v>
      </c>
      <c r="AE1995" s="135" t="s">
        <v>4436</v>
      </c>
      <c r="AF1995" s="135" t="s">
        <v>11319</v>
      </c>
      <c r="AG1995" s="3" t="s">
        <v>11491</v>
      </c>
      <c r="AI1995" s="135"/>
      <c r="AJ1995" s="135"/>
      <c r="AK1995" s="135"/>
      <c r="AL1995" s="135"/>
      <c r="AM1995" s="135"/>
      <c r="AN1995" s="135"/>
      <c r="AO1995" s="135"/>
      <c r="AP1995" s="135"/>
      <c r="AQ1995" s="135"/>
      <c r="AR1995" s="135"/>
      <c r="AS1995" s="135"/>
      <c r="AT1995" s="135"/>
      <c r="AU1995" s="135"/>
      <c r="AV1995" s="135"/>
      <c r="AW1995" s="135"/>
      <c r="FM1995" s="130"/>
      <c r="FN1995" s="130"/>
      <c r="FO1995" s="130"/>
      <c r="FP1995" s="130"/>
      <c r="FQ1995" s="130"/>
      <c r="FR1995" s="130"/>
      <c r="FS1995" s="130"/>
      <c r="FT1995" s="130"/>
    </row>
    <row r="1996" spans="1:176" ht="12.75" customHeight="1" x14ac:dyDescent="0.2">
      <c r="A1996" s="132" t="s">
        <v>173</v>
      </c>
      <c r="B1996" s="124" t="s">
        <v>886</v>
      </c>
      <c r="C1996" s="8"/>
      <c r="D1996" s="135" t="s">
        <v>12706</v>
      </c>
      <c r="E1996" s="135" t="s">
        <v>12707</v>
      </c>
      <c r="F1996" s="134"/>
      <c r="G1996" s="134"/>
      <c r="H1996" s="134" t="s">
        <v>177</v>
      </c>
      <c r="I1996" s="132" t="s">
        <v>2475</v>
      </c>
      <c r="J1996" s="132" t="s">
        <v>179</v>
      </c>
      <c r="K1996" s="17" t="s">
        <v>162</v>
      </c>
      <c r="L1996" s="132" t="s">
        <v>12708</v>
      </c>
      <c r="M1996" s="8" t="s">
        <v>7758</v>
      </c>
      <c r="N1996" s="17"/>
      <c r="O1996" s="17"/>
      <c r="P1996" s="134"/>
      <c r="Q1996" s="134"/>
      <c r="R1996" s="132" t="s">
        <v>13497</v>
      </c>
      <c r="S1996" s="132" t="s">
        <v>13498</v>
      </c>
      <c r="T1996" s="132">
        <v>554001</v>
      </c>
      <c r="U1996" s="132" t="s">
        <v>4082</v>
      </c>
      <c r="V1996" s="138" t="s">
        <v>13499</v>
      </c>
      <c r="W1996" s="132"/>
      <c r="X1996" s="132"/>
      <c r="Y1996" s="132"/>
      <c r="Z1996" s="132"/>
      <c r="AA1996" s="132"/>
      <c r="AB1996" s="132"/>
      <c r="AC1996" s="135" t="s">
        <v>168</v>
      </c>
      <c r="AD1996" s="135" t="s">
        <v>12568</v>
      </c>
      <c r="AE1996" s="135" t="s">
        <v>1830</v>
      </c>
      <c r="AF1996" s="135" t="s">
        <v>12569</v>
      </c>
      <c r="AG1996" s="135"/>
      <c r="AH1996" s="135"/>
      <c r="AI1996" s="135" t="s">
        <v>12559</v>
      </c>
      <c r="AJ1996" s="135"/>
      <c r="AK1996" s="135" t="s">
        <v>12570</v>
      </c>
      <c r="AL1996" s="135"/>
      <c r="AM1996" s="135" t="s">
        <v>168</v>
      </c>
      <c r="AN1996" s="135" t="s">
        <v>12568</v>
      </c>
      <c r="AO1996" s="135" t="s">
        <v>1830</v>
      </c>
      <c r="AP1996" s="135" t="s">
        <v>12569</v>
      </c>
      <c r="AQ1996" s="135"/>
      <c r="AR1996" s="135"/>
      <c r="AS1996" s="135"/>
      <c r="AT1996" s="135"/>
      <c r="AU1996" s="134"/>
      <c r="AV1996" s="134"/>
      <c r="AW1996" s="134"/>
    </row>
    <row r="1997" spans="1:176" ht="12.75" customHeight="1" x14ac:dyDescent="0.2">
      <c r="A1997" s="3" t="s">
        <v>205</v>
      </c>
      <c r="B1997" s="17" t="s">
        <v>886</v>
      </c>
      <c r="D1997" s="3" t="s">
        <v>11477</v>
      </c>
      <c r="E1997" s="3" t="s">
        <v>11477</v>
      </c>
      <c r="F1997" s="3"/>
      <c r="G1997" s="3"/>
      <c r="H1997" s="4" t="s">
        <v>11628</v>
      </c>
      <c r="I1997" s="3" t="s">
        <v>722</v>
      </c>
      <c r="J1997" s="3" t="s">
        <v>179</v>
      </c>
      <c r="K1997" s="127" t="s">
        <v>162</v>
      </c>
      <c r="V1997" s="135"/>
      <c r="AC1997" s="133" t="s">
        <v>168</v>
      </c>
      <c r="AD1997" s="3" t="s">
        <v>11478</v>
      </c>
      <c r="AE1997" s="3" t="s">
        <v>728</v>
      </c>
      <c r="AF1997" s="3" t="s">
        <v>11319</v>
      </c>
      <c r="AG1997" s="3" t="s">
        <v>11479</v>
      </c>
    </row>
    <row r="1998" spans="1:176" ht="12.75" customHeight="1" x14ac:dyDescent="0.2">
      <c r="A1998" s="135" t="s">
        <v>173</v>
      </c>
      <c r="B1998" s="127" t="s">
        <v>472</v>
      </c>
      <c r="C1998" s="132" t="s">
        <v>13918</v>
      </c>
      <c r="D1998" s="135" t="s">
        <v>10942</v>
      </c>
      <c r="E1998" s="135" t="s">
        <v>10942</v>
      </c>
      <c r="F1998" s="135"/>
      <c r="G1998" s="135"/>
      <c r="H1998" s="127"/>
      <c r="I1998" s="135" t="s">
        <v>722</v>
      </c>
      <c r="J1998" s="135" t="s">
        <v>179</v>
      </c>
      <c r="K1998" s="127" t="s">
        <v>162</v>
      </c>
      <c r="L1998" s="135" t="s">
        <v>10943</v>
      </c>
      <c r="M1998" s="135" t="s">
        <v>10944</v>
      </c>
      <c r="N1998" s="135"/>
      <c r="O1998" s="135"/>
      <c r="P1998" s="135"/>
      <c r="Q1998" s="135"/>
      <c r="R1998" s="135" t="s">
        <v>12892</v>
      </c>
      <c r="S1998" s="135" t="s">
        <v>5031</v>
      </c>
      <c r="T1998" s="135" t="s">
        <v>10945</v>
      </c>
      <c r="U1998" s="135" t="s">
        <v>10946</v>
      </c>
      <c r="V1998" s="141" t="s">
        <v>10947</v>
      </c>
      <c r="W1998" s="135"/>
      <c r="X1998" s="135"/>
      <c r="Y1998" s="135"/>
      <c r="Z1998" s="135"/>
      <c r="AA1998" s="135" t="s">
        <v>163</v>
      </c>
      <c r="AB1998" s="135"/>
      <c r="AC1998" s="135" t="s">
        <v>168</v>
      </c>
      <c r="AD1998" s="135" t="s">
        <v>1690</v>
      </c>
      <c r="AE1998" s="135" t="s">
        <v>5687</v>
      </c>
      <c r="AF1998" s="135" t="s">
        <v>163</v>
      </c>
      <c r="AG1998" s="135" t="s">
        <v>10948</v>
      </c>
      <c r="AH1998" s="135" t="s">
        <v>163</v>
      </c>
      <c r="AI1998" s="135" t="s">
        <v>10947</v>
      </c>
      <c r="AJ1998" s="135" t="s">
        <v>163</v>
      </c>
      <c r="AK1998" s="135" t="s">
        <v>10949</v>
      </c>
      <c r="AL1998" s="135" t="s">
        <v>10950</v>
      </c>
      <c r="AM1998" s="135"/>
      <c r="AN1998" s="135"/>
      <c r="AO1998" s="135"/>
      <c r="AP1998" s="135"/>
      <c r="AQ1998" s="82" t="s">
        <v>12893</v>
      </c>
      <c r="AR1998" s="135"/>
      <c r="AS1998" s="135"/>
      <c r="AT1998" s="135"/>
      <c r="AU1998" s="135"/>
      <c r="AV1998" s="135"/>
      <c r="AW1998" s="135" t="s">
        <v>168</v>
      </c>
      <c r="AX1998" s="135" t="s">
        <v>12894</v>
      </c>
      <c r="AY1998" s="135" t="s">
        <v>2777</v>
      </c>
      <c r="AZ1998" s="135" t="s">
        <v>402</v>
      </c>
      <c r="BA1998" s="82" t="s">
        <v>12893</v>
      </c>
      <c r="BB1998" s="135"/>
      <c r="BC1998" s="141"/>
      <c r="BD1998" s="141"/>
      <c r="BE1998" s="141"/>
      <c r="BF1998" s="135"/>
      <c r="BG1998" s="135"/>
      <c r="BH1998" s="135"/>
      <c r="BI1998" s="135"/>
      <c r="BJ1998" s="135"/>
      <c r="BK1998" s="135"/>
      <c r="BL1998" s="135"/>
      <c r="BM1998" s="135"/>
      <c r="BN1998" s="135"/>
      <c r="BO1998" s="135"/>
      <c r="BP1998" s="135"/>
      <c r="BQ1998" s="135"/>
      <c r="BR1998" s="135"/>
      <c r="BS1998" s="135"/>
      <c r="BT1998" s="135"/>
      <c r="BU1998" s="135"/>
      <c r="BV1998" s="135"/>
      <c r="BW1998" s="135"/>
      <c r="BX1998" s="135"/>
      <c r="BY1998" s="135"/>
      <c r="BZ1998" s="135"/>
      <c r="CA1998" s="135"/>
      <c r="CB1998" s="135"/>
      <c r="CC1998" s="135"/>
      <c r="CD1998" s="135"/>
      <c r="CE1998" s="135"/>
      <c r="CF1998" s="135"/>
      <c r="CG1998" s="135"/>
      <c r="CH1998" s="135"/>
      <c r="CI1998" s="135"/>
      <c r="CJ1998" s="135"/>
      <c r="CK1998" s="135"/>
      <c r="CL1998" s="130"/>
      <c r="CM1998" s="130"/>
      <c r="CN1998" s="130"/>
      <c r="CO1998" s="130"/>
      <c r="CP1998" s="130"/>
      <c r="CQ1998" s="135"/>
      <c r="CR1998" s="135"/>
      <c r="CS1998" s="135"/>
      <c r="CT1998" s="135"/>
      <c r="CU1998" s="135"/>
      <c r="CV1998" s="135"/>
      <c r="CW1998" s="135"/>
      <c r="CX1998" s="135"/>
      <c r="CY1998" s="135"/>
      <c r="CZ1998" s="135"/>
      <c r="DA1998" s="135"/>
      <c r="DB1998" s="135"/>
      <c r="DC1998" s="135"/>
      <c r="DD1998" s="135"/>
      <c r="DE1998" s="135"/>
      <c r="DF1998" s="135"/>
      <c r="DG1998" s="135"/>
      <c r="DH1998" s="135"/>
      <c r="DI1998" s="135"/>
      <c r="DJ1998" s="135"/>
      <c r="DK1998" s="135"/>
      <c r="DL1998" s="135"/>
      <c r="DM1998" s="135"/>
      <c r="DN1998" s="135"/>
      <c r="DO1998" s="135"/>
      <c r="DP1998" s="135"/>
      <c r="DQ1998" s="135"/>
      <c r="DR1998" s="135"/>
      <c r="DS1998" s="135"/>
      <c r="DT1998" s="135"/>
      <c r="DU1998" s="135"/>
      <c r="DV1998" s="135"/>
      <c r="DW1998" s="135"/>
      <c r="DX1998" s="135"/>
      <c r="DY1998" s="135"/>
      <c r="DZ1998" s="135"/>
      <c r="EA1998" s="135"/>
      <c r="EB1998" s="135"/>
      <c r="EC1998" s="135"/>
      <c r="ED1998" s="135"/>
      <c r="EE1998" s="135"/>
      <c r="EF1998" s="135"/>
      <c r="EG1998" s="135"/>
      <c r="EH1998" s="135"/>
      <c r="EI1998" s="135"/>
      <c r="EJ1998" s="135"/>
      <c r="EK1998" s="135"/>
      <c r="EL1998" s="135"/>
      <c r="EM1998" s="135"/>
      <c r="EN1998" s="135"/>
      <c r="EO1998" s="135"/>
      <c r="EP1998" s="135"/>
      <c r="EQ1998" s="135"/>
      <c r="ER1998" s="135"/>
      <c r="ES1998" s="135"/>
      <c r="ET1998" s="135"/>
      <c r="EU1998" s="135"/>
      <c r="EV1998" s="135"/>
      <c r="EW1998" s="135"/>
      <c r="EX1998" s="135"/>
      <c r="EY1998" s="135"/>
      <c r="EZ1998" s="135"/>
      <c r="FA1998" s="135"/>
      <c r="FB1998" s="135"/>
      <c r="FC1998" s="135"/>
      <c r="FD1998" s="135"/>
      <c r="FE1998" s="135"/>
      <c r="FF1998" s="135"/>
      <c r="FG1998" s="135"/>
      <c r="FH1998" s="135"/>
      <c r="FI1998" s="135"/>
      <c r="FJ1998" s="135"/>
      <c r="FK1998" s="135"/>
      <c r="FL1998" s="135"/>
      <c r="FM1998" s="130"/>
      <c r="FN1998" s="130"/>
      <c r="FO1998" s="130"/>
      <c r="FP1998" s="130"/>
      <c r="FQ1998" s="130"/>
      <c r="FR1998" s="130"/>
      <c r="FS1998" s="130"/>
      <c r="FT1998" s="130"/>
    </row>
    <row r="1999" spans="1:176" ht="12.75" customHeight="1" x14ac:dyDescent="0.2">
      <c r="A1999" s="133" t="s">
        <v>299</v>
      </c>
      <c r="B1999" s="127" t="s">
        <v>11959</v>
      </c>
      <c r="C1999" s="133"/>
      <c r="D1999" s="133" t="s">
        <v>10972</v>
      </c>
      <c r="E1999" s="133" t="s">
        <v>10972</v>
      </c>
      <c r="F1999" s="124"/>
      <c r="G1999" s="124"/>
      <c r="H1999" s="134" t="s">
        <v>177</v>
      </c>
      <c r="I1999" s="133" t="s">
        <v>10973</v>
      </c>
      <c r="J1999" s="133" t="s">
        <v>179</v>
      </c>
      <c r="K1999" s="124" t="s">
        <v>162</v>
      </c>
      <c r="L1999" s="133"/>
      <c r="M1999" s="133"/>
      <c r="N1999" s="124"/>
      <c r="O1999" s="124"/>
      <c r="P1999" s="124"/>
      <c r="Q1999" s="124"/>
      <c r="R1999" s="133"/>
      <c r="S1999" s="133"/>
      <c r="T1999" s="133"/>
      <c r="U1999" s="133"/>
      <c r="V1999" s="24"/>
      <c r="W1999" s="133"/>
      <c r="X1999" s="133"/>
      <c r="Y1999" s="133"/>
      <c r="Z1999" s="133"/>
      <c r="AA1999" s="133"/>
      <c r="AB1999" s="133"/>
      <c r="AC1999" s="8" t="s">
        <v>168</v>
      </c>
      <c r="AD1999" s="133" t="s">
        <v>728</v>
      </c>
      <c r="AE1999" s="133" t="s">
        <v>10974</v>
      </c>
      <c r="AF1999" s="133" t="s">
        <v>611</v>
      </c>
      <c r="AG1999" s="133"/>
      <c r="AH1999" s="133"/>
      <c r="AI1999" s="133"/>
      <c r="AJ1999" s="133"/>
      <c r="AK1999" s="133"/>
      <c r="AL1999" s="133"/>
      <c r="AM1999" s="124"/>
      <c r="AN1999" s="124"/>
      <c r="AO1999" s="124"/>
      <c r="AP1999" s="124"/>
      <c r="AQ1999" s="124"/>
      <c r="AR1999" s="124"/>
      <c r="AS1999" s="124"/>
      <c r="AT1999" s="124"/>
      <c r="AU1999" s="124"/>
      <c r="AV1999" s="124"/>
      <c r="AW1999" s="124"/>
      <c r="BA1999" s="133" t="s">
        <v>10975</v>
      </c>
    </row>
    <row r="2000" spans="1:176" ht="12.75" customHeight="1" x14ac:dyDescent="0.2">
      <c r="A2000" s="3" t="s">
        <v>205</v>
      </c>
      <c r="B2000" s="17" t="s">
        <v>886</v>
      </c>
      <c r="D2000" s="3" t="s">
        <v>11533</v>
      </c>
      <c r="E2000" s="3" t="s">
        <v>11533</v>
      </c>
      <c r="F2000" s="3"/>
      <c r="G2000" s="3"/>
      <c r="H2000" s="4" t="s">
        <v>11628</v>
      </c>
      <c r="I2000" s="3" t="s">
        <v>722</v>
      </c>
      <c r="J2000" s="3" t="s">
        <v>179</v>
      </c>
      <c r="K2000" s="4" t="s">
        <v>162</v>
      </c>
      <c r="AC2000" s="8" t="s">
        <v>168</v>
      </c>
      <c r="AD2000" s="3" t="s">
        <v>4964</v>
      </c>
      <c r="AE2000" s="3" t="s">
        <v>1931</v>
      </c>
      <c r="AF2000" s="3" t="s">
        <v>1071</v>
      </c>
      <c r="AG2000" s="3" t="s">
        <v>11534</v>
      </c>
      <c r="FM2000" s="135"/>
      <c r="FN2000" s="135"/>
    </row>
    <row r="2001" spans="1:170" ht="12.75" customHeight="1" x14ac:dyDescent="0.2">
      <c r="A2001" s="132" t="s">
        <v>240</v>
      </c>
      <c r="B2001" s="17" t="s">
        <v>215</v>
      </c>
      <c r="C2001" s="132"/>
      <c r="D2001" s="3" t="s">
        <v>12219</v>
      </c>
      <c r="E2001" s="3" t="s">
        <v>12219</v>
      </c>
      <c r="F2001" s="12"/>
      <c r="G2001" s="12"/>
      <c r="H2001" s="124">
        <v>2021</v>
      </c>
      <c r="I2001" s="133" t="s">
        <v>481</v>
      </c>
      <c r="J2001" s="133" t="s">
        <v>482</v>
      </c>
      <c r="K2001" s="14" t="s">
        <v>162</v>
      </c>
      <c r="L2001" s="133" t="s">
        <v>12215</v>
      </c>
      <c r="M2001" s="133"/>
      <c r="N2001" s="124" t="s">
        <v>676</v>
      </c>
      <c r="O2001" s="124"/>
      <c r="P2001" s="124"/>
      <c r="Q2001" s="124"/>
      <c r="R2001" s="3" t="s">
        <v>12803</v>
      </c>
      <c r="S2001" s="133"/>
      <c r="T2001" s="133"/>
      <c r="U2001" s="133" t="s">
        <v>12804</v>
      </c>
      <c r="V2001" s="24" t="s">
        <v>12805</v>
      </c>
      <c r="W2001" s="133"/>
      <c r="X2001" s="133"/>
      <c r="Y2001" s="133"/>
      <c r="Z2001" s="133"/>
      <c r="AA2001" s="133"/>
      <c r="AB2001" s="133"/>
      <c r="AC2001" s="8" t="s">
        <v>168</v>
      </c>
      <c r="AD2001" s="133" t="s">
        <v>5579</v>
      </c>
      <c r="AE2001" s="133" t="s">
        <v>12216</v>
      </c>
      <c r="AF2001" s="3" t="s">
        <v>3992</v>
      </c>
      <c r="AG2001" s="3" t="s">
        <v>12815</v>
      </c>
      <c r="AI2001" s="135" t="s">
        <v>12217</v>
      </c>
      <c r="AJ2001" s="133"/>
      <c r="AK2001" s="133"/>
      <c r="AL2001" s="133"/>
      <c r="AM2001" s="124" t="s">
        <v>194</v>
      </c>
      <c r="AN2001" s="124" t="s">
        <v>12806</v>
      </c>
      <c r="AO2001" s="124" t="s">
        <v>12807</v>
      </c>
      <c r="AP2001" s="124" t="s">
        <v>12808</v>
      </c>
      <c r="AQ2001" s="3" t="s">
        <v>12809</v>
      </c>
      <c r="AR2001" s="124"/>
      <c r="AS2001" s="124"/>
      <c r="AT2001" s="124"/>
      <c r="AU2001" s="124"/>
      <c r="AV2001" s="124"/>
      <c r="AW2001" s="3" t="s">
        <v>168</v>
      </c>
      <c r="AX2001" s="3" t="s">
        <v>12810</v>
      </c>
      <c r="AY2001" s="3" t="s">
        <v>12811</v>
      </c>
      <c r="AZ2001" s="3" t="s">
        <v>3175</v>
      </c>
      <c r="BA2001" s="3" t="s">
        <v>12816</v>
      </c>
      <c r="BC2001" s="135"/>
      <c r="BD2001" s="135"/>
      <c r="BE2001" s="135"/>
      <c r="BG2001" s="3" t="s">
        <v>168</v>
      </c>
      <c r="BH2001" s="3" t="s">
        <v>486</v>
      </c>
      <c r="BI2001" s="3" t="s">
        <v>12847</v>
      </c>
      <c r="BJ2001" s="3" t="s">
        <v>250</v>
      </c>
      <c r="BK2001" s="82" t="s">
        <v>12848</v>
      </c>
    </row>
    <row r="2002" spans="1:170" ht="12.75" customHeight="1" x14ac:dyDescent="0.2">
      <c r="A2002" s="135" t="s">
        <v>544</v>
      </c>
      <c r="C2002" s="128"/>
      <c r="D2002" s="135" t="s">
        <v>10994</v>
      </c>
      <c r="E2002" s="135" t="s">
        <v>10994</v>
      </c>
      <c r="F2002" s="135"/>
      <c r="G2002" s="135"/>
      <c r="H2002" s="127"/>
      <c r="I2002" s="135" t="s">
        <v>468</v>
      </c>
      <c r="J2002" s="135" t="s">
        <v>431</v>
      </c>
      <c r="K2002" s="127" t="s">
        <v>162</v>
      </c>
      <c r="L2002" s="135" t="s">
        <v>163</v>
      </c>
      <c r="M2002" s="135" t="s">
        <v>163</v>
      </c>
      <c r="N2002" s="135"/>
      <c r="O2002" s="135"/>
      <c r="P2002" s="135"/>
      <c r="Q2002" s="135"/>
      <c r="R2002" s="135" t="s">
        <v>10995</v>
      </c>
      <c r="S2002" s="135" t="s">
        <v>10996</v>
      </c>
      <c r="T2002" s="135" t="s">
        <v>163</v>
      </c>
      <c r="U2002" s="135" t="s">
        <v>10997</v>
      </c>
      <c r="V2002" s="141" t="s">
        <v>163</v>
      </c>
      <c r="W2002" s="135"/>
      <c r="X2002" s="135"/>
      <c r="Y2002" s="135"/>
      <c r="Z2002" s="135"/>
      <c r="AA2002" s="135" t="s">
        <v>163</v>
      </c>
      <c r="AB2002" s="135"/>
      <c r="AC2002" s="135" t="s">
        <v>168</v>
      </c>
      <c r="AD2002" s="135" t="s">
        <v>10998</v>
      </c>
      <c r="AE2002" s="135" t="s">
        <v>10999</v>
      </c>
      <c r="AF2002" s="135" t="s">
        <v>611</v>
      </c>
      <c r="AG2002" s="135" t="s">
        <v>11000</v>
      </c>
      <c r="AH2002" s="135" t="s">
        <v>163</v>
      </c>
      <c r="AI2002" s="135" t="s">
        <v>11001</v>
      </c>
      <c r="AJ2002" s="135" t="s">
        <v>163</v>
      </c>
      <c r="AK2002" s="135" t="s">
        <v>11002</v>
      </c>
      <c r="AL2002" s="135" t="s">
        <v>11003</v>
      </c>
      <c r="AM2002" s="135"/>
      <c r="AN2002" s="135"/>
      <c r="AO2002" s="135"/>
      <c r="AP2002" s="135"/>
      <c r="AQ2002" s="135"/>
      <c r="AR2002" s="135"/>
      <c r="AS2002" s="135"/>
      <c r="AT2002" s="135"/>
      <c r="AU2002" s="135"/>
      <c r="AV2002" s="135"/>
      <c r="AW2002" s="135" t="s">
        <v>168</v>
      </c>
      <c r="AX2002" s="135" t="s">
        <v>11004</v>
      </c>
      <c r="AY2002" s="135" t="s">
        <v>11005</v>
      </c>
      <c r="AZ2002" s="135" t="s">
        <v>839</v>
      </c>
      <c r="BA2002" s="135" t="s">
        <v>11006</v>
      </c>
      <c r="BB2002" s="135" t="s">
        <v>163</v>
      </c>
      <c r="BC2002" s="135" t="s">
        <v>11001</v>
      </c>
      <c r="BD2002" s="135" t="s">
        <v>163</v>
      </c>
      <c r="BE2002" s="135" t="s">
        <v>11003</v>
      </c>
      <c r="BF2002" s="135" t="s">
        <v>11007</v>
      </c>
      <c r="BG2002" s="135" t="s">
        <v>168</v>
      </c>
      <c r="BH2002" s="135" t="s">
        <v>11008</v>
      </c>
      <c r="BI2002" s="135" t="s">
        <v>11009</v>
      </c>
      <c r="BJ2002" s="135" t="s">
        <v>11010</v>
      </c>
      <c r="BK2002" s="135" t="s">
        <v>11011</v>
      </c>
      <c r="BL2002" s="135" t="s">
        <v>163</v>
      </c>
      <c r="BM2002" s="135" t="s">
        <v>11001</v>
      </c>
      <c r="BN2002" s="135" t="s">
        <v>163</v>
      </c>
      <c r="BO2002" s="135" t="s">
        <v>11003</v>
      </c>
      <c r="BP2002" s="135" t="s">
        <v>11012</v>
      </c>
      <c r="BQ2002" s="135"/>
      <c r="BR2002" s="135"/>
      <c r="BS2002" s="135"/>
      <c r="BT2002" s="135"/>
      <c r="BU2002" s="135"/>
      <c r="BV2002" s="135"/>
      <c r="BW2002" s="135"/>
      <c r="BX2002" s="135"/>
      <c r="BY2002" s="135"/>
      <c r="BZ2002" s="135"/>
      <c r="CA2002" s="135"/>
      <c r="CB2002" s="135"/>
      <c r="CC2002" s="135"/>
      <c r="CD2002" s="135"/>
      <c r="CE2002" s="135"/>
      <c r="CF2002" s="135"/>
      <c r="CG2002" s="135"/>
      <c r="CH2002" s="135"/>
      <c r="CI2002" s="135"/>
      <c r="CJ2002" s="135"/>
      <c r="CK2002" s="135"/>
      <c r="CL2002" s="135"/>
      <c r="CM2002" s="135"/>
      <c r="CN2002" s="135"/>
      <c r="CO2002" s="135"/>
      <c r="CP2002" s="135"/>
      <c r="CQ2002" s="135"/>
      <c r="CR2002" s="135"/>
      <c r="CS2002" s="135"/>
      <c r="CT2002" s="135"/>
      <c r="CU2002" s="135"/>
      <c r="CV2002" s="135"/>
      <c r="CW2002" s="135"/>
      <c r="CX2002" s="135"/>
      <c r="CY2002" s="135"/>
      <c r="CZ2002" s="135"/>
      <c r="DA2002" s="135"/>
      <c r="DB2002" s="135"/>
      <c r="DC2002" s="135"/>
      <c r="DD2002" s="135"/>
      <c r="DE2002" s="135"/>
      <c r="DF2002" s="135"/>
      <c r="DG2002" s="135"/>
      <c r="DH2002" s="135"/>
      <c r="DI2002" s="135"/>
      <c r="DJ2002" s="135"/>
      <c r="DK2002" s="135"/>
      <c r="DL2002" s="135"/>
      <c r="DM2002" s="135"/>
      <c r="DN2002" s="135"/>
      <c r="DO2002" s="135"/>
      <c r="DP2002" s="135"/>
      <c r="DQ2002" s="135"/>
      <c r="DR2002" s="135"/>
      <c r="DS2002" s="135"/>
      <c r="DT2002" s="135"/>
      <c r="DU2002" s="135"/>
      <c r="DV2002" s="135"/>
      <c r="DW2002" s="135"/>
      <c r="DX2002" s="135"/>
      <c r="DY2002" s="135"/>
      <c r="DZ2002" s="135"/>
      <c r="EA2002" s="135"/>
      <c r="EB2002" s="135"/>
      <c r="EC2002" s="135"/>
      <c r="ED2002" s="135"/>
      <c r="EE2002" s="135"/>
      <c r="EF2002" s="135"/>
      <c r="EG2002" s="135"/>
      <c r="EH2002" s="135"/>
      <c r="EI2002" s="135"/>
      <c r="EJ2002" s="135"/>
      <c r="EK2002" s="135"/>
      <c r="EL2002" s="135"/>
      <c r="EM2002" s="135"/>
      <c r="EN2002" s="135"/>
      <c r="EO2002" s="135"/>
      <c r="EP2002" s="135"/>
      <c r="EQ2002" s="135"/>
      <c r="ER2002" s="135"/>
      <c r="ES2002" s="135"/>
      <c r="ET2002" s="135"/>
      <c r="EU2002" s="135"/>
      <c r="EV2002" s="135"/>
      <c r="EW2002" s="135"/>
      <c r="EX2002" s="135"/>
      <c r="EY2002" s="135"/>
      <c r="EZ2002" s="135"/>
      <c r="FA2002" s="135"/>
      <c r="FB2002" s="135"/>
      <c r="FC2002" s="135"/>
      <c r="FD2002" s="135"/>
      <c r="FE2002" s="135"/>
      <c r="FF2002" s="135"/>
      <c r="FG2002" s="135"/>
      <c r="FH2002" s="135"/>
      <c r="FI2002" s="135"/>
      <c r="FJ2002" s="135"/>
      <c r="FK2002" s="135"/>
      <c r="FL2002" s="135"/>
    </row>
    <row r="2003" spans="1:170" ht="12.75" customHeight="1" x14ac:dyDescent="0.2">
      <c r="A2003" s="135" t="s">
        <v>205</v>
      </c>
      <c r="B2003" s="127" t="s">
        <v>215</v>
      </c>
      <c r="C2003" s="128"/>
      <c r="D2003" s="135" t="s">
        <v>11578</v>
      </c>
      <c r="E2003" s="135" t="s">
        <v>11578</v>
      </c>
      <c r="F2003" s="135"/>
      <c r="G2003" s="135"/>
      <c r="H2003" s="127" t="s">
        <v>11628</v>
      </c>
      <c r="I2003" s="135" t="s">
        <v>722</v>
      </c>
      <c r="J2003" s="135" t="s">
        <v>179</v>
      </c>
      <c r="K2003" s="127" t="s">
        <v>162</v>
      </c>
      <c r="L2003" s="135"/>
      <c r="M2003" s="135"/>
      <c r="N2003" s="135"/>
      <c r="O2003" s="135"/>
      <c r="P2003" s="135"/>
      <c r="Q2003" s="135"/>
      <c r="R2003" s="135"/>
      <c r="S2003" s="135"/>
      <c r="T2003" s="135"/>
      <c r="U2003" s="135"/>
      <c r="V2003" s="135"/>
      <c r="W2003" s="135"/>
      <c r="X2003" s="135"/>
      <c r="Y2003" s="135"/>
      <c r="Z2003" s="135"/>
      <c r="AA2003" s="135"/>
      <c r="AB2003" s="135"/>
      <c r="AC2003" s="133" t="s">
        <v>168</v>
      </c>
      <c r="AD2003" s="135" t="s">
        <v>11579</v>
      </c>
      <c r="AE2003" s="135" t="s">
        <v>3830</v>
      </c>
      <c r="AF2003" s="135" t="s">
        <v>11319</v>
      </c>
      <c r="AG2003" s="135" t="s">
        <v>11580</v>
      </c>
      <c r="AH2003" s="135"/>
      <c r="AI2003" s="135"/>
      <c r="AJ2003" s="135"/>
      <c r="AK2003" s="135"/>
      <c r="AL2003" s="135"/>
      <c r="AM2003" s="135"/>
      <c r="AN2003" s="135"/>
      <c r="AO2003" s="135"/>
      <c r="AP2003" s="135"/>
      <c r="AQ2003" s="135"/>
      <c r="AR2003" s="135"/>
      <c r="AS2003" s="135"/>
      <c r="AT2003" s="135"/>
      <c r="AU2003" s="135"/>
      <c r="AV2003" s="135"/>
      <c r="AW2003" s="135"/>
      <c r="AX2003" s="135"/>
      <c r="AY2003" s="135"/>
      <c r="AZ2003" s="135"/>
      <c r="BA2003" s="135"/>
      <c r="BB2003" s="135"/>
      <c r="BC2003" s="135"/>
      <c r="BD2003" s="135"/>
      <c r="BE2003" s="135"/>
      <c r="BF2003" s="135"/>
      <c r="BG2003" s="135"/>
      <c r="BH2003" s="135"/>
      <c r="BI2003" s="135"/>
      <c r="BJ2003" s="135"/>
      <c r="BK2003" s="135"/>
      <c r="BL2003" s="135"/>
      <c r="BM2003" s="135"/>
      <c r="BN2003" s="135"/>
      <c r="BO2003" s="135"/>
      <c r="BP2003" s="135"/>
      <c r="BQ2003" s="135"/>
      <c r="BR2003" s="135"/>
      <c r="BS2003" s="135"/>
      <c r="BT2003" s="135"/>
      <c r="BU2003" s="135"/>
      <c r="BV2003" s="135"/>
      <c r="BW2003" s="135"/>
      <c r="BX2003" s="135"/>
      <c r="BY2003" s="135"/>
      <c r="BZ2003" s="135"/>
      <c r="CA2003" s="135"/>
      <c r="CB2003" s="135"/>
      <c r="CC2003" s="135"/>
      <c r="CD2003" s="135"/>
      <c r="CE2003" s="135"/>
      <c r="CF2003" s="135"/>
      <c r="CG2003" s="135"/>
      <c r="CH2003" s="135"/>
      <c r="CI2003" s="135"/>
      <c r="CJ2003" s="135"/>
      <c r="CK2003" s="135"/>
      <c r="CL2003" s="135"/>
      <c r="CM2003" s="135"/>
      <c r="CN2003" s="135"/>
      <c r="CO2003" s="135"/>
      <c r="CP2003" s="135"/>
      <c r="CQ2003" s="135"/>
      <c r="CR2003" s="135"/>
      <c r="CS2003" s="135"/>
      <c r="CT2003" s="135"/>
      <c r="CU2003" s="135"/>
      <c r="CV2003" s="135"/>
      <c r="CW2003" s="135"/>
      <c r="CX2003" s="135"/>
      <c r="CY2003" s="135"/>
      <c r="CZ2003" s="135"/>
      <c r="DA2003" s="135"/>
      <c r="DB2003" s="135"/>
      <c r="DC2003" s="135"/>
      <c r="DD2003" s="135"/>
      <c r="DE2003" s="135"/>
      <c r="DF2003" s="135"/>
      <c r="DG2003" s="135"/>
      <c r="DH2003" s="135"/>
      <c r="DI2003" s="135"/>
      <c r="DJ2003" s="135"/>
      <c r="DK2003" s="135"/>
      <c r="DL2003" s="135"/>
      <c r="DM2003" s="135"/>
      <c r="DN2003" s="135"/>
      <c r="DO2003" s="135"/>
      <c r="DP2003" s="135"/>
      <c r="DQ2003" s="135"/>
      <c r="DR2003" s="135"/>
      <c r="DS2003" s="135"/>
      <c r="DT2003" s="135"/>
      <c r="DU2003" s="135"/>
      <c r="DV2003" s="135"/>
      <c r="DW2003" s="135"/>
      <c r="DX2003" s="135"/>
      <c r="DY2003" s="135"/>
      <c r="DZ2003" s="135"/>
      <c r="EA2003" s="135"/>
      <c r="EB2003" s="135"/>
      <c r="EC2003" s="135"/>
      <c r="ED2003" s="135"/>
      <c r="EE2003" s="135"/>
      <c r="EF2003" s="135"/>
      <c r="EG2003" s="135"/>
      <c r="EH2003" s="135"/>
      <c r="EI2003" s="135"/>
      <c r="EJ2003" s="135"/>
      <c r="EK2003" s="135"/>
      <c r="EL2003" s="135"/>
      <c r="EM2003" s="135"/>
      <c r="EN2003" s="135"/>
      <c r="EO2003" s="135"/>
      <c r="EP2003" s="135"/>
      <c r="EQ2003" s="135"/>
      <c r="ER2003" s="135"/>
      <c r="ES2003" s="135"/>
      <c r="ET2003" s="135"/>
      <c r="EU2003" s="135"/>
      <c r="EV2003" s="135"/>
      <c r="EW2003" s="135"/>
      <c r="EX2003" s="135"/>
      <c r="EY2003" s="135"/>
      <c r="EZ2003" s="135"/>
      <c r="FA2003" s="135"/>
      <c r="FB2003" s="135"/>
      <c r="FC2003" s="135"/>
      <c r="FD2003" s="135"/>
      <c r="FE2003" s="135"/>
      <c r="FF2003" s="135"/>
      <c r="FG2003" s="135"/>
      <c r="FH2003" s="135"/>
      <c r="FI2003" s="135"/>
      <c r="FJ2003" s="135"/>
      <c r="FK2003" s="135"/>
      <c r="FL2003" s="135"/>
    </row>
    <row r="2004" spans="1:170" ht="12.75" customHeight="1" x14ac:dyDescent="0.2">
      <c r="A2004" s="135" t="s">
        <v>173</v>
      </c>
      <c r="B2004" s="127" t="s">
        <v>11446</v>
      </c>
      <c r="C2004" s="128"/>
      <c r="D2004" s="135" t="s">
        <v>11447</v>
      </c>
      <c r="E2004" s="135" t="s">
        <v>11447</v>
      </c>
      <c r="F2004" s="135"/>
      <c r="G2004" s="135"/>
      <c r="H2004" s="127" t="s">
        <v>11628</v>
      </c>
      <c r="I2004" s="135" t="s">
        <v>722</v>
      </c>
      <c r="J2004" s="135" t="s">
        <v>179</v>
      </c>
      <c r="K2004" s="127" t="s">
        <v>162</v>
      </c>
      <c r="L2004" s="135"/>
      <c r="M2004" s="135"/>
      <c r="N2004" s="135"/>
      <c r="O2004" s="135"/>
      <c r="P2004" s="135"/>
      <c r="Q2004" s="135"/>
      <c r="R2004" s="135"/>
      <c r="S2004" s="135"/>
      <c r="T2004" s="135"/>
      <c r="U2004" s="135"/>
      <c r="V2004" s="135"/>
      <c r="W2004" s="135"/>
      <c r="X2004" s="135"/>
      <c r="Y2004" s="135"/>
      <c r="Z2004" s="135"/>
      <c r="AA2004" s="135"/>
      <c r="AB2004" s="135"/>
      <c r="AC2004" s="133" t="s">
        <v>168</v>
      </c>
      <c r="AD2004" s="135" t="s">
        <v>11448</v>
      </c>
      <c r="AE2004" s="135" t="s">
        <v>7027</v>
      </c>
      <c r="AF2004" s="135" t="s">
        <v>11319</v>
      </c>
      <c r="AG2004" s="135" t="s">
        <v>11449</v>
      </c>
      <c r="AH2004" s="135"/>
      <c r="AI2004" s="135"/>
      <c r="AJ2004" s="135"/>
      <c r="AK2004" s="135"/>
      <c r="AL2004" s="135"/>
      <c r="AM2004" s="135"/>
      <c r="AN2004" s="135"/>
      <c r="AO2004" s="135"/>
      <c r="AP2004" s="135"/>
      <c r="AQ2004" s="135"/>
      <c r="AR2004" s="135"/>
      <c r="AS2004" s="135"/>
      <c r="AT2004" s="135"/>
      <c r="AU2004" s="135"/>
      <c r="AV2004" s="135"/>
      <c r="AW2004" s="135"/>
      <c r="AX2004" s="135"/>
      <c r="AY2004" s="135"/>
      <c r="AZ2004" s="135"/>
      <c r="BA2004" s="135"/>
      <c r="BB2004" s="135"/>
      <c r="BC2004" s="135"/>
      <c r="BD2004" s="135"/>
      <c r="BE2004" s="135"/>
      <c r="BF2004" s="135"/>
      <c r="BG2004" s="135"/>
      <c r="BH2004" s="135"/>
      <c r="BI2004" s="135"/>
      <c r="BJ2004" s="135"/>
      <c r="BK2004" s="135"/>
      <c r="BL2004" s="135"/>
      <c r="BM2004" s="135"/>
      <c r="BN2004" s="135"/>
      <c r="BO2004" s="135"/>
      <c r="BP2004" s="135"/>
      <c r="BQ2004" s="135"/>
      <c r="BR2004" s="135"/>
      <c r="BS2004" s="135"/>
      <c r="BT2004" s="135"/>
      <c r="BU2004" s="135"/>
      <c r="BV2004" s="135"/>
      <c r="BW2004" s="135"/>
      <c r="BX2004" s="135"/>
      <c r="BY2004" s="135"/>
      <c r="BZ2004" s="135"/>
      <c r="CA2004" s="135"/>
      <c r="CB2004" s="135"/>
      <c r="CC2004" s="135"/>
      <c r="CD2004" s="135"/>
      <c r="CE2004" s="135"/>
      <c r="CF2004" s="135"/>
      <c r="CG2004" s="135"/>
      <c r="CH2004" s="135"/>
      <c r="CI2004" s="135"/>
      <c r="CJ2004" s="135"/>
      <c r="CK2004" s="135"/>
      <c r="CL2004" s="135"/>
      <c r="CM2004" s="135"/>
      <c r="CN2004" s="135"/>
      <c r="CO2004" s="135"/>
      <c r="CP2004" s="135"/>
      <c r="CQ2004" s="135"/>
      <c r="CR2004" s="135"/>
      <c r="CS2004" s="135"/>
      <c r="CT2004" s="135"/>
      <c r="CU2004" s="135"/>
      <c r="CV2004" s="135"/>
      <c r="CW2004" s="135"/>
      <c r="CX2004" s="135"/>
      <c r="CY2004" s="135"/>
      <c r="CZ2004" s="135"/>
      <c r="DA2004" s="135"/>
      <c r="DB2004" s="135"/>
      <c r="DC2004" s="135"/>
      <c r="DD2004" s="135"/>
      <c r="DE2004" s="135"/>
      <c r="DF2004" s="135"/>
      <c r="DG2004" s="135"/>
      <c r="DH2004" s="135"/>
      <c r="DI2004" s="135"/>
      <c r="DJ2004" s="135"/>
      <c r="DK2004" s="135"/>
      <c r="DL2004" s="135"/>
      <c r="DM2004" s="135"/>
      <c r="DN2004" s="135"/>
      <c r="DO2004" s="135"/>
      <c r="DP2004" s="135"/>
      <c r="DQ2004" s="135"/>
      <c r="DR2004" s="135"/>
      <c r="DS2004" s="135"/>
      <c r="DT2004" s="135"/>
      <c r="DU2004" s="135"/>
      <c r="DV2004" s="135"/>
      <c r="DW2004" s="135"/>
      <c r="DX2004" s="135"/>
      <c r="DY2004" s="135"/>
      <c r="DZ2004" s="135"/>
      <c r="EA2004" s="135"/>
      <c r="EB2004" s="135"/>
      <c r="EC2004" s="135"/>
      <c r="ED2004" s="135"/>
      <c r="EE2004" s="135"/>
      <c r="EF2004" s="135"/>
      <c r="EG2004" s="135"/>
      <c r="EH2004" s="135"/>
      <c r="EI2004" s="135"/>
      <c r="EJ2004" s="135"/>
      <c r="EK2004" s="135"/>
      <c r="EL2004" s="135"/>
      <c r="EM2004" s="135"/>
      <c r="EN2004" s="135"/>
      <c r="EO2004" s="135"/>
      <c r="EP2004" s="135"/>
      <c r="EQ2004" s="135"/>
      <c r="ER2004" s="135"/>
      <c r="ES2004" s="135"/>
      <c r="ET2004" s="135"/>
      <c r="EU2004" s="135"/>
      <c r="EV2004" s="135"/>
      <c r="EW2004" s="135"/>
      <c r="EX2004" s="135"/>
      <c r="EY2004" s="135"/>
      <c r="EZ2004" s="135"/>
      <c r="FA2004" s="135"/>
      <c r="FB2004" s="135"/>
      <c r="FC2004" s="135"/>
      <c r="FD2004" s="135"/>
      <c r="FE2004" s="135"/>
      <c r="FF2004" s="135"/>
      <c r="FG2004" s="135"/>
      <c r="FH2004" s="135"/>
      <c r="FI2004" s="135"/>
      <c r="FJ2004" s="135"/>
      <c r="FK2004" s="135"/>
      <c r="FL2004" s="135"/>
    </row>
    <row r="2005" spans="1:170" ht="12.75" customHeight="1" x14ac:dyDescent="0.2">
      <c r="A2005" s="135" t="s">
        <v>173</v>
      </c>
      <c r="B2005" s="127" t="s">
        <v>211</v>
      </c>
      <c r="C2005" s="128" t="s">
        <v>11624</v>
      </c>
      <c r="D2005" s="135" t="s">
        <v>11423</v>
      </c>
      <c r="E2005" s="135" t="s">
        <v>11423</v>
      </c>
      <c r="F2005" s="135"/>
      <c r="G2005" s="135"/>
      <c r="H2005" s="127" t="s">
        <v>11628</v>
      </c>
      <c r="I2005" s="135" t="s">
        <v>722</v>
      </c>
      <c r="J2005" s="135" t="s">
        <v>179</v>
      </c>
      <c r="K2005" s="127" t="s">
        <v>162</v>
      </c>
      <c r="L2005" s="135"/>
      <c r="M2005" s="135"/>
      <c r="N2005" s="135"/>
      <c r="O2005" s="135"/>
      <c r="P2005" s="135"/>
      <c r="Q2005" s="135"/>
      <c r="R2005" s="135"/>
      <c r="S2005" s="135"/>
      <c r="T2005" s="135"/>
      <c r="U2005" s="135"/>
      <c r="V2005" s="135"/>
      <c r="W2005" s="135"/>
      <c r="X2005" s="135"/>
      <c r="Y2005" s="135"/>
      <c r="Z2005" s="135"/>
      <c r="AA2005" s="135"/>
      <c r="AB2005" s="135"/>
      <c r="AC2005" s="133" t="s">
        <v>168</v>
      </c>
      <c r="AD2005" s="135" t="s">
        <v>727</v>
      </c>
      <c r="AE2005" s="135" t="s">
        <v>10805</v>
      </c>
      <c r="AF2005" s="135" t="s">
        <v>11333</v>
      </c>
      <c r="AG2005" s="135" t="s">
        <v>11424</v>
      </c>
      <c r="AH2005" s="135"/>
      <c r="AI2005" s="135"/>
      <c r="AJ2005" s="135"/>
      <c r="AK2005" s="135"/>
      <c r="AL2005" s="135"/>
      <c r="AM2005" s="135"/>
      <c r="AN2005" s="135"/>
      <c r="AO2005" s="135"/>
      <c r="AP2005" s="135"/>
      <c r="AQ2005" s="135"/>
      <c r="AR2005" s="135"/>
      <c r="AS2005" s="135"/>
      <c r="AT2005" s="135"/>
      <c r="AU2005" s="135"/>
      <c r="AV2005" s="135"/>
      <c r="AW2005" s="135"/>
      <c r="AX2005" s="135"/>
      <c r="AY2005" s="135"/>
      <c r="AZ2005" s="135"/>
      <c r="BA2005" s="135"/>
      <c r="BB2005" s="135"/>
      <c r="BC2005" s="135"/>
      <c r="BD2005" s="135"/>
      <c r="BE2005" s="135"/>
      <c r="BF2005" s="135"/>
      <c r="BG2005" s="135"/>
      <c r="BH2005" s="135"/>
      <c r="BI2005" s="135"/>
      <c r="BJ2005" s="135"/>
      <c r="BK2005" s="135"/>
      <c r="BL2005" s="135"/>
      <c r="BM2005" s="135"/>
      <c r="BN2005" s="135"/>
      <c r="BO2005" s="135"/>
      <c r="BP2005" s="135"/>
      <c r="BQ2005" s="135"/>
      <c r="BR2005" s="135"/>
      <c r="BS2005" s="135"/>
      <c r="BT2005" s="135"/>
      <c r="BU2005" s="135"/>
      <c r="BV2005" s="135"/>
      <c r="BW2005" s="135"/>
      <c r="BX2005" s="135"/>
      <c r="BY2005" s="135"/>
      <c r="BZ2005" s="135"/>
      <c r="CA2005" s="135"/>
      <c r="CB2005" s="135"/>
      <c r="CC2005" s="135"/>
      <c r="CD2005" s="135"/>
      <c r="CE2005" s="135"/>
      <c r="CF2005" s="135"/>
      <c r="CG2005" s="135"/>
      <c r="CH2005" s="135"/>
      <c r="CI2005" s="135"/>
      <c r="CJ2005" s="135"/>
      <c r="CK2005" s="135"/>
      <c r="CL2005" s="135"/>
      <c r="CM2005" s="135"/>
      <c r="CN2005" s="135"/>
      <c r="CO2005" s="135"/>
      <c r="CP2005" s="135"/>
      <c r="CQ2005" s="135"/>
      <c r="CR2005" s="135"/>
      <c r="CS2005" s="135"/>
      <c r="CT2005" s="135"/>
      <c r="CU2005" s="135"/>
      <c r="CV2005" s="135"/>
      <c r="CW2005" s="135"/>
      <c r="CX2005" s="135"/>
      <c r="CY2005" s="135"/>
      <c r="CZ2005" s="135"/>
      <c r="DA2005" s="135"/>
      <c r="DB2005" s="135"/>
      <c r="DC2005" s="135"/>
      <c r="DD2005" s="135"/>
      <c r="DE2005" s="135"/>
      <c r="DF2005" s="135"/>
      <c r="DG2005" s="135"/>
      <c r="DH2005" s="135"/>
      <c r="DI2005" s="135"/>
      <c r="DJ2005" s="135"/>
      <c r="DK2005" s="135"/>
      <c r="DL2005" s="135"/>
      <c r="DM2005" s="135"/>
      <c r="DN2005" s="135"/>
      <c r="DO2005" s="135"/>
      <c r="DP2005" s="135"/>
      <c r="DQ2005" s="135"/>
      <c r="DR2005" s="135"/>
      <c r="DS2005" s="135"/>
      <c r="DT2005" s="135"/>
      <c r="DU2005" s="135"/>
      <c r="DV2005" s="135"/>
      <c r="DW2005" s="135"/>
      <c r="DX2005" s="135"/>
      <c r="DY2005" s="135"/>
      <c r="DZ2005" s="135"/>
      <c r="EA2005" s="135"/>
      <c r="EB2005" s="135"/>
      <c r="EC2005" s="135"/>
      <c r="ED2005" s="135"/>
      <c r="EE2005" s="135"/>
      <c r="EF2005" s="135"/>
      <c r="EG2005" s="135"/>
      <c r="EH2005" s="135"/>
      <c r="EI2005" s="135"/>
      <c r="EJ2005" s="135"/>
      <c r="EK2005" s="135"/>
      <c r="EL2005" s="135"/>
      <c r="EM2005" s="135"/>
      <c r="EN2005" s="135"/>
      <c r="EO2005" s="135"/>
      <c r="EP2005" s="135"/>
      <c r="EQ2005" s="135"/>
      <c r="ER2005" s="135"/>
      <c r="ES2005" s="135"/>
      <c r="ET2005" s="135"/>
      <c r="EU2005" s="135"/>
      <c r="EV2005" s="135"/>
      <c r="EW2005" s="135"/>
      <c r="EX2005" s="135"/>
      <c r="EY2005" s="135"/>
      <c r="EZ2005" s="135"/>
      <c r="FA2005" s="135"/>
      <c r="FB2005" s="135"/>
      <c r="FC2005" s="135"/>
      <c r="FD2005" s="135"/>
      <c r="FE2005" s="135"/>
      <c r="FF2005" s="135"/>
      <c r="FG2005" s="135"/>
      <c r="FH2005" s="135"/>
      <c r="FI2005" s="135"/>
      <c r="FJ2005" s="135"/>
      <c r="FK2005" s="135"/>
      <c r="FL2005" s="135"/>
    </row>
    <row r="2006" spans="1:170" ht="12.75" customHeight="1" x14ac:dyDescent="0.2">
      <c r="A2006" s="135" t="s">
        <v>205</v>
      </c>
      <c r="B2006" s="17" t="s">
        <v>886</v>
      </c>
      <c r="C2006" s="128"/>
      <c r="D2006" s="135" t="s">
        <v>11542</v>
      </c>
      <c r="E2006" s="135" t="s">
        <v>11542</v>
      </c>
      <c r="F2006" s="135"/>
      <c r="G2006" s="135"/>
      <c r="H2006" s="127" t="s">
        <v>11628</v>
      </c>
      <c r="I2006" s="135" t="s">
        <v>722</v>
      </c>
      <c r="J2006" s="135" t="s">
        <v>179</v>
      </c>
      <c r="K2006" s="127" t="s">
        <v>162</v>
      </c>
      <c r="L2006" s="135"/>
      <c r="M2006" s="135"/>
      <c r="N2006" s="135"/>
      <c r="O2006" s="135"/>
      <c r="P2006" s="135"/>
      <c r="Q2006" s="135"/>
      <c r="R2006" s="135"/>
      <c r="S2006" s="135"/>
      <c r="T2006" s="135"/>
      <c r="U2006" s="135"/>
      <c r="V2006" s="135"/>
      <c r="W2006" s="135"/>
      <c r="X2006" s="135"/>
      <c r="Y2006" s="135"/>
      <c r="Z2006" s="135"/>
      <c r="AA2006" s="135"/>
      <c r="AB2006" s="135"/>
      <c r="AC2006" s="133" t="s">
        <v>168</v>
      </c>
      <c r="AD2006" s="135" t="s">
        <v>6210</v>
      </c>
      <c r="AE2006" s="135" t="s">
        <v>4011</v>
      </c>
      <c r="AF2006" s="135" t="s">
        <v>1071</v>
      </c>
      <c r="AG2006" s="135" t="s">
        <v>11543</v>
      </c>
      <c r="AH2006" s="135"/>
      <c r="AI2006" s="135"/>
      <c r="AJ2006" s="135"/>
      <c r="AK2006" s="135"/>
      <c r="AL2006" s="135"/>
      <c r="AM2006" s="135"/>
      <c r="AN2006" s="135"/>
      <c r="AO2006" s="135"/>
      <c r="AP2006" s="135"/>
      <c r="AQ2006" s="135"/>
      <c r="AR2006" s="135"/>
      <c r="AS2006" s="135"/>
      <c r="AT2006" s="135"/>
      <c r="AU2006" s="135"/>
      <c r="AV2006" s="135"/>
      <c r="AW2006" s="135"/>
      <c r="AX2006" s="135"/>
      <c r="AY2006" s="135"/>
      <c r="AZ2006" s="135"/>
      <c r="BA2006" s="135"/>
      <c r="BB2006" s="135"/>
      <c r="BC2006" s="135"/>
      <c r="BD2006" s="135"/>
      <c r="BE2006" s="135"/>
      <c r="BF2006" s="135"/>
      <c r="BG2006" s="135"/>
      <c r="BH2006" s="135"/>
      <c r="BI2006" s="135"/>
      <c r="BJ2006" s="135"/>
      <c r="BK2006" s="135"/>
      <c r="BL2006" s="135"/>
      <c r="BM2006" s="135"/>
      <c r="BN2006" s="135"/>
      <c r="BO2006" s="135"/>
      <c r="BP2006" s="135"/>
      <c r="BQ2006" s="135"/>
      <c r="BR2006" s="135"/>
      <c r="BS2006" s="135"/>
      <c r="BT2006" s="135"/>
      <c r="BU2006" s="135"/>
      <c r="BV2006" s="135"/>
      <c r="BW2006" s="135"/>
      <c r="BX2006" s="135"/>
      <c r="BY2006" s="135"/>
      <c r="BZ2006" s="135"/>
      <c r="CA2006" s="135"/>
      <c r="CB2006" s="135"/>
      <c r="CC2006" s="135"/>
      <c r="CD2006" s="135"/>
      <c r="CE2006" s="135"/>
      <c r="CF2006" s="135"/>
      <c r="CG2006" s="135"/>
      <c r="CH2006" s="135"/>
      <c r="CI2006" s="135"/>
      <c r="CJ2006" s="135"/>
      <c r="CK2006" s="135"/>
      <c r="CL2006" s="135"/>
      <c r="CM2006" s="135"/>
      <c r="CN2006" s="135"/>
      <c r="CO2006" s="135"/>
      <c r="CP2006" s="135"/>
      <c r="CQ2006" s="135"/>
      <c r="CR2006" s="135"/>
      <c r="CS2006" s="135"/>
      <c r="CT2006" s="135"/>
      <c r="CU2006" s="135"/>
      <c r="CV2006" s="135"/>
      <c r="CW2006" s="135"/>
      <c r="CX2006" s="135"/>
      <c r="CY2006" s="135"/>
      <c r="CZ2006" s="135"/>
      <c r="DA2006" s="135"/>
      <c r="DB2006" s="135"/>
      <c r="DC2006" s="135"/>
      <c r="DD2006" s="135"/>
      <c r="DE2006" s="135"/>
      <c r="DF2006" s="135"/>
      <c r="DG2006" s="135"/>
      <c r="DH2006" s="135"/>
      <c r="DI2006" s="135"/>
      <c r="DJ2006" s="135"/>
      <c r="DK2006" s="135"/>
      <c r="DL2006" s="135"/>
      <c r="DM2006" s="135"/>
      <c r="DN2006" s="135"/>
      <c r="DO2006" s="135"/>
      <c r="DP2006" s="135"/>
      <c r="DQ2006" s="135"/>
      <c r="DR2006" s="135"/>
      <c r="DS2006" s="135"/>
      <c r="DT2006" s="135"/>
      <c r="DU2006" s="135"/>
      <c r="DV2006" s="135"/>
      <c r="DW2006" s="135"/>
      <c r="DX2006" s="135"/>
      <c r="DY2006" s="135"/>
      <c r="DZ2006" s="135"/>
      <c r="EA2006" s="135"/>
      <c r="EB2006" s="135"/>
      <c r="EC2006" s="135"/>
      <c r="ED2006" s="135"/>
      <c r="EE2006" s="135"/>
      <c r="EF2006" s="135"/>
      <c r="EG2006" s="135"/>
      <c r="EH2006" s="135"/>
      <c r="EI2006" s="135"/>
      <c r="EJ2006" s="135"/>
      <c r="EK2006" s="135"/>
      <c r="EL2006" s="135"/>
      <c r="EM2006" s="135"/>
      <c r="EN2006" s="135"/>
      <c r="EO2006" s="135"/>
      <c r="EP2006" s="135"/>
      <c r="EQ2006" s="135"/>
      <c r="ER2006" s="135"/>
      <c r="ES2006" s="135"/>
      <c r="ET2006" s="135"/>
      <c r="EU2006" s="135"/>
      <c r="EV2006" s="135"/>
      <c r="EW2006" s="135"/>
      <c r="EX2006" s="135"/>
      <c r="EY2006" s="135"/>
      <c r="EZ2006" s="135"/>
      <c r="FA2006" s="135"/>
      <c r="FB2006" s="135"/>
      <c r="FC2006" s="135"/>
      <c r="FD2006" s="135"/>
      <c r="FE2006" s="135"/>
      <c r="FF2006" s="135"/>
      <c r="FG2006" s="135"/>
      <c r="FH2006" s="135"/>
      <c r="FI2006" s="135"/>
      <c r="FJ2006" s="135"/>
      <c r="FK2006" s="135"/>
      <c r="FL2006" s="135"/>
      <c r="FM2006" s="130"/>
      <c r="FN2006" s="130"/>
    </row>
    <row r="2007" spans="1:170" ht="12.75" customHeight="1" x14ac:dyDescent="0.2">
      <c r="A2007" s="133" t="s">
        <v>205</v>
      </c>
      <c r="B2007" s="124"/>
      <c r="C2007" s="133"/>
      <c r="D2007" s="133" t="s">
        <v>11045</v>
      </c>
      <c r="E2007" s="133" t="s">
        <v>11045</v>
      </c>
      <c r="F2007" s="124"/>
      <c r="G2007" s="124"/>
      <c r="H2007" s="124"/>
      <c r="I2007" s="133" t="s">
        <v>8279</v>
      </c>
      <c r="J2007" s="133" t="s">
        <v>493</v>
      </c>
      <c r="K2007" s="124" t="s">
        <v>162</v>
      </c>
      <c r="L2007" s="133"/>
      <c r="M2007" s="133"/>
      <c r="N2007" s="124"/>
      <c r="O2007" s="124"/>
      <c r="P2007" s="124"/>
      <c r="Q2007" s="124"/>
      <c r="R2007" s="133"/>
      <c r="S2007" s="133"/>
      <c r="T2007" s="133"/>
      <c r="U2007" s="135" t="s">
        <v>11049</v>
      </c>
      <c r="V2007" s="24"/>
      <c r="W2007" s="133"/>
      <c r="X2007" s="133"/>
      <c r="Y2007" s="133"/>
      <c r="Z2007" s="133"/>
      <c r="AA2007" s="133"/>
      <c r="AB2007" s="133"/>
      <c r="AC2007" s="136" t="s">
        <v>168</v>
      </c>
      <c r="AD2007" s="133" t="s">
        <v>11046</v>
      </c>
      <c r="AE2007" s="133" t="s">
        <v>11047</v>
      </c>
      <c r="AF2007" s="133" t="s">
        <v>1413</v>
      </c>
      <c r="AG2007" s="133" t="s">
        <v>11048</v>
      </c>
      <c r="AH2007" s="133"/>
      <c r="AI2007" s="133"/>
      <c r="AJ2007" s="133"/>
      <c r="AK2007" s="133"/>
      <c r="AL2007" s="133"/>
      <c r="AM2007" s="124"/>
      <c r="AN2007" s="124"/>
      <c r="AO2007" s="124"/>
      <c r="AP2007" s="124"/>
      <c r="AQ2007" s="124"/>
      <c r="AR2007" s="124"/>
      <c r="AS2007" s="124"/>
      <c r="AT2007" s="124"/>
      <c r="AU2007" s="124"/>
      <c r="AV2007" s="124"/>
      <c r="AW2007" s="124"/>
      <c r="AX2007" s="135"/>
      <c r="AY2007" s="135"/>
      <c r="AZ2007" s="135"/>
      <c r="BA2007" s="135"/>
      <c r="BB2007" s="135"/>
      <c r="BC2007" s="135"/>
      <c r="BD2007" s="135"/>
      <c r="BE2007" s="135"/>
      <c r="BF2007" s="135"/>
      <c r="BG2007" s="135"/>
      <c r="BH2007" s="135"/>
      <c r="BI2007" s="135"/>
      <c r="BJ2007" s="135"/>
      <c r="BK2007" s="135"/>
      <c r="BL2007" s="135"/>
      <c r="BM2007" s="135"/>
      <c r="BN2007" s="135"/>
      <c r="BO2007" s="135"/>
      <c r="BP2007" s="135"/>
      <c r="BQ2007" s="135"/>
      <c r="BR2007" s="135"/>
      <c r="BS2007" s="135"/>
      <c r="BT2007" s="135"/>
      <c r="BU2007" s="135"/>
      <c r="BV2007" s="135"/>
      <c r="BW2007" s="135"/>
      <c r="BX2007" s="135"/>
      <c r="BY2007" s="135"/>
      <c r="BZ2007" s="135"/>
      <c r="CA2007" s="135"/>
      <c r="CB2007" s="135"/>
      <c r="CC2007" s="135"/>
      <c r="CD2007" s="135"/>
      <c r="CE2007" s="135"/>
      <c r="CF2007" s="135"/>
      <c r="CG2007" s="135"/>
      <c r="CH2007" s="135"/>
      <c r="CI2007" s="135"/>
      <c r="CJ2007" s="135"/>
      <c r="CK2007" s="135"/>
      <c r="CL2007" s="135"/>
      <c r="CM2007" s="135"/>
      <c r="CN2007" s="135"/>
      <c r="CO2007" s="135"/>
      <c r="CP2007" s="135"/>
      <c r="CQ2007" s="135"/>
      <c r="CR2007" s="135"/>
      <c r="CS2007" s="135"/>
      <c r="CT2007" s="135"/>
      <c r="CU2007" s="135"/>
      <c r="CV2007" s="135"/>
      <c r="CW2007" s="135"/>
      <c r="CX2007" s="135"/>
      <c r="CY2007" s="135"/>
      <c r="CZ2007" s="135"/>
      <c r="DA2007" s="135"/>
      <c r="DB2007" s="135"/>
      <c r="DC2007" s="135"/>
      <c r="DD2007" s="135"/>
      <c r="DE2007" s="135"/>
      <c r="DF2007" s="135"/>
      <c r="DG2007" s="135"/>
      <c r="DH2007" s="135"/>
      <c r="DI2007" s="135"/>
      <c r="DJ2007" s="135"/>
      <c r="DK2007" s="135"/>
      <c r="DL2007" s="135"/>
      <c r="DM2007" s="135"/>
      <c r="DN2007" s="135"/>
      <c r="DO2007" s="135"/>
      <c r="DP2007" s="135"/>
      <c r="DQ2007" s="135"/>
      <c r="DR2007" s="135"/>
      <c r="DS2007" s="135"/>
      <c r="DT2007" s="135"/>
      <c r="DU2007" s="135"/>
      <c r="DV2007" s="135"/>
      <c r="DW2007" s="135"/>
      <c r="DX2007" s="135"/>
      <c r="DY2007" s="135"/>
      <c r="DZ2007" s="135"/>
      <c r="EA2007" s="135"/>
      <c r="EB2007" s="135"/>
      <c r="EC2007" s="135"/>
      <c r="ED2007" s="135"/>
      <c r="EE2007" s="135"/>
      <c r="EF2007" s="135"/>
      <c r="EG2007" s="135"/>
      <c r="EH2007" s="135"/>
      <c r="EI2007" s="135"/>
      <c r="EJ2007" s="135"/>
      <c r="EK2007" s="135"/>
      <c r="EL2007" s="135"/>
      <c r="EM2007" s="135"/>
      <c r="EN2007" s="135"/>
      <c r="EO2007" s="135"/>
      <c r="EP2007" s="135"/>
      <c r="EQ2007" s="135"/>
      <c r="ER2007" s="135"/>
      <c r="ES2007" s="135"/>
      <c r="ET2007" s="135"/>
      <c r="EU2007" s="135"/>
      <c r="EV2007" s="135"/>
      <c r="EW2007" s="135"/>
      <c r="EX2007" s="135"/>
      <c r="EY2007" s="135"/>
      <c r="EZ2007" s="135"/>
      <c r="FA2007" s="135"/>
      <c r="FB2007" s="135"/>
      <c r="FC2007" s="135"/>
      <c r="FD2007" s="135"/>
      <c r="FE2007" s="135"/>
      <c r="FF2007" s="135"/>
      <c r="FG2007" s="135"/>
      <c r="FH2007" s="135"/>
      <c r="FI2007" s="135"/>
      <c r="FJ2007" s="135"/>
      <c r="FK2007" s="135"/>
      <c r="FL2007" s="135"/>
    </row>
    <row r="2008" spans="1:170" ht="12.75" customHeight="1" x14ac:dyDescent="0.2">
      <c r="A2008" s="135" t="s">
        <v>205</v>
      </c>
      <c r="C2008" s="128"/>
      <c r="D2008" s="135" t="s">
        <v>11050</v>
      </c>
      <c r="E2008" s="135" t="s">
        <v>11050</v>
      </c>
      <c r="F2008" s="135"/>
      <c r="G2008" s="135"/>
      <c r="H2008" s="127"/>
      <c r="I2008" s="135" t="s">
        <v>722</v>
      </c>
      <c r="J2008" s="135" t="s">
        <v>179</v>
      </c>
      <c r="K2008" s="134" t="s">
        <v>180</v>
      </c>
      <c r="L2008" s="135" t="s">
        <v>163</v>
      </c>
      <c r="M2008" s="135" t="s">
        <v>163</v>
      </c>
      <c r="N2008" s="135"/>
      <c r="O2008" s="135"/>
      <c r="P2008" s="135"/>
      <c r="Q2008" s="135"/>
      <c r="R2008" s="135" t="s">
        <v>11051</v>
      </c>
      <c r="S2008" s="135" t="s">
        <v>11052</v>
      </c>
      <c r="T2008" s="135" t="s">
        <v>11053</v>
      </c>
      <c r="U2008" s="135" t="s">
        <v>2542</v>
      </c>
      <c r="V2008" s="141" t="s">
        <v>163</v>
      </c>
      <c r="W2008" s="135"/>
      <c r="X2008" s="135"/>
      <c r="Y2008" s="135"/>
      <c r="Z2008" s="135"/>
      <c r="AA2008" s="135" t="s">
        <v>163</v>
      </c>
      <c r="AB2008" s="135"/>
      <c r="AC2008" s="135" t="s">
        <v>168</v>
      </c>
      <c r="AD2008" s="135" t="s">
        <v>728</v>
      </c>
      <c r="AE2008" s="135" t="s">
        <v>11054</v>
      </c>
      <c r="AF2008" s="135" t="s">
        <v>11055</v>
      </c>
      <c r="AG2008" s="135" t="s">
        <v>11056</v>
      </c>
      <c r="AH2008" s="135" t="s">
        <v>163</v>
      </c>
      <c r="AI2008" s="135" t="s">
        <v>11057</v>
      </c>
      <c r="AJ2008" s="135" t="s">
        <v>163</v>
      </c>
      <c r="AK2008" s="135" t="s">
        <v>11058</v>
      </c>
      <c r="AL2008" s="135" t="s">
        <v>11059</v>
      </c>
      <c r="AM2008" s="135" t="s">
        <v>168</v>
      </c>
      <c r="AN2008" s="135" t="s">
        <v>609</v>
      </c>
      <c r="AO2008" s="135" t="s">
        <v>6236</v>
      </c>
      <c r="AP2008" s="135"/>
      <c r="AQ2008" s="135" t="s">
        <v>11060</v>
      </c>
      <c r="AR2008" s="135"/>
      <c r="AS2008" s="135" t="s">
        <v>11061</v>
      </c>
      <c r="AT2008" s="135"/>
      <c r="AU2008" s="135"/>
      <c r="AV2008" s="135"/>
      <c r="AW2008" s="135" t="s">
        <v>168</v>
      </c>
      <c r="AX2008" s="135" t="s">
        <v>1152</v>
      </c>
      <c r="AY2008" s="135" t="s">
        <v>1923</v>
      </c>
      <c r="AZ2008" s="135" t="s">
        <v>11062</v>
      </c>
      <c r="BA2008" s="135" t="s">
        <v>11063</v>
      </c>
      <c r="BB2008" s="135" t="s">
        <v>163</v>
      </c>
      <c r="BC2008" s="135" t="s">
        <v>11064</v>
      </c>
      <c r="BD2008" s="135" t="s">
        <v>163</v>
      </c>
      <c r="BE2008" s="135" t="s">
        <v>11065</v>
      </c>
      <c r="BF2008" s="135" t="s">
        <v>11066</v>
      </c>
      <c r="BG2008" s="135"/>
      <c r="BH2008" s="135"/>
      <c r="BI2008" s="135"/>
      <c r="BJ2008" s="135"/>
      <c r="BK2008" s="135"/>
      <c r="BL2008" s="135"/>
      <c r="BM2008" s="135"/>
      <c r="BN2008" s="135"/>
      <c r="BO2008" s="135"/>
      <c r="BP2008" s="135"/>
      <c r="BQ2008" s="135"/>
      <c r="BR2008" s="135"/>
      <c r="BS2008" s="135"/>
      <c r="BT2008" s="135"/>
      <c r="BU2008" s="135"/>
      <c r="BV2008" s="135"/>
      <c r="BW2008" s="135"/>
      <c r="BX2008" s="135"/>
      <c r="BY2008" s="135"/>
      <c r="BZ2008" s="135"/>
      <c r="CA2008" s="135"/>
      <c r="CB2008" s="135"/>
      <c r="CC2008" s="135"/>
      <c r="CD2008" s="135"/>
      <c r="CE2008" s="135"/>
      <c r="CF2008" s="135"/>
      <c r="CG2008" s="135"/>
      <c r="CH2008" s="135"/>
      <c r="CI2008" s="135"/>
      <c r="CJ2008" s="135"/>
      <c r="CK2008" s="135"/>
      <c r="CL2008" s="135"/>
      <c r="CM2008" s="135"/>
      <c r="CN2008" s="135"/>
      <c r="CO2008" s="135"/>
      <c r="CP2008" s="135"/>
      <c r="CQ2008" s="135"/>
      <c r="CR2008" s="135"/>
      <c r="CS2008" s="135"/>
      <c r="CT2008" s="135"/>
      <c r="CU2008" s="135"/>
      <c r="CV2008" s="135"/>
      <c r="CW2008" s="135"/>
      <c r="CX2008" s="135"/>
      <c r="CY2008" s="135"/>
      <c r="CZ2008" s="135"/>
      <c r="DA2008" s="135"/>
      <c r="DB2008" s="135"/>
      <c r="DC2008" s="135"/>
      <c r="DD2008" s="135"/>
      <c r="DE2008" s="135"/>
      <c r="DF2008" s="135"/>
      <c r="DG2008" s="135"/>
      <c r="DH2008" s="135"/>
      <c r="DI2008" s="135"/>
      <c r="DJ2008" s="135"/>
      <c r="DK2008" s="135"/>
      <c r="DL2008" s="135"/>
      <c r="DM2008" s="135"/>
      <c r="DN2008" s="135"/>
      <c r="DO2008" s="135"/>
      <c r="DP2008" s="135"/>
      <c r="DQ2008" s="135"/>
      <c r="DR2008" s="135"/>
      <c r="DS2008" s="135"/>
      <c r="DT2008" s="135"/>
      <c r="DU2008" s="135"/>
      <c r="DV2008" s="135"/>
      <c r="DW2008" s="135"/>
      <c r="DX2008" s="135"/>
      <c r="DY2008" s="135"/>
      <c r="DZ2008" s="135"/>
      <c r="EA2008" s="135"/>
      <c r="EB2008" s="135"/>
      <c r="EC2008" s="135"/>
      <c r="ED2008" s="135"/>
      <c r="EE2008" s="135"/>
      <c r="EF2008" s="135"/>
      <c r="EG2008" s="135"/>
      <c r="EH2008" s="135"/>
      <c r="EI2008" s="135"/>
      <c r="EJ2008" s="135"/>
      <c r="EK2008" s="135"/>
      <c r="EL2008" s="135"/>
      <c r="EM2008" s="135"/>
      <c r="EN2008" s="135"/>
      <c r="EO2008" s="135"/>
      <c r="EP2008" s="135"/>
      <c r="EQ2008" s="135"/>
      <c r="ER2008" s="135"/>
      <c r="ES2008" s="135"/>
      <c r="ET2008" s="135"/>
      <c r="EU2008" s="135"/>
      <c r="EV2008" s="135"/>
      <c r="EW2008" s="135"/>
      <c r="EX2008" s="135"/>
      <c r="EY2008" s="135"/>
      <c r="EZ2008" s="135"/>
      <c r="FA2008" s="135"/>
      <c r="FB2008" s="135"/>
      <c r="FC2008" s="135"/>
      <c r="FD2008" s="135"/>
      <c r="FE2008" s="135"/>
      <c r="FF2008" s="135"/>
      <c r="FG2008" s="135"/>
      <c r="FH2008" s="135"/>
      <c r="FI2008" s="135"/>
      <c r="FJ2008" s="135"/>
      <c r="FK2008" s="135"/>
      <c r="FL2008" s="135"/>
    </row>
    <row r="2009" spans="1:170" ht="12.75" customHeight="1" x14ac:dyDescent="0.2">
      <c r="A2009" s="135" t="s">
        <v>173</v>
      </c>
      <c r="B2009" s="127" t="s">
        <v>215</v>
      </c>
      <c r="C2009" s="128"/>
      <c r="D2009" s="135" t="s">
        <v>11440</v>
      </c>
      <c r="E2009" s="135" t="s">
        <v>11440</v>
      </c>
      <c r="F2009" s="135"/>
      <c r="G2009" s="135"/>
      <c r="H2009" s="127" t="s">
        <v>11628</v>
      </c>
      <c r="I2009" s="135" t="s">
        <v>722</v>
      </c>
      <c r="J2009" s="135" t="s">
        <v>179</v>
      </c>
      <c r="K2009" s="127" t="s">
        <v>162</v>
      </c>
      <c r="L2009" s="135"/>
      <c r="M2009" s="135"/>
      <c r="N2009" s="135"/>
      <c r="O2009" s="135"/>
      <c r="P2009" s="135"/>
      <c r="Q2009" s="135"/>
      <c r="R2009" s="135"/>
      <c r="S2009" s="135"/>
      <c r="T2009" s="135"/>
      <c r="U2009" s="135"/>
      <c r="V2009" s="135"/>
      <c r="W2009" s="135"/>
      <c r="X2009" s="135"/>
      <c r="Y2009" s="135"/>
      <c r="Z2009" s="135"/>
      <c r="AA2009" s="135"/>
      <c r="AB2009" s="135"/>
      <c r="AC2009" s="133" t="s">
        <v>168</v>
      </c>
      <c r="AD2009" s="135" t="s">
        <v>11441</v>
      </c>
      <c r="AE2009" s="135" t="s">
        <v>2394</v>
      </c>
      <c r="AF2009" s="135" t="s">
        <v>1071</v>
      </c>
      <c r="AG2009" s="135" t="s">
        <v>11442</v>
      </c>
      <c r="AH2009" s="135"/>
      <c r="AI2009" s="135"/>
      <c r="AJ2009" s="135"/>
      <c r="AK2009" s="135"/>
      <c r="AL2009" s="135"/>
      <c r="AM2009" s="135"/>
      <c r="AN2009" s="135"/>
      <c r="AO2009" s="135"/>
      <c r="AP2009" s="135"/>
      <c r="AQ2009" s="135"/>
      <c r="AR2009" s="135"/>
      <c r="AS2009" s="135"/>
      <c r="AT2009" s="135"/>
      <c r="AU2009" s="135"/>
      <c r="AV2009" s="135"/>
      <c r="AW2009" s="135"/>
      <c r="AX2009" s="135"/>
      <c r="AY2009" s="135"/>
      <c r="AZ2009" s="135"/>
      <c r="BA2009" s="135"/>
      <c r="BB2009" s="135"/>
      <c r="BC2009" s="135"/>
      <c r="BD2009" s="135"/>
      <c r="BE2009" s="135"/>
      <c r="BF2009" s="135"/>
      <c r="BG2009" s="135"/>
      <c r="BH2009" s="135"/>
      <c r="BI2009" s="135"/>
      <c r="BJ2009" s="135"/>
      <c r="BK2009" s="135"/>
      <c r="BL2009" s="135"/>
      <c r="BM2009" s="135"/>
      <c r="BN2009" s="135"/>
      <c r="BO2009" s="135"/>
      <c r="BP2009" s="135"/>
      <c r="BQ2009" s="135"/>
      <c r="BR2009" s="135"/>
      <c r="BS2009" s="135"/>
      <c r="BT2009" s="135"/>
      <c r="BU2009" s="135"/>
      <c r="BV2009" s="135"/>
      <c r="BW2009" s="135"/>
      <c r="BX2009" s="135"/>
      <c r="BY2009" s="135"/>
      <c r="BZ2009" s="135"/>
      <c r="CA2009" s="135"/>
      <c r="CB2009" s="135"/>
      <c r="CC2009" s="135"/>
      <c r="CD2009" s="135"/>
      <c r="CE2009" s="135"/>
      <c r="CF2009" s="135"/>
      <c r="CG2009" s="135"/>
      <c r="CH2009" s="135"/>
      <c r="CI2009" s="135"/>
      <c r="CJ2009" s="135"/>
      <c r="CK2009" s="135"/>
      <c r="CL2009" s="135"/>
      <c r="CM2009" s="135"/>
      <c r="CN2009" s="135"/>
      <c r="CO2009" s="135"/>
      <c r="CP2009" s="135"/>
      <c r="CQ2009" s="135"/>
      <c r="CR2009" s="135"/>
      <c r="CS2009" s="135"/>
      <c r="CT2009" s="135"/>
      <c r="CU2009" s="135"/>
      <c r="CV2009" s="135"/>
      <c r="CW2009" s="135"/>
      <c r="CX2009" s="135"/>
      <c r="CY2009" s="135"/>
      <c r="CZ2009" s="135"/>
      <c r="DA2009" s="135"/>
      <c r="DB2009" s="135"/>
      <c r="DC2009" s="135"/>
      <c r="DD2009" s="135"/>
      <c r="DE2009" s="135"/>
      <c r="DF2009" s="135"/>
      <c r="DG2009" s="135"/>
      <c r="DH2009" s="135"/>
      <c r="DI2009" s="135"/>
      <c r="DJ2009" s="135"/>
      <c r="DK2009" s="135"/>
      <c r="DL2009" s="135"/>
      <c r="DM2009" s="135"/>
      <c r="DN2009" s="135"/>
      <c r="DO2009" s="135"/>
      <c r="DP2009" s="135"/>
      <c r="DQ2009" s="135"/>
      <c r="DR2009" s="135"/>
      <c r="DS2009" s="135"/>
      <c r="DT2009" s="135"/>
      <c r="DU2009" s="135"/>
      <c r="DV2009" s="135"/>
      <c r="DW2009" s="135"/>
      <c r="DX2009" s="135"/>
      <c r="DY2009" s="135"/>
      <c r="DZ2009" s="135"/>
      <c r="EA2009" s="135"/>
      <c r="EB2009" s="135"/>
      <c r="EC2009" s="135"/>
      <c r="ED2009" s="135"/>
      <c r="EE2009" s="135"/>
      <c r="EF2009" s="135"/>
      <c r="EG2009" s="135"/>
      <c r="EH2009" s="135"/>
      <c r="EI2009" s="135"/>
      <c r="EJ2009" s="135"/>
      <c r="EK2009" s="135"/>
      <c r="EL2009" s="135"/>
      <c r="EM2009" s="135"/>
      <c r="EN2009" s="135"/>
      <c r="EO2009" s="135"/>
      <c r="EP2009" s="135"/>
      <c r="EQ2009" s="135"/>
      <c r="ER2009" s="135"/>
      <c r="ES2009" s="135"/>
      <c r="ET2009" s="135"/>
      <c r="EU2009" s="135"/>
      <c r="EV2009" s="135"/>
      <c r="EW2009" s="135"/>
      <c r="EX2009" s="135"/>
      <c r="EY2009" s="135"/>
      <c r="EZ2009" s="135"/>
      <c r="FA2009" s="135"/>
      <c r="FB2009" s="135"/>
      <c r="FC2009" s="135"/>
      <c r="FD2009" s="135"/>
      <c r="FE2009" s="135"/>
      <c r="FF2009" s="135"/>
      <c r="FG2009" s="135"/>
      <c r="FH2009" s="135"/>
      <c r="FI2009" s="135"/>
      <c r="FJ2009" s="135"/>
      <c r="FK2009" s="135"/>
      <c r="FL2009" s="135"/>
    </row>
    <row r="2010" spans="1:170" ht="12.75" customHeight="1" x14ac:dyDescent="0.2">
      <c r="A2010" s="135" t="s">
        <v>173</v>
      </c>
      <c r="B2010" s="127" t="s">
        <v>215</v>
      </c>
      <c r="C2010" s="128"/>
      <c r="D2010" s="135" t="s">
        <v>11360</v>
      </c>
      <c r="E2010" s="135" t="s">
        <v>11360</v>
      </c>
      <c r="F2010" s="135"/>
      <c r="G2010" s="135"/>
      <c r="H2010" s="127"/>
      <c r="I2010" s="135" t="s">
        <v>722</v>
      </c>
      <c r="J2010" s="135" t="s">
        <v>179</v>
      </c>
      <c r="K2010" s="127" t="s">
        <v>162</v>
      </c>
      <c r="L2010" s="135"/>
      <c r="M2010" s="135"/>
      <c r="N2010" s="135"/>
      <c r="O2010" s="135"/>
      <c r="P2010" s="135"/>
      <c r="Q2010" s="135"/>
      <c r="R2010" s="135"/>
      <c r="S2010" s="135"/>
      <c r="T2010" s="135"/>
      <c r="U2010" s="135"/>
      <c r="V2010" s="135"/>
      <c r="W2010" s="135"/>
      <c r="X2010" s="135"/>
      <c r="Y2010" s="135"/>
      <c r="Z2010" s="135"/>
      <c r="AA2010" s="135"/>
      <c r="AB2010" s="135"/>
      <c r="AC2010" s="133" t="s">
        <v>168</v>
      </c>
      <c r="AD2010" s="135" t="s">
        <v>11361</v>
      </c>
      <c r="AE2010" s="135" t="s">
        <v>1661</v>
      </c>
      <c r="AF2010" s="135" t="s">
        <v>11319</v>
      </c>
      <c r="AG2010" s="135" t="s">
        <v>11362</v>
      </c>
      <c r="AH2010" s="135"/>
      <c r="AI2010" s="135"/>
      <c r="AJ2010" s="135"/>
      <c r="AK2010" s="135"/>
      <c r="AL2010" s="135"/>
      <c r="AM2010" s="135"/>
      <c r="AN2010" s="135"/>
      <c r="AO2010" s="135"/>
      <c r="AP2010" s="135"/>
      <c r="AQ2010" s="135"/>
      <c r="AR2010" s="135"/>
      <c r="AS2010" s="135"/>
      <c r="AT2010" s="135"/>
      <c r="AU2010" s="135"/>
      <c r="AV2010" s="135"/>
      <c r="AW2010" s="135"/>
      <c r="AX2010" s="135"/>
      <c r="AY2010" s="135"/>
      <c r="AZ2010" s="135"/>
      <c r="BA2010" s="135"/>
      <c r="BB2010" s="135"/>
      <c r="BC2010" s="135"/>
      <c r="BD2010" s="135"/>
      <c r="BE2010" s="135"/>
      <c r="BF2010" s="135"/>
      <c r="BG2010" s="135"/>
      <c r="BH2010" s="135"/>
      <c r="BI2010" s="135"/>
      <c r="BJ2010" s="135"/>
      <c r="BK2010" s="135"/>
      <c r="BL2010" s="135"/>
      <c r="BM2010" s="135"/>
      <c r="BN2010" s="135"/>
      <c r="BO2010" s="135"/>
      <c r="BP2010" s="135"/>
      <c r="BQ2010" s="135"/>
      <c r="BR2010" s="135"/>
      <c r="BS2010" s="135"/>
      <c r="BT2010" s="135"/>
      <c r="BU2010" s="135"/>
      <c r="BV2010" s="135"/>
      <c r="BW2010" s="135"/>
      <c r="BX2010" s="135"/>
      <c r="BY2010" s="135"/>
      <c r="BZ2010" s="135"/>
      <c r="CA2010" s="135"/>
      <c r="CB2010" s="135"/>
      <c r="CC2010" s="135"/>
      <c r="CD2010" s="135"/>
      <c r="CE2010" s="135"/>
      <c r="CF2010" s="135"/>
      <c r="CG2010" s="135"/>
      <c r="CH2010" s="135"/>
      <c r="CI2010" s="135"/>
      <c r="CJ2010" s="135"/>
      <c r="CK2010" s="135"/>
      <c r="CL2010" s="135"/>
      <c r="CM2010" s="135"/>
      <c r="CN2010" s="135"/>
      <c r="CO2010" s="135"/>
      <c r="CP2010" s="135"/>
      <c r="CQ2010" s="135"/>
      <c r="CR2010" s="135"/>
      <c r="CS2010" s="135"/>
      <c r="CT2010" s="135"/>
      <c r="CU2010" s="135"/>
      <c r="CV2010" s="135"/>
      <c r="CW2010" s="135"/>
      <c r="CX2010" s="135"/>
      <c r="CY2010" s="135"/>
      <c r="CZ2010" s="135"/>
      <c r="DA2010" s="135"/>
      <c r="DB2010" s="135"/>
      <c r="DC2010" s="135"/>
      <c r="DD2010" s="135"/>
      <c r="DE2010" s="135"/>
      <c r="DF2010" s="135"/>
      <c r="DG2010" s="135"/>
      <c r="DH2010" s="135"/>
      <c r="DI2010" s="135"/>
      <c r="DJ2010" s="135"/>
      <c r="DK2010" s="135"/>
      <c r="DL2010" s="135"/>
      <c r="DM2010" s="135"/>
      <c r="DN2010" s="135"/>
      <c r="DO2010" s="135"/>
      <c r="DP2010" s="135"/>
      <c r="DQ2010" s="135"/>
      <c r="DR2010" s="135"/>
      <c r="DS2010" s="135"/>
      <c r="DT2010" s="135"/>
      <c r="DU2010" s="135"/>
      <c r="DV2010" s="135"/>
      <c r="DW2010" s="135"/>
      <c r="DX2010" s="135"/>
      <c r="DY2010" s="135"/>
      <c r="DZ2010" s="135"/>
      <c r="EA2010" s="135"/>
      <c r="EB2010" s="135"/>
      <c r="EC2010" s="135"/>
      <c r="ED2010" s="135"/>
      <c r="EE2010" s="135"/>
      <c r="EF2010" s="135"/>
      <c r="EG2010" s="135"/>
      <c r="EH2010" s="135"/>
      <c r="EI2010" s="135"/>
      <c r="EJ2010" s="135"/>
      <c r="EK2010" s="135"/>
      <c r="EL2010" s="135"/>
      <c r="EM2010" s="135"/>
      <c r="EN2010" s="135"/>
      <c r="EO2010" s="135"/>
      <c r="EP2010" s="135"/>
      <c r="EQ2010" s="135"/>
      <c r="ER2010" s="135"/>
      <c r="ES2010" s="135"/>
      <c r="ET2010" s="135"/>
      <c r="EU2010" s="135"/>
      <c r="EV2010" s="135"/>
      <c r="EW2010" s="135"/>
      <c r="EX2010" s="135"/>
      <c r="EY2010" s="135"/>
      <c r="EZ2010" s="135"/>
      <c r="FA2010" s="135"/>
      <c r="FB2010" s="135"/>
      <c r="FC2010" s="135"/>
      <c r="FD2010" s="135"/>
      <c r="FE2010" s="135"/>
      <c r="FF2010" s="135"/>
      <c r="FG2010" s="135"/>
      <c r="FH2010" s="135"/>
      <c r="FI2010" s="135"/>
      <c r="FJ2010" s="135"/>
      <c r="FK2010" s="135"/>
      <c r="FL2010" s="135"/>
    </row>
    <row r="2011" spans="1:170" ht="12.75" customHeight="1" x14ac:dyDescent="0.2">
      <c r="A2011" s="135" t="s">
        <v>173</v>
      </c>
      <c r="B2011" s="127" t="s">
        <v>215</v>
      </c>
      <c r="C2011" s="128"/>
      <c r="D2011" s="135" t="s">
        <v>11354</v>
      </c>
      <c r="E2011" s="135" t="s">
        <v>11354</v>
      </c>
      <c r="F2011" s="135"/>
      <c r="G2011" s="135"/>
      <c r="H2011" s="127"/>
      <c r="I2011" s="135" t="s">
        <v>722</v>
      </c>
      <c r="J2011" s="135" t="s">
        <v>179</v>
      </c>
      <c r="K2011" s="127" t="s">
        <v>162</v>
      </c>
      <c r="L2011" s="135"/>
      <c r="M2011" s="135"/>
      <c r="N2011" s="135"/>
      <c r="O2011" s="135"/>
      <c r="P2011" s="135"/>
      <c r="Q2011" s="135"/>
      <c r="R2011" s="135"/>
      <c r="S2011" s="135"/>
      <c r="T2011" s="135"/>
      <c r="U2011" s="135"/>
      <c r="V2011" s="135"/>
      <c r="W2011" s="135"/>
      <c r="X2011" s="135"/>
      <c r="Y2011" s="135"/>
      <c r="Z2011" s="135"/>
      <c r="AA2011" s="135"/>
      <c r="AB2011" s="135"/>
      <c r="AC2011" s="133" t="s">
        <v>168</v>
      </c>
      <c r="AD2011" s="135" t="s">
        <v>11355</v>
      </c>
      <c r="AE2011" s="135" t="s">
        <v>728</v>
      </c>
      <c r="AF2011" s="135" t="s">
        <v>11319</v>
      </c>
      <c r="AG2011" s="135" t="s">
        <v>11356</v>
      </c>
      <c r="AH2011" s="135"/>
      <c r="AI2011" s="135"/>
      <c r="AJ2011" s="135"/>
      <c r="AK2011" s="135"/>
      <c r="AL2011" s="135"/>
      <c r="AM2011" s="135"/>
      <c r="AN2011" s="135"/>
      <c r="AO2011" s="135"/>
      <c r="AP2011" s="135"/>
      <c r="AQ2011" s="135"/>
      <c r="AR2011" s="135"/>
      <c r="AS2011" s="135"/>
      <c r="AT2011" s="135"/>
      <c r="AU2011" s="135"/>
      <c r="AV2011" s="135"/>
      <c r="AW2011" s="135"/>
      <c r="AX2011" s="135"/>
      <c r="AY2011" s="135"/>
      <c r="AZ2011" s="135"/>
      <c r="BA2011" s="135"/>
      <c r="BB2011" s="135"/>
      <c r="BC2011" s="135"/>
      <c r="BD2011" s="135"/>
      <c r="BE2011" s="135"/>
      <c r="BF2011" s="135"/>
      <c r="BG2011" s="135"/>
      <c r="BH2011" s="135"/>
      <c r="BI2011" s="135"/>
      <c r="BJ2011" s="135"/>
      <c r="BK2011" s="135"/>
      <c r="BL2011" s="135"/>
      <c r="BM2011" s="135"/>
      <c r="BN2011" s="135"/>
      <c r="BO2011" s="135"/>
      <c r="BP2011" s="135"/>
      <c r="BQ2011" s="135"/>
      <c r="BR2011" s="135"/>
      <c r="BS2011" s="135"/>
      <c r="BT2011" s="135"/>
      <c r="BU2011" s="135"/>
      <c r="BV2011" s="135"/>
      <c r="BW2011" s="135"/>
      <c r="BX2011" s="135"/>
      <c r="BY2011" s="135"/>
      <c r="BZ2011" s="135"/>
      <c r="CA2011" s="135"/>
      <c r="CB2011" s="135"/>
      <c r="CC2011" s="135"/>
      <c r="CD2011" s="135"/>
      <c r="CE2011" s="135"/>
      <c r="CF2011" s="135"/>
      <c r="CG2011" s="135"/>
      <c r="CH2011" s="135"/>
      <c r="CI2011" s="135"/>
      <c r="CJ2011" s="135"/>
      <c r="CK2011" s="135"/>
      <c r="CL2011" s="135"/>
      <c r="CM2011" s="135"/>
      <c r="CN2011" s="135"/>
      <c r="CO2011" s="135"/>
      <c r="CP2011" s="135"/>
      <c r="CQ2011" s="135"/>
      <c r="CR2011" s="135"/>
      <c r="CS2011" s="135"/>
      <c r="CT2011" s="135"/>
      <c r="CU2011" s="135"/>
      <c r="CV2011" s="135"/>
      <c r="CW2011" s="135"/>
      <c r="CX2011" s="135"/>
      <c r="CY2011" s="135"/>
      <c r="CZ2011" s="135"/>
      <c r="DA2011" s="135"/>
      <c r="DB2011" s="135"/>
      <c r="DC2011" s="135"/>
      <c r="DD2011" s="135"/>
      <c r="DE2011" s="135"/>
      <c r="DF2011" s="135"/>
      <c r="DG2011" s="135"/>
      <c r="DH2011" s="135"/>
      <c r="DI2011" s="135"/>
      <c r="DJ2011" s="135"/>
      <c r="DK2011" s="135"/>
      <c r="DL2011" s="135"/>
      <c r="DM2011" s="135"/>
      <c r="DN2011" s="135"/>
      <c r="DO2011" s="135"/>
      <c r="DP2011" s="135"/>
      <c r="DQ2011" s="135"/>
      <c r="DR2011" s="135"/>
      <c r="DS2011" s="135"/>
      <c r="DT2011" s="135"/>
      <c r="DU2011" s="135"/>
      <c r="DV2011" s="135"/>
      <c r="DW2011" s="135"/>
      <c r="DX2011" s="135"/>
      <c r="DY2011" s="135"/>
      <c r="DZ2011" s="135"/>
      <c r="EA2011" s="135"/>
      <c r="EB2011" s="135"/>
      <c r="EC2011" s="135"/>
      <c r="ED2011" s="135"/>
      <c r="EE2011" s="135"/>
      <c r="EF2011" s="135"/>
      <c r="EG2011" s="135"/>
      <c r="EH2011" s="135"/>
      <c r="EI2011" s="135"/>
      <c r="EJ2011" s="135"/>
      <c r="EK2011" s="135"/>
      <c r="EL2011" s="135"/>
      <c r="EM2011" s="135"/>
      <c r="EN2011" s="135"/>
      <c r="EO2011" s="135"/>
      <c r="EP2011" s="135"/>
      <c r="EQ2011" s="135"/>
      <c r="ER2011" s="135"/>
      <c r="ES2011" s="135"/>
      <c r="ET2011" s="135"/>
      <c r="EU2011" s="135"/>
      <c r="EV2011" s="135"/>
      <c r="EW2011" s="135"/>
      <c r="EX2011" s="135"/>
      <c r="EY2011" s="135"/>
      <c r="EZ2011" s="135"/>
      <c r="FA2011" s="135"/>
      <c r="FB2011" s="135"/>
      <c r="FC2011" s="135"/>
      <c r="FD2011" s="135"/>
      <c r="FE2011" s="135"/>
      <c r="FF2011" s="135"/>
      <c r="FG2011" s="135"/>
      <c r="FH2011" s="135"/>
      <c r="FI2011" s="135"/>
      <c r="FJ2011" s="135"/>
      <c r="FK2011" s="135"/>
      <c r="FL2011" s="135"/>
      <c r="FM2011" s="130"/>
      <c r="FN2011" s="130"/>
    </row>
    <row r="2012" spans="1:170" ht="12.75" customHeight="1" x14ac:dyDescent="0.2">
      <c r="A2012" s="135" t="s">
        <v>544</v>
      </c>
      <c r="B2012" s="127" t="s">
        <v>13646</v>
      </c>
      <c r="C2012" s="128" t="s">
        <v>13889</v>
      </c>
      <c r="D2012" s="135" t="s">
        <v>15049</v>
      </c>
      <c r="E2012" s="135" t="s">
        <v>15049</v>
      </c>
      <c r="F2012" s="135"/>
      <c r="G2012" s="135"/>
      <c r="H2012" s="127"/>
      <c r="I2012" s="135" t="s">
        <v>12764</v>
      </c>
      <c r="J2012" s="135" t="s">
        <v>203</v>
      </c>
      <c r="K2012" s="124" t="s">
        <v>162</v>
      </c>
      <c r="L2012" s="135" t="s">
        <v>163</v>
      </c>
      <c r="M2012" s="135" t="s">
        <v>11079</v>
      </c>
      <c r="N2012" s="135"/>
      <c r="O2012" s="135"/>
      <c r="P2012" s="135"/>
      <c r="Q2012" s="135"/>
      <c r="R2012" s="135" t="s">
        <v>15050</v>
      </c>
      <c r="S2012" s="135"/>
      <c r="T2012" s="135" t="s">
        <v>15051</v>
      </c>
      <c r="U2012" s="135" t="s">
        <v>15052</v>
      </c>
      <c r="V2012" s="141" t="s">
        <v>15053</v>
      </c>
      <c r="W2012" s="135"/>
      <c r="X2012" s="135"/>
      <c r="Y2012" s="135"/>
      <c r="Z2012" s="135"/>
      <c r="AA2012" s="135" t="s">
        <v>163</v>
      </c>
      <c r="AB2012" s="135"/>
      <c r="AC2012" s="133" t="s">
        <v>168</v>
      </c>
      <c r="AD2012" s="135" t="s">
        <v>11080</v>
      </c>
      <c r="AE2012" s="135" t="s">
        <v>11081</v>
      </c>
      <c r="AF2012" s="135" t="s">
        <v>1289</v>
      </c>
      <c r="AG2012" s="135" t="s">
        <v>11082</v>
      </c>
      <c r="AH2012" s="135"/>
      <c r="AI2012" s="10">
        <v>441622872455</v>
      </c>
      <c r="AJ2012" s="135"/>
      <c r="AK2012" s="10">
        <v>447800850692</v>
      </c>
      <c r="AL2012" s="135"/>
      <c r="AM2012" s="135"/>
      <c r="AN2012" s="135"/>
      <c r="AO2012" s="135"/>
      <c r="AP2012" s="135"/>
      <c r="AQ2012" s="135"/>
      <c r="AR2012" s="135"/>
      <c r="AS2012" s="135"/>
      <c r="AT2012" s="135"/>
      <c r="AU2012" s="135"/>
      <c r="AV2012" s="135"/>
      <c r="AW2012" s="135"/>
      <c r="AX2012" s="135"/>
      <c r="AY2012" s="135"/>
      <c r="AZ2012" s="135"/>
      <c r="BA2012" s="135"/>
      <c r="BB2012" s="135"/>
      <c r="BC2012" s="141"/>
      <c r="BD2012" s="141"/>
      <c r="BE2012" s="141"/>
      <c r="BF2012" s="135"/>
      <c r="BG2012" s="135"/>
      <c r="BH2012" s="135"/>
      <c r="BI2012" s="135"/>
      <c r="BJ2012" s="135"/>
      <c r="BK2012" s="135"/>
      <c r="BL2012" s="135"/>
      <c r="BM2012" s="135"/>
      <c r="BN2012" s="135"/>
      <c r="BO2012" s="135"/>
      <c r="BP2012" s="135"/>
      <c r="BQ2012" s="135"/>
      <c r="BR2012" s="135"/>
      <c r="BS2012" s="135"/>
      <c r="BT2012" s="135"/>
      <c r="BU2012" s="135"/>
      <c r="BV2012" s="135"/>
      <c r="BW2012" s="135"/>
      <c r="BX2012" s="135"/>
      <c r="BY2012" s="135"/>
      <c r="BZ2012" s="135"/>
      <c r="CA2012" s="135"/>
      <c r="CB2012" s="135"/>
      <c r="CC2012" s="135"/>
      <c r="CD2012" s="135"/>
      <c r="CE2012" s="135"/>
      <c r="CF2012" s="135"/>
      <c r="CG2012" s="135"/>
      <c r="CH2012" s="135"/>
      <c r="CI2012" s="135"/>
      <c r="CJ2012" s="135"/>
      <c r="CK2012" s="135"/>
      <c r="CL2012" s="135"/>
      <c r="CM2012" s="135"/>
      <c r="CN2012" s="135"/>
      <c r="CO2012" s="135"/>
      <c r="CP2012" s="135"/>
      <c r="CQ2012" s="135"/>
      <c r="CR2012" s="135"/>
      <c r="CS2012" s="135"/>
      <c r="CT2012" s="135"/>
      <c r="CU2012" s="135"/>
      <c r="CV2012" s="135"/>
      <c r="CW2012" s="135"/>
      <c r="CX2012" s="135"/>
      <c r="CY2012" s="135"/>
      <c r="CZ2012" s="135"/>
      <c r="DA2012" s="135"/>
      <c r="DB2012" s="135"/>
      <c r="DC2012" s="135"/>
      <c r="DD2012" s="135"/>
      <c r="DE2012" s="135"/>
      <c r="DF2012" s="135"/>
      <c r="DG2012" s="135"/>
      <c r="DH2012" s="135"/>
      <c r="DI2012" s="135"/>
      <c r="DJ2012" s="135"/>
      <c r="DK2012" s="135"/>
      <c r="DL2012" s="135"/>
      <c r="DM2012" s="135"/>
      <c r="DN2012" s="135"/>
      <c r="DO2012" s="135"/>
      <c r="DP2012" s="135"/>
      <c r="DQ2012" s="135"/>
      <c r="DR2012" s="135"/>
      <c r="DS2012" s="135"/>
      <c r="DT2012" s="135"/>
      <c r="DU2012" s="135"/>
      <c r="DV2012" s="135"/>
      <c r="DW2012" s="135"/>
      <c r="DX2012" s="135"/>
      <c r="DY2012" s="135"/>
      <c r="DZ2012" s="135"/>
      <c r="EA2012" s="135"/>
      <c r="EB2012" s="135"/>
      <c r="EC2012" s="135"/>
      <c r="ED2012" s="135"/>
      <c r="EE2012" s="135"/>
      <c r="EF2012" s="135"/>
      <c r="EG2012" s="135"/>
      <c r="EH2012" s="135"/>
      <c r="EI2012" s="135"/>
      <c r="EJ2012" s="135"/>
      <c r="EK2012" s="135"/>
      <c r="EL2012" s="135"/>
      <c r="EM2012" s="135"/>
      <c r="EN2012" s="135"/>
      <c r="EO2012" s="135"/>
      <c r="EP2012" s="135"/>
      <c r="EQ2012" s="135"/>
      <c r="ER2012" s="135"/>
      <c r="ES2012" s="135"/>
      <c r="ET2012" s="135"/>
      <c r="EU2012" s="135"/>
      <c r="EV2012" s="135"/>
      <c r="EW2012" s="135"/>
      <c r="EX2012" s="135"/>
      <c r="EY2012" s="135"/>
      <c r="EZ2012" s="135"/>
      <c r="FA2012" s="135"/>
      <c r="FB2012" s="135"/>
      <c r="FC2012" s="135"/>
      <c r="FD2012" s="135"/>
      <c r="FE2012" s="135"/>
      <c r="FF2012" s="135"/>
      <c r="FG2012" s="135"/>
      <c r="FH2012" s="135"/>
      <c r="FI2012" s="135"/>
      <c r="FJ2012" s="135"/>
      <c r="FK2012" s="135"/>
      <c r="FL2012" s="135"/>
    </row>
    <row r="2013" spans="1:170" ht="12.75" customHeight="1" x14ac:dyDescent="0.25">
      <c r="A2013" s="132" t="s">
        <v>173</v>
      </c>
      <c r="B2013" s="17" t="s">
        <v>1197</v>
      </c>
      <c r="C2013" s="41" t="s">
        <v>12467</v>
      </c>
      <c r="D2013" s="135" t="s">
        <v>2014</v>
      </c>
      <c r="E2013" s="132" t="s">
        <v>9921</v>
      </c>
      <c r="F2013" s="134"/>
      <c r="G2013" s="134"/>
      <c r="H2013" s="134" t="s">
        <v>177</v>
      </c>
      <c r="I2013" s="132" t="s">
        <v>919</v>
      </c>
      <c r="J2013" s="132" t="s">
        <v>444</v>
      </c>
      <c r="K2013" s="20" t="s">
        <v>180</v>
      </c>
      <c r="L2013" s="132" t="s">
        <v>14748</v>
      </c>
      <c r="M2013" s="135" t="s">
        <v>2016</v>
      </c>
      <c r="N2013" s="17"/>
      <c r="O2013" s="17"/>
      <c r="P2013" s="134"/>
      <c r="Q2013" s="134"/>
      <c r="R2013" s="135" t="s">
        <v>9922</v>
      </c>
      <c r="S2013" s="135" t="s">
        <v>9923</v>
      </c>
      <c r="T2013" s="135" t="s">
        <v>9924</v>
      </c>
      <c r="U2013" s="135" t="s">
        <v>9925</v>
      </c>
      <c r="V2013" s="141" t="s">
        <v>9926</v>
      </c>
      <c r="W2013" s="135"/>
      <c r="X2013" s="135"/>
      <c r="Y2013" s="135"/>
      <c r="Z2013" s="135"/>
      <c r="AA2013" s="135" t="s">
        <v>163</v>
      </c>
      <c r="AB2013" s="135"/>
      <c r="AC2013" s="135" t="s">
        <v>168</v>
      </c>
      <c r="AD2013" s="135" t="s">
        <v>3043</v>
      </c>
      <c r="AE2013" s="135" t="s">
        <v>3443</v>
      </c>
      <c r="AF2013" s="135" t="s">
        <v>6680</v>
      </c>
      <c r="AG2013" s="135" t="s">
        <v>6681</v>
      </c>
      <c r="AH2013" s="135" t="s">
        <v>163</v>
      </c>
      <c r="AI2013" s="135" t="s">
        <v>6682</v>
      </c>
      <c r="AJ2013" s="136"/>
      <c r="AK2013" s="136"/>
      <c r="AL2013" s="136"/>
      <c r="AM2013" s="135" t="s">
        <v>194</v>
      </c>
      <c r="AN2013" s="135" t="s">
        <v>2021</v>
      </c>
      <c r="AO2013" s="135" t="s">
        <v>2022</v>
      </c>
      <c r="AP2013" s="135" t="s">
        <v>2023</v>
      </c>
      <c r="AQ2013" s="135" t="s">
        <v>2024</v>
      </c>
      <c r="AR2013" s="135" t="s">
        <v>163</v>
      </c>
      <c r="AS2013" s="141" t="s">
        <v>2025</v>
      </c>
      <c r="AT2013" s="135"/>
      <c r="AU2013" s="135"/>
      <c r="AV2013" s="135"/>
      <c r="AW2013" s="135" t="s">
        <v>168</v>
      </c>
      <c r="AX2013" s="135" t="s">
        <v>7999</v>
      </c>
      <c r="AY2013" s="135" t="s">
        <v>15506</v>
      </c>
      <c r="AZ2013" s="135" t="s">
        <v>15507</v>
      </c>
      <c r="BA2013" s="180" t="s">
        <v>15508</v>
      </c>
      <c r="BB2013" s="135"/>
      <c r="BC2013" s="135"/>
      <c r="BD2013" s="135"/>
      <c r="BE2013" s="135"/>
      <c r="BF2013" s="135"/>
      <c r="BG2013" s="135"/>
      <c r="BH2013" s="135"/>
      <c r="BI2013" s="135"/>
      <c r="BJ2013" s="135"/>
      <c r="BK2013" s="135"/>
      <c r="BL2013" s="135"/>
      <c r="BM2013" s="135"/>
      <c r="BN2013" s="135"/>
      <c r="BO2013" s="135"/>
      <c r="BP2013" s="135"/>
      <c r="BQ2013" s="135"/>
      <c r="BR2013" s="135"/>
      <c r="BS2013" s="135"/>
      <c r="BT2013" s="135"/>
      <c r="BU2013" s="135"/>
      <c r="BV2013" s="135"/>
      <c r="BW2013" s="135"/>
      <c r="BX2013" s="135"/>
      <c r="BY2013" s="135"/>
      <c r="BZ2013" s="135"/>
      <c r="CA2013" s="135"/>
      <c r="CB2013" s="135"/>
      <c r="CC2013" s="135"/>
      <c r="CD2013" s="135"/>
      <c r="CE2013" s="135"/>
      <c r="CF2013" s="135"/>
      <c r="CG2013" s="135"/>
      <c r="CH2013" s="135"/>
      <c r="CI2013" s="135"/>
      <c r="CJ2013" s="135"/>
      <c r="CK2013" s="135"/>
      <c r="CL2013" s="135"/>
      <c r="CM2013" s="135"/>
      <c r="CN2013" s="135"/>
      <c r="CO2013" s="135"/>
      <c r="CP2013" s="135"/>
      <c r="CQ2013" s="135"/>
      <c r="CR2013" s="135"/>
      <c r="CS2013" s="135"/>
      <c r="CT2013" s="135"/>
      <c r="CU2013" s="135"/>
      <c r="CV2013" s="135"/>
      <c r="CW2013" s="135"/>
      <c r="CX2013" s="135"/>
      <c r="CY2013" s="135"/>
      <c r="CZ2013" s="135"/>
      <c r="DA2013" s="135"/>
      <c r="DB2013" s="135"/>
      <c r="DC2013" s="135"/>
      <c r="DD2013" s="135"/>
      <c r="DE2013" s="135"/>
      <c r="DF2013" s="135"/>
      <c r="DG2013" s="135"/>
      <c r="DH2013" s="135"/>
      <c r="DI2013" s="135"/>
      <c r="DJ2013" s="135"/>
      <c r="DK2013" s="135"/>
      <c r="DL2013" s="135"/>
      <c r="DM2013" s="135"/>
      <c r="DN2013" s="135"/>
      <c r="DO2013" s="135"/>
      <c r="DP2013" s="135"/>
      <c r="DQ2013" s="135"/>
      <c r="DR2013" s="135"/>
      <c r="DS2013" s="135"/>
      <c r="DT2013" s="135"/>
      <c r="DU2013" s="135"/>
      <c r="DV2013" s="135"/>
      <c r="DW2013" s="135"/>
      <c r="DX2013" s="135"/>
      <c r="DY2013" s="135"/>
      <c r="DZ2013" s="135"/>
      <c r="EA2013" s="135"/>
      <c r="EB2013" s="135"/>
      <c r="EC2013" s="135"/>
      <c r="ED2013" s="135"/>
      <c r="EE2013" s="135"/>
      <c r="EF2013" s="135"/>
      <c r="EG2013" s="135"/>
      <c r="EH2013" s="135"/>
      <c r="EI2013" s="135"/>
      <c r="EJ2013" s="135"/>
      <c r="EK2013" s="135"/>
      <c r="EL2013" s="135"/>
      <c r="EM2013" s="135"/>
      <c r="EN2013" s="135"/>
      <c r="EO2013" s="135"/>
      <c r="EP2013" s="135"/>
      <c r="EQ2013" s="135"/>
      <c r="ER2013" s="135"/>
      <c r="ES2013" s="135"/>
      <c r="ET2013" s="135"/>
      <c r="EU2013" s="135"/>
      <c r="EV2013" s="135"/>
      <c r="EW2013" s="135"/>
      <c r="EX2013" s="135"/>
      <c r="EY2013" s="135"/>
      <c r="EZ2013" s="135"/>
      <c r="FA2013" s="135"/>
      <c r="FB2013" s="135"/>
      <c r="FC2013" s="135"/>
      <c r="FD2013" s="135"/>
      <c r="FE2013" s="135"/>
      <c r="FF2013" s="135"/>
      <c r="FG2013" s="135"/>
      <c r="FH2013" s="135"/>
      <c r="FI2013" s="135"/>
      <c r="FJ2013" s="135"/>
      <c r="FK2013" s="135"/>
      <c r="FL2013" s="135"/>
    </row>
    <row r="2014" spans="1:170" ht="12.75" customHeight="1" x14ac:dyDescent="0.2">
      <c r="A2014" s="135" t="s">
        <v>173</v>
      </c>
      <c r="B2014" s="127" t="s">
        <v>215</v>
      </c>
      <c r="C2014" s="128"/>
      <c r="D2014" s="3" t="s">
        <v>11331</v>
      </c>
      <c r="E2014" s="3" t="s">
        <v>11331</v>
      </c>
      <c r="F2014" s="135"/>
      <c r="G2014" s="135"/>
      <c r="H2014" s="127"/>
      <c r="I2014" s="135" t="s">
        <v>722</v>
      </c>
      <c r="J2014" s="135" t="s">
        <v>179</v>
      </c>
      <c r="K2014" s="127" t="s">
        <v>162</v>
      </c>
      <c r="L2014" s="135"/>
      <c r="M2014" s="135"/>
      <c r="N2014" s="135"/>
      <c r="O2014" s="135"/>
      <c r="P2014" s="135"/>
      <c r="Q2014" s="135"/>
      <c r="R2014" s="135"/>
      <c r="V2014" s="135"/>
      <c r="W2014" s="135"/>
      <c r="X2014" s="135"/>
      <c r="Y2014" s="135"/>
      <c r="Z2014" s="135"/>
      <c r="AA2014" s="135"/>
      <c r="AB2014" s="135"/>
      <c r="AC2014" s="133" t="s">
        <v>168</v>
      </c>
      <c r="AD2014" s="135" t="s">
        <v>11332</v>
      </c>
      <c r="AE2014" s="135" t="s">
        <v>727</v>
      </c>
      <c r="AF2014" s="3" t="s">
        <v>11333</v>
      </c>
      <c r="AG2014" s="3" t="s">
        <v>11334</v>
      </c>
      <c r="EM2014" s="135"/>
      <c r="EO2014" s="135"/>
      <c r="EP2014" s="135"/>
      <c r="ER2014" s="135"/>
    </row>
    <row r="2015" spans="1:170" ht="12.75" customHeight="1" x14ac:dyDescent="0.2">
      <c r="A2015" s="130" t="s">
        <v>544</v>
      </c>
      <c r="B2015" s="79" t="s">
        <v>14287</v>
      </c>
      <c r="C2015" s="78"/>
      <c r="D2015" s="81" t="s">
        <v>14315</v>
      </c>
      <c r="E2015" s="81" t="s">
        <v>14315</v>
      </c>
      <c r="F2015" s="130"/>
      <c r="G2015" s="130"/>
      <c r="H2015" s="79"/>
      <c r="I2015" s="130" t="s">
        <v>12764</v>
      </c>
      <c r="J2015" s="130" t="s">
        <v>203</v>
      </c>
      <c r="K2015" s="79" t="s">
        <v>162</v>
      </c>
      <c r="L2015" s="130"/>
      <c r="M2015" s="176" t="s">
        <v>14314</v>
      </c>
      <c r="N2015" s="130"/>
      <c r="O2015" s="130"/>
      <c r="P2015" s="130"/>
      <c r="Q2015" s="130"/>
      <c r="R2015" s="130" t="s">
        <v>14313</v>
      </c>
      <c r="S2015" s="130"/>
      <c r="T2015" s="130" t="s">
        <v>14312</v>
      </c>
      <c r="U2015" s="130" t="s">
        <v>14292</v>
      </c>
      <c r="V2015" s="130"/>
      <c r="W2015" s="130"/>
      <c r="X2015" s="130" t="s">
        <v>194</v>
      </c>
      <c r="Y2015" s="130" t="s">
        <v>14311</v>
      </c>
      <c r="Z2015" s="84" t="s">
        <v>14310</v>
      </c>
      <c r="AA2015" s="84" t="s">
        <v>197</v>
      </c>
      <c r="AB2015" s="158" t="s">
        <v>14309</v>
      </c>
      <c r="AC2015" s="130"/>
      <c r="AD2015" s="131" t="s">
        <v>14308</v>
      </c>
      <c r="AE2015" s="131" t="s">
        <v>14307</v>
      </c>
      <c r="AF2015" s="130"/>
      <c r="AG2015" s="130"/>
      <c r="AH2015" s="130"/>
      <c r="AI2015" s="130"/>
      <c r="AJ2015" s="130"/>
      <c r="AK2015" s="130"/>
      <c r="AL2015" s="130"/>
      <c r="AM2015" s="130"/>
      <c r="AN2015" s="130"/>
      <c r="AO2015" s="130"/>
      <c r="AP2015" s="130"/>
      <c r="AQ2015" s="130"/>
      <c r="AR2015" s="130"/>
      <c r="AS2015" s="130"/>
      <c r="AT2015" s="130"/>
      <c r="AU2015" s="130"/>
      <c r="AV2015" s="130"/>
      <c r="AW2015" s="130"/>
      <c r="AX2015" s="130"/>
      <c r="AY2015" s="130"/>
      <c r="AZ2015" s="130"/>
      <c r="BA2015" s="130"/>
      <c r="BB2015" s="130"/>
      <c r="BC2015" s="130"/>
      <c r="BD2015" s="130"/>
      <c r="BE2015" s="130"/>
      <c r="BF2015" s="130"/>
      <c r="BG2015" s="130"/>
      <c r="BH2015" s="130"/>
      <c r="BI2015" s="130"/>
      <c r="BJ2015" s="130"/>
      <c r="BK2015" s="130"/>
      <c r="BL2015" s="130"/>
      <c r="BM2015" s="130"/>
      <c r="BN2015" s="130"/>
      <c r="BO2015" s="130"/>
      <c r="BP2015" s="130"/>
      <c r="BQ2015" s="130"/>
      <c r="BR2015" s="130"/>
      <c r="BS2015" s="130"/>
      <c r="BT2015" s="130"/>
      <c r="BU2015" s="130"/>
      <c r="BV2015" s="130"/>
      <c r="BW2015" s="130"/>
      <c r="BX2015" s="130"/>
      <c r="BY2015" s="130"/>
      <c r="BZ2015" s="130"/>
      <c r="CA2015" s="130"/>
      <c r="CB2015" s="130"/>
      <c r="CC2015" s="130"/>
      <c r="CD2015" s="130"/>
      <c r="CE2015" s="130"/>
      <c r="CF2015" s="130"/>
      <c r="CG2015" s="130"/>
      <c r="CH2015" s="130"/>
      <c r="CI2015" s="130"/>
      <c r="CJ2015" s="130"/>
      <c r="CK2015" s="130"/>
      <c r="CL2015" s="130"/>
      <c r="CM2015" s="130"/>
      <c r="CN2015" s="130"/>
      <c r="CO2015" s="130"/>
      <c r="CP2015" s="130"/>
      <c r="CQ2015" s="130"/>
      <c r="CR2015" s="130"/>
      <c r="CS2015" s="130"/>
      <c r="CT2015" s="130"/>
      <c r="CU2015" s="130"/>
      <c r="CV2015" s="130"/>
      <c r="CW2015" s="130"/>
      <c r="CX2015" s="130"/>
      <c r="CY2015" s="130"/>
      <c r="CZ2015" s="130"/>
      <c r="DA2015" s="130"/>
      <c r="DB2015" s="130"/>
      <c r="DC2015" s="130"/>
      <c r="DD2015" s="130"/>
      <c r="DE2015" s="130"/>
      <c r="DF2015" s="130"/>
      <c r="DG2015" s="130"/>
      <c r="DH2015" s="130"/>
      <c r="DI2015" s="130"/>
      <c r="DJ2015" s="130"/>
      <c r="DK2015" s="130"/>
      <c r="DL2015" s="130"/>
      <c r="DM2015" s="130"/>
      <c r="DN2015" s="130"/>
      <c r="DO2015" s="130"/>
      <c r="DP2015" s="130"/>
      <c r="DQ2015" s="130"/>
      <c r="DR2015" s="130"/>
      <c r="DS2015" s="130"/>
      <c r="DT2015" s="130"/>
      <c r="DU2015" s="130"/>
      <c r="DV2015" s="130"/>
      <c r="DW2015" s="130"/>
      <c r="DX2015" s="130"/>
      <c r="DY2015" s="130"/>
      <c r="DZ2015" s="130"/>
      <c r="EA2015" s="130"/>
      <c r="EB2015" s="130"/>
      <c r="EC2015" s="130"/>
      <c r="ED2015" s="130"/>
      <c r="EE2015" s="130"/>
      <c r="EF2015" s="130"/>
      <c r="EG2015" s="130"/>
      <c r="EH2015" s="130"/>
      <c r="EI2015" s="130"/>
      <c r="EJ2015" s="130"/>
      <c r="EK2015" s="130"/>
      <c r="EL2015" s="130"/>
      <c r="EM2015" s="130"/>
      <c r="EN2015" s="130"/>
      <c r="EO2015" s="130"/>
      <c r="EP2015" s="130"/>
      <c r="EQ2015" s="130"/>
      <c r="ER2015" s="130"/>
      <c r="ES2015" s="130"/>
      <c r="ET2015" s="130"/>
      <c r="EU2015" s="130"/>
      <c r="EV2015" s="130"/>
      <c r="EW2015" s="130"/>
      <c r="EX2015" s="130"/>
      <c r="EY2015" s="130"/>
      <c r="EZ2015" s="130"/>
      <c r="FA2015" s="130"/>
      <c r="FB2015" s="130"/>
      <c r="FC2015" s="130"/>
      <c r="FD2015" s="130"/>
      <c r="FE2015" s="130"/>
      <c r="FF2015" s="130"/>
      <c r="FG2015" s="130"/>
      <c r="FH2015" s="130"/>
      <c r="FI2015" s="130"/>
      <c r="FJ2015" s="130"/>
      <c r="FK2015" s="130"/>
      <c r="FL2015" s="130"/>
    </row>
    <row r="2016" spans="1:170" ht="12.75" customHeight="1" x14ac:dyDescent="0.2">
      <c r="A2016" s="1" t="s">
        <v>544</v>
      </c>
      <c r="B2016" s="79" t="s">
        <v>14287</v>
      </c>
      <c r="C2016" s="78"/>
      <c r="D2016" s="81" t="s">
        <v>14306</v>
      </c>
      <c r="E2016" s="81" t="s">
        <v>14306</v>
      </c>
      <c r="H2016" s="79"/>
      <c r="I2016" s="1" t="s">
        <v>12764</v>
      </c>
      <c r="J2016" s="1" t="s">
        <v>203</v>
      </c>
      <c r="K2016" s="79" t="s">
        <v>162</v>
      </c>
      <c r="L2016" s="1"/>
      <c r="M2016" s="158" t="s">
        <v>14305</v>
      </c>
      <c r="N2016" s="1"/>
      <c r="O2016" s="1"/>
      <c r="P2016" s="1"/>
      <c r="Q2016" s="1"/>
      <c r="R2016" s="1" t="s">
        <v>14304</v>
      </c>
      <c r="S2016" s="1"/>
      <c r="T2016" s="1" t="s">
        <v>14303</v>
      </c>
      <c r="U2016" s="1" t="s">
        <v>14302</v>
      </c>
      <c r="V2016" s="130"/>
      <c r="W2016" s="1"/>
      <c r="X2016" s="1" t="s">
        <v>168</v>
      </c>
      <c r="Y2016" s="1" t="s">
        <v>14301</v>
      </c>
      <c r="Z2016" s="1" t="s">
        <v>14300</v>
      </c>
      <c r="AA2016" s="130" t="s">
        <v>368</v>
      </c>
      <c r="AB2016" s="176" t="s">
        <v>14299</v>
      </c>
      <c r="AC2016" s="1"/>
      <c r="AD2016" s="130"/>
      <c r="AE2016" s="1" t="s">
        <v>14298</v>
      </c>
      <c r="AF2016" s="1" t="s">
        <v>14297</v>
      </c>
      <c r="AG2016" s="1"/>
      <c r="AH2016" s="1"/>
      <c r="AI2016" s="1"/>
      <c r="AJ2016" s="1"/>
      <c r="AK2016" s="1"/>
      <c r="AL2016" s="130"/>
      <c r="AM2016" s="1"/>
      <c r="AN2016" s="1"/>
      <c r="AO2016" s="1"/>
      <c r="AP2016" s="1"/>
      <c r="AQ2016" s="1"/>
      <c r="AR2016" s="1"/>
      <c r="AS2016" s="1"/>
      <c r="AT2016" s="1"/>
      <c r="AU2016" s="130"/>
      <c r="AV2016" s="1"/>
      <c r="AW2016" s="1"/>
      <c r="AX2016" s="1"/>
      <c r="AY2016" s="1"/>
      <c r="AZ2016" s="1"/>
      <c r="BA2016" s="1"/>
      <c r="BB2016" s="1"/>
      <c r="BC2016" s="1"/>
      <c r="BD2016" s="1"/>
      <c r="BE2016" s="130"/>
      <c r="BF2016" s="1"/>
      <c r="BG2016" s="1"/>
      <c r="BH2016" s="1"/>
      <c r="BI2016" s="1"/>
      <c r="BJ2016" s="1"/>
      <c r="BK2016" s="1"/>
      <c r="BL2016" s="1"/>
      <c r="BM2016" s="1"/>
      <c r="BN2016" s="1"/>
      <c r="BO2016" s="1"/>
      <c r="BP2016" s="1"/>
      <c r="BQ2016" s="1"/>
      <c r="BR2016" s="1"/>
      <c r="BS2016" s="1"/>
      <c r="BT2016" s="1"/>
      <c r="BU2016" s="1"/>
      <c r="BV2016" s="1"/>
      <c r="BW2016" s="1"/>
      <c r="BX2016" s="1"/>
      <c r="BY2016" s="1"/>
      <c r="BZ2016" s="1"/>
      <c r="CA2016" s="1"/>
      <c r="CB2016" s="1"/>
      <c r="CC2016" s="1"/>
      <c r="CD2016" s="1"/>
      <c r="CE2016" s="1"/>
      <c r="CF2016" s="1"/>
      <c r="CG2016" s="1"/>
      <c r="CH2016" s="1"/>
      <c r="CI2016" s="1"/>
      <c r="CJ2016" s="1"/>
      <c r="CK2016" s="1"/>
      <c r="CL2016" s="1"/>
      <c r="CM2016" s="1"/>
      <c r="CN2016" s="1"/>
      <c r="CO2016" s="1"/>
      <c r="CP2016" s="1"/>
      <c r="CQ2016" s="1"/>
      <c r="CR2016" s="1"/>
      <c r="CS2016" s="1"/>
      <c r="CT2016" s="1"/>
      <c r="CU2016" s="1"/>
      <c r="CV2016" s="1"/>
      <c r="CW2016" s="1"/>
      <c r="CX2016" s="1"/>
      <c r="CY2016" s="1"/>
      <c r="CZ2016" s="1"/>
      <c r="DA2016" s="1"/>
      <c r="DB2016" s="1"/>
      <c r="DC2016" s="1"/>
      <c r="DD2016" s="1"/>
      <c r="DE2016" s="1"/>
      <c r="DF2016" s="1"/>
      <c r="DG2016" s="1"/>
      <c r="DH2016" s="1"/>
      <c r="DI2016" s="1"/>
      <c r="DJ2016" s="1"/>
      <c r="DK2016" s="1"/>
      <c r="DL2016" s="1"/>
      <c r="DM2016" s="1"/>
      <c r="DN2016" s="1"/>
      <c r="DO2016" s="1"/>
      <c r="DP2016" s="1"/>
      <c r="DQ2016" s="1"/>
      <c r="DR2016" s="1"/>
      <c r="DS2016" s="1"/>
      <c r="DT2016" s="1"/>
      <c r="DU2016" s="1"/>
      <c r="DV2016" s="1"/>
      <c r="DW2016" s="1"/>
      <c r="DX2016" s="1"/>
      <c r="DY2016" s="1"/>
      <c r="DZ2016" s="1"/>
      <c r="EA2016" s="1"/>
      <c r="EB2016" s="1"/>
      <c r="EC2016" s="1"/>
      <c r="ED2016" s="1"/>
      <c r="EE2016" s="1"/>
      <c r="EF2016" s="1"/>
      <c r="EG2016" s="1"/>
      <c r="EH2016" s="1"/>
      <c r="EI2016" s="1"/>
      <c r="EJ2016" s="1"/>
      <c r="EK2016" s="1"/>
      <c r="EL2016" s="1"/>
      <c r="EM2016" s="1"/>
      <c r="EN2016" s="1"/>
      <c r="EO2016" s="1"/>
      <c r="EP2016" s="1"/>
      <c r="EQ2016" s="1"/>
      <c r="ER2016" s="1"/>
      <c r="ES2016" s="1"/>
      <c r="ET2016" s="1"/>
      <c r="EU2016" s="1"/>
      <c r="EV2016" s="1"/>
      <c r="EW2016" s="1"/>
      <c r="EX2016" s="1"/>
      <c r="EY2016" s="1"/>
      <c r="EZ2016" s="1"/>
      <c r="FA2016" s="1"/>
      <c r="FB2016" s="1"/>
      <c r="FC2016" s="1"/>
      <c r="FD2016" s="1"/>
      <c r="FE2016" s="1"/>
      <c r="FF2016" s="1"/>
      <c r="FG2016" s="1"/>
      <c r="FH2016" s="1"/>
      <c r="FI2016" s="1"/>
      <c r="FJ2016" s="1"/>
      <c r="FK2016" s="1"/>
      <c r="FL2016" s="1"/>
    </row>
    <row r="2017" spans="1:176" ht="12.75" customHeight="1" x14ac:dyDescent="0.2">
      <c r="A2017" s="130" t="s">
        <v>544</v>
      </c>
      <c r="B2017" s="79" t="s">
        <v>14287</v>
      </c>
      <c r="C2017" s="78"/>
      <c r="D2017" s="78" t="s">
        <v>14296</v>
      </c>
      <c r="E2017" s="78" t="s">
        <v>14296</v>
      </c>
      <c r="F2017" s="130"/>
      <c r="G2017" s="130"/>
      <c r="H2017" s="79"/>
      <c r="I2017" s="130" t="s">
        <v>12764</v>
      </c>
      <c r="J2017" s="130" t="s">
        <v>203</v>
      </c>
      <c r="K2017" s="79" t="s">
        <v>162</v>
      </c>
      <c r="L2017" s="130"/>
      <c r="M2017" s="158" t="s">
        <v>14295</v>
      </c>
      <c r="N2017" s="130"/>
      <c r="O2017" s="130"/>
      <c r="P2017" s="130"/>
      <c r="Q2017" s="130"/>
      <c r="R2017" s="130" t="s">
        <v>14294</v>
      </c>
      <c r="S2017" s="130"/>
      <c r="T2017" s="130" t="s">
        <v>14293</v>
      </c>
      <c r="U2017" s="130" t="s">
        <v>14292</v>
      </c>
      <c r="V2017" s="130"/>
      <c r="W2017" s="130"/>
      <c r="X2017" s="130" t="s">
        <v>168</v>
      </c>
      <c r="Y2017" s="130" t="s">
        <v>14291</v>
      </c>
      <c r="Z2017" s="130" t="s">
        <v>14290</v>
      </c>
      <c r="AA2017" s="130" t="s">
        <v>1071</v>
      </c>
      <c r="AB2017" s="176" t="s">
        <v>14289</v>
      </c>
      <c r="AC2017" s="130"/>
      <c r="AD2017" s="131" t="s">
        <v>14288</v>
      </c>
      <c r="AE2017" s="130"/>
      <c r="AF2017" s="130"/>
      <c r="AG2017" s="130"/>
      <c r="AH2017" s="130"/>
      <c r="AI2017" s="130"/>
      <c r="AJ2017" s="130"/>
      <c r="AK2017" s="130"/>
      <c r="AL2017" s="130"/>
      <c r="AM2017" s="130"/>
      <c r="AN2017" s="130"/>
      <c r="AO2017" s="130"/>
      <c r="AP2017" s="130"/>
      <c r="AQ2017" s="130"/>
      <c r="AR2017" s="130"/>
      <c r="AS2017" s="130"/>
      <c r="AT2017" s="130"/>
      <c r="AU2017" s="130"/>
      <c r="AV2017" s="130"/>
      <c r="AW2017" s="130"/>
      <c r="AX2017" s="130"/>
      <c r="AY2017" s="130"/>
      <c r="AZ2017" s="130"/>
      <c r="BA2017" s="130"/>
      <c r="BB2017" s="130"/>
      <c r="BC2017" s="130"/>
      <c r="BD2017" s="130"/>
      <c r="BE2017" s="130"/>
      <c r="BF2017" s="130"/>
      <c r="BG2017" s="130"/>
      <c r="BH2017" s="130"/>
      <c r="BI2017" s="130"/>
      <c r="BJ2017" s="130"/>
      <c r="BK2017" s="130"/>
      <c r="BL2017" s="130"/>
      <c r="BM2017" s="130"/>
      <c r="BN2017" s="130"/>
      <c r="BO2017" s="130"/>
      <c r="BP2017" s="130"/>
      <c r="BQ2017" s="130"/>
      <c r="BR2017" s="130"/>
      <c r="BS2017" s="130"/>
      <c r="BT2017" s="130"/>
      <c r="BU2017" s="130"/>
      <c r="BV2017" s="130"/>
      <c r="BW2017" s="130"/>
      <c r="BX2017" s="130"/>
      <c r="BY2017" s="130"/>
      <c r="BZ2017" s="130"/>
      <c r="CA2017" s="130"/>
      <c r="CB2017" s="130"/>
      <c r="CC2017" s="130"/>
      <c r="CD2017" s="130"/>
      <c r="CE2017" s="130"/>
      <c r="CF2017" s="130"/>
      <c r="CG2017" s="130"/>
      <c r="CH2017" s="130"/>
      <c r="CI2017" s="130"/>
      <c r="CJ2017" s="130"/>
      <c r="CK2017" s="130"/>
      <c r="CL2017" s="130"/>
      <c r="CM2017" s="130"/>
      <c r="CN2017" s="130"/>
      <c r="CO2017" s="130"/>
      <c r="CP2017" s="130"/>
      <c r="CQ2017" s="130"/>
      <c r="CR2017" s="130"/>
      <c r="CS2017" s="130"/>
      <c r="CT2017" s="130"/>
      <c r="CU2017" s="130"/>
      <c r="CV2017" s="130"/>
      <c r="CW2017" s="130"/>
      <c r="CX2017" s="130"/>
      <c r="CY2017" s="130"/>
      <c r="CZ2017" s="130"/>
      <c r="DA2017" s="130"/>
      <c r="DB2017" s="130"/>
      <c r="DC2017" s="130"/>
      <c r="DD2017" s="130"/>
      <c r="DE2017" s="130"/>
      <c r="DF2017" s="130"/>
      <c r="DG2017" s="130"/>
      <c r="DH2017" s="130"/>
      <c r="DI2017" s="130"/>
      <c r="DJ2017" s="130"/>
      <c r="DK2017" s="130"/>
      <c r="DL2017" s="130"/>
      <c r="DM2017" s="130"/>
      <c r="DN2017" s="130"/>
      <c r="DO2017" s="130"/>
      <c r="DP2017" s="130"/>
      <c r="DQ2017" s="130"/>
      <c r="DR2017" s="130"/>
      <c r="DS2017" s="130"/>
      <c r="DT2017" s="130"/>
      <c r="DU2017" s="130"/>
      <c r="DV2017" s="130"/>
      <c r="DW2017" s="130"/>
      <c r="DX2017" s="130"/>
      <c r="DY2017" s="130"/>
      <c r="DZ2017" s="130"/>
      <c r="EA2017" s="130"/>
      <c r="EB2017" s="130"/>
      <c r="EC2017" s="130"/>
      <c r="ED2017" s="130"/>
      <c r="EE2017" s="130"/>
      <c r="EF2017" s="130"/>
      <c r="EG2017" s="130"/>
      <c r="EH2017" s="130"/>
      <c r="EI2017" s="130"/>
      <c r="EJ2017" s="130"/>
      <c r="EK2017" s="130"/>
      <c r="EL2017" s="130"/>
      <c r="EM2017" s="130"/>
      <c r="EN2017" s="130"/>
      <c r="EO2017" s="130"/>
      <c r="EP2017" s="130"/>
      <c r="EQ2017" s="130"/>
      <c r="ER2017" s="130"/>
      <c r="ES2017" s="130"/>
      <c r="ET2017" s="130"/>
      <c r="EU2017" s="130"/>
      <c r="EV2017" s="130"/>
      <c r="EW2017" s="130"/>
      <c r="EX2017" s="130"/>
      <c r="EY2017" s="130"/>
      <c r="EZ2017" s="130"/>
      <c r="FA2017" s="130"/>
      <c r="FB2017" s="130"/>
      <c r="FC2017" s="130"/>
      <c r="FD2017" s="130"/>
      <c r="FE2017" s="130"/>
      <c r="FF2017" s="130"/>
      <c r="FG2017" s="130"/>
      <c r="FH2017" s="130"/>
      <c r="FI2017" s="130"/>
      <c r="FJ2017" s="130"/>
      <c r="FK2017" s="130"/>
      <c r="FL2017" s="130"/>
    </row>
    <row r="2018" spans="1:176" ht="12.75" customHeight="1" x14ac:dyDescent="0.2">
      <c r="A2018" s="130" t="s">
        <v>544</v>
      </c>
      <c r="B2018" s="79" t="s">
        <v>14287</v>
      </c>
      <c r="C2018" s="78"/>
      <c r="D2018" s="78" t="s">
        <v>14286</v>
      </c>
      <c r="E2018" s="78" t="s">
        <v>14286</v>
      </c>
      <c r="F2018" s="130"/>
      <c r="G2018" s="130"/>
      <c r="H2018" s="79"/>
      <c r="I2018" s="130" t="s">
        <v>3783</v>
      </c>
      <c r="J2018" s="130" t="s">
        <v>203</v>
      </c>
      <c r="K2018" s="79" t="s">
        <v>162</v>
      </c>
      <c r="L2018" s="130"/>
      <c r="M2018" s="158" t="s">
        <v>14285</v>
      </c>
      <c r="N2018" s="130"/>
      <c r="O2018" s="130"/>
      <c r="P2018" s="130"/>
      <c r="Q2018" s="130"/>
      <c r="R2018" s="130" t="s">
        <v>14284</v>
      </c>
      <c r="S2018" s="130"/>
      <c r="T2018" s="78">
        <v>92937</v>
      </c>
      <c r="U2018" s="130" t="s">
        <v>14283</v>
      </c>
      <c r="V2018" s="130"/>
      <c r="W2018" s="130"/>
      <c r="X2018" s="130" t="s">
        <v>168</v>
      </c>
      <c r="Y2018" s="130" t="s">
        <v>347</v>
      </c>
      <c r="Z2018" s="130" t="s">
        <v>14282</v>
      </c>
      <c r="AA2018" s="130" t="s">
        <v>14281</v>
      </c>
      <c r="AB2018" s="176" t="s">
        <v>14280</v>
      </c>
      <c r="AC2018" s="130"/>
      <c r="AD2018" s="130" t="s">
        <v>14279</v>
      </c>
      <c r="AE2018" s="130"/>
      <c r="AF2018" s="130" t="s">
        <v>14278</v>
      </c>
      <c r="AG2018" s="130"/>
      <c r="AH2018" s="130"/>
      <c r="AI2018" s="130"/>
      <c r="AJ2018" s="130"/>
      <c r="AK2018" s="130"/>
      <c r="AL2018" s="130"/>
      <c r="AM2018" s="130"/>
      <c r="AN2018" s="130"/>
      <c r="AO2018" s="130"/>
      <c r="AP2018" s="130"/>
      <c r="AQ2018" s="130"/>
      <c r="AR2018" s="130"/>
      <c r="AS2018" s="130"/>
      <c r="AT2018" s="130"/>
      <c r="AU2018" s="130"/>
      <c r="AV2018" s="130"/>
      <c r="AW2018" s="130"/>
      <c r="AX2018" s="130"/>
      <c r="AY2018" s="130"/>
      <c r="AZ2018" s="130"/>
      <c r="BA2018" s="130"/>
      <c r="BB2018" s="130"/>
      <c r="BC2018" s="130"/>
      <c r="BD2018" s="130"/>
      <c r="BE2018" s="130"/>
      <c r="BF2018" s="130"/>
      <c r="BG2018" s="130"/>
      <c r="BH2018" s="130"/>
      <c r="BI2018" s="130"/>
      <c r="BJ2018" s="130"/>
      <c r="BK2018" s="130"/>
      <c r="BL2018" s="130"/>
      <c r="BM2018" s="130"/>
      <c r="BN2018" s="130"/>
      <c r="BO2018" s="130"/>
      <c r="BP2018" s="130"/>
      <c r="BQ2018" s="130"/>
      <c r="BR2018" s="130"/>
      <c r="BS2018" s="130"/>
      <c r="BT2018" s="130"/>
      <c r="BU2018" s="130"/>
      <c r="BV2018" s="130"/>
      <c r="BW2018" s="130"/>
      <c r="BX2018" s="130"/>
      <c r="BY2018" s="130"/>
      <c r="BZ2018" s="130"/>
      <c r="CA2018" s="130"/>
      <c r="CB2018" s="130"/>
      <c r="CC2018" s="130"/>
      <c r="CD2018" s="130"/>
      <c r="CE2018" s="130"/>
      <c r="CF2018" s="130"/>
      <c r="CG2018" s="130"/>
      <c r="CH2018" s="130"/>
      <c r="CI2018" s="130"/>
      <c r="CJ2018" s="130"/>
      <c r="CK2018" s="130"/>
      <c r="CL2018" s="130"/>
      <c r="CM2018" s="130"/>
      <c r="CN2018" s="130"/>
      <c r="CO2018" s="130"/>
      <c r="CP2018" s="130"/>
      <c r="CQ2018" s="130"/>
      <c r="CR2018" s="130"/>
      <c r="CS2018" s="130"/>
      <c r="CT2018" s="130"/>
      <c r="CU2018" s="130"/>
      <c r="CV2018" s="130"/>
      <c r="CW2018" s="130"/>
      <c r="CX2018" s="130"/>
      <c r="CY2018" s="130"/>
      <c r="CZ2018" s="130"/>
      <c r="DA2018" s="130"/>
      <c r="DB2018" s="130"/>
      <c r="DC2018" s="130"/>
      <c r="DD2018" s="130"/>
      <c r="DE2018" s="130"/>
      <c r="DF2018" s="130"/>
      <c r="DG2018" s="130"/>
      <c r="DH2018" s="130"/>
      <c r="DI2018" s="130"/>
      <c r="DJ2018" s="130"/>
      <c r="DK2018" s="130"/>
      <c r="DL2018" s="130"/>
      <c r="DM2018" s="130"/>
      <c r="DN2018" s="130"/>
      <c r="DO2018" s="130"/>
      <c r="DP2018" s="130"/>
      <c r="DQ2018" s="130"/>
      <c r="DR2018" s="130"/>
      <c r="DS2018" s="130"/>
      <c r="DT2018" s="130"/>
      <c r="DU2018" s="130"/>
      <c r="DV2018" s="130"/>
      <c r="DW2018" s="130"/>
      <c r="DX2018" s="130"/>
      <c r="DY2018" s="130"/>
      <c r="DZ2018" s="130"/>
      <c r="EA2018" s="130"/>
      <c r="EB2018" s="130"/>
      <c r="EC2018" s="130"/>
      <c r="ED2018" s="130"/>
      <c r="EE2018" s="130"/>
      <c r="EF2018" s="130"/>
      <c r="EG2018" s="130"/>
      <c r="EH2018" s="130"/>
      <c r="EI2018" s="130"/>
      <c r="EJ2018" s="130"/>
      <c r="EK2018" s="130"/>
      <c r="EL2018" s="130"/>
      <c r="EM2018" s="130"/>
      <c r="EN2018" s="130"/>
      <c r="EO2018" s="130"/>
      <c r="EP2018" s="130"/>
      <c r="EQ2018" s="130"/>
      <c r="ER2018" s="130"/>
      <c r="ES2018" s="130"/>
      <c r="ET2018" s="130"/>
      <c r="EU2018" s="130"/>
      <c r="EV2018" s="130"/>
      <c r="EW2018" s="130"/>
      <c r="EX2018" s="130"/>
      <c r="EY2018" s="130"/>
      <c r="EZ2018" s="130"/>
      <c r="FA2018" s="130"/>
      <c r="FB2018" s="130"/>
      <c r="FC2018" s="130"/>
      <c r="FD2018" s="130"/>
      <c r="FE2018" s="130"/>
      <c r="FF2018" s="130"/>
      <c r="FG2018" s="130"/>
      <c r="FH2018" s="130"/>
      <c r="FI2018" s="130"/>
      <c r="FJ2018" s="130"/>
      <c r="FK2018" s="130"/>
      <c r="FL2018" s="130"/>
    </row>
    <row r="2019" spans="1:176" s="1" customFormat="1" ht="12.75" customHeight="1" x14ac:dyDescent="0.2">
      <c r="A2019" s="130" t="s">
        <v>568</v>
      </c>
      <c r="B2019" s="79"/>
      <c r="C2019" s="78" t="s">
        <v>14264</v>
      </c>
      <c r="D2019" s="130" t="s">
        <v>14271</v>
      </c>
      <c r="E2019" s="130" t="s">
        <v>14271</v>
      </c>
      <c r="F2019" s="130"/>
      <c r="G2019" s="130"/>
      <c r="H2019" s="79"/>
      <c r="I2019" s="130" t="s">
        <v>244</v>
      </c>
      <c r="J2019" s="130" t="s">
        <v>11869</v>
      </c>
      <c r="K2019" s="79" t="s">
        <v>162</v>
      </c>
      <c r="L2019" s="78" t="s">
        <v>14262</v>
      </c>
      <c r="M2019" s="130"/>
      <c r="N2019" s="130"/>
      <c r="O2019" s="130"/>
      <c r="P2019" s="130"/>
      <c r="Q2019" s="130"/>
      <c r="R2019" s="130" t="s">
        <v>14270</v>
      </c>
      <c r="S2019" s="130"/>
      <c r="T2019" s="84" t="s">
        <v>14269</v>
      </c>
      <c r="U2019" s="130" t="s">
        <v>14268</v>
      </c>
      <c r="V2019" s="130"/>
      <c r="W2019" s="130"/>
      <c r="X2019" s="130" t="s">
        <v>168</v>
      </c>
      <c r="Y2019" s="130" t="s">
        <v>14261</v>
      </c>
      <c r="Z2019" s="130" t="s">
        <v>14260</v>
      </c>
      <c r="AA2019" s="78" t="s">
        <v>600</v>
      </c>
      <c r="AB2019" s="176" t="s">
        <v>14258</v>
      </c>
      <c r="AC2019" s="130"/>
      <c r="AD2019" s="131" t="s">
        <v>14257</v>
      </c>
      <c r="AE2019" s="130"/>
      <c r="AF2019" s="130"/>
      <c r="AG2019" s="130"/>
      <c r="AH2019" s="130"/>
      <c r="AI2019" s="130"/>
      <c r="AJ2019" s="130"/>
      <c r="AK2019" s="130"/>
      <c r="AL2019" s="130"/>
      <c r="AM2019" s="130"/>
      <c r="AN2019" s="130"/>
      <c r="AO2019" s="130"/>
      <c r="AP2019" s="130"/>
      <c r="AQ2019" s="130"/>
      <c r="AR2019" s="130"/>
      <c r="AS2019" s="130"/>
      <c r="AT2019" s="130"/>
      <c r="AU2019" s="130"/>
      <c r="AV2019" s="130"/>
      <c r="AW2019" s="130"/>
      <c r="AX2019" s="130"/>
      <c r="AY2019" s="130"/>
      <c r="AZ2019" s="130"/>
      <c r="BA2019" s="130"/>
      <c r="BB2019" s="130"/>
      <c r="BC2019" s="130"/>
      <c r="BD2019" s="130"/>
      <c r="BE2019" s="130"/>
      <c r="BF2019" s="130"/>
      <c r="BG2019" s="130"/>
      <c r="BH2019" s="130"/>
      <c r="BI2019" s="130"/>
      <c r="BJ2019" s="130"/>
      <c r="BK2019" s="130"/>
      <c r="BL2019" s="130"/>
      <c r="BM2019" s="130"/>
      <c r="BN2019" s="130"/>
      <c r="BO2019" s="130"/>
      <c r="BP2019" s="130"/>
      <c r="BQ2019" s="130"/>
      <c r="BR2019" s="130"/>
      <c r="BS2019" s="130"/>
      <c r="BT2019" s="130"/>
      <c r="BU2019" s="130"/>
      <c r="BV2019" s="130"/>
      <c r="BW2019" s="130"/>
      <c r="BX2019" s="130"/>
      <c r="BY2019" s="130"/>
      <c r="BZ2019" s="130"/>
      <c r="CA2019" s="130"/>
      <c r="CB2019" s="130"/>
      <c r="CC2019" s="130"/>
      <c r="CD2019" s="130"/>
      <c r="CE2019" s="130"/>
      <c r="CF2019" s="130"/>
      <c r="CG2019" s="130"/>
      <c r="CH2019" s="130"/>
      <c r="CI2019" s="130"/>
      <c r="CJ2019" s="130"/>
      <c r="CK2019" s="130"/>
      <c r="CL2019" s="130"/>
      <c r="CM2019" s="130"/>
      <c r="CN2019" s="130"/>
      <c r="CO2019" s="130"/>
      <c r="CP2019" s="130"/>
      <c r="CQ2019" s="130"/>
      <c r="CR2019" s="130"/>
      <c r="CS2019" s="130"/>
      <c r="CT2019" s="130"/>
      <c r="CU2019" s="130"/>
      <c r="CV2019" s="130"/>
      <c r="CW2019" s="130"/>
      <c r="CX2019" s="130"/>
      <c r="CY2019" s="130"/>
      <c r="CZ2019" s="130"/>
      <c r="DA2019" s="130"/>
      <c r="DB2019" s="130"/>
      <c r="DC2019" s="130"/>
      <c r="DD2019" s="130"/>
      <c r="DE2019" s="130"/>
      <c r="DF2019" s="130"/>
      <c r="DG2019" s="130"/>
      <c r="DH2019" s="130"/>
      <c r="DI2019" s="130"/>
      <c r="DJ2019" s="130"/>
      <c r="DK2019" s="130"/>
      <c r="DL2019" s="130"/>
      <c r="DM2019" s="130"/>
      <c r="DN2019" s="130"/>
      <c r="DO2019" s="130"/>
      <c r="DP2019" s="130"/>
      <c r="DQ2019" s="130"/>
      <c r="DR2019" s="130"/>
      <c r="DS2019" s="130"/>
      <c r="DT2019" s="130"/>
      <c r="DU2019" s="130"/>
      <c r="DV2019" s="130"/>
      <c r="DW2019" s="130"/>
      <c r="DX2019" s="130"/>
      <c r="DY2019" s="130"/>
      <c r="DZ2019" s="130"/>
      <c r="EA2019" s="130"/>
      <c r="EB2019" s="130"/>
      <c r="EC2019" s="130"/>
      <c r="ED2019" s="130"/>
      <c r="EE2019" s="130"/>
      <c r="EF2019" s="130"/>
      <c r="EG2019" s="130"/>
      <c r="EH2019" s="130"/>
      <c r="EI2019" s="130"/>
      <c r="EJ2019" s="130"/>
      <c r="EK2019" s="130"/>
      <c r="EL2019" s="130"/>
      <c r="EM2019" s="130"/>
      <c r="EN2019" s="130"/>
      <c r="EO2019" s="130"/>
      <c r="EP2019" s="130"/>
      <c r="EQ2019" s="130"/>
      <c r="ER2019" s="130"/>
      <c r="ES2019" s="130"/>
      <c r="ET2019" s="130"/>
      <c r="EU2019" s="130"/>
      <c r="EV2019" s="130"/>
      <c r="EW2019" s="130"/>
      <c r="EX2019" s="130"/>
      <c r="EY2019" s="130"/>
      <c r="EZ2019" s="130"/>
      <c r="FA2019" s="130"/>
      <c r="FB2019" s="130"/>
      <c r="FC2019" s="130"/>
      <c r="FD2019" s="130"/>
      <c r="FE2019" s="130"/>
      <c r="FF2019" s="130"/>
      <c r="FG2019" s="130"/>
      <c r="FH2019" s="130"/>
      <c r="FI2019" s="130"/>
      <c r="FJ2019" s="130"/>
      <c r="FK2019" s="130"/>
      <c r="FL2019" s="130"/>
      <c r="FM2019" s="135"/>
      <c r="FN2019" s="135"/>
      <c r="FO2019" s="135"/>
      <c r="FP2019" s="135"/>
      <c r="FQ2019" s="135"/>
      <c r="FR2019" s="135"/>
      <c r="FS2019" s="135"/>
      <c r="FT2019" s="135"/>
    </row>
    <row r="2020" spans="1:176" ht="12.75" customHeight="1" x14ac:dyDescent="0.2">
      <c r="A2020" s="130" t="s">
        <v>568</v>
      </c>
      <c r="B2020" s="79"/>
      <c r="C2020" s="78" t="s">
        <v>14264</v>
      </c>
      <c r="D2020" s="130" t="s">
        <v>14267</v>
      </c>
      <c r="E2020" s="130" t="s">
        <v>14267</v>
      </c>
      <c r="F2020" s="130"/>
      <c r="G2020" s="130"/>
      <c r="H2020" s="79"/>
      <c r="I2020" s="130" t="s">
        <v>244</v>
      </c>
      <c r="J2020" s="130" t="s">
        <v>11869</v>
      </c>
      <c r="K2020" s="79" t="s">
        <v>162</v>
      </c>
      <c r="L2020" s="78" t="s">
        <v>14262</v>
      </c>
      <c r="M2020" s="130"/>
      <c r="N2020" s="130"/>
      <c r="O2020" s="130"/>
      <c r="P2020" s="130"/>
      <c r="Q2020" s="130"/>
      <c r="R2020" s="130" t="s">
        <v>14266</v>
      </c>
      <c r="S2020" s="130"/>
      <c r="T2020" s="130">
        <v>33161</v>
      </c>
      <c r="U2020" s="130" t="s">
        <v>14265</v>
      </c>
      <c r="V2020" s="130"/>
      <c r="W2020" s="130"/>
      <c r="X2020" s="130" t="s">
        <v>168</v>
      </c>
      <c r="Y2020" s="130" t="s">
        <v>14261</v>
      </c>
      <c r="Z2020" s="130" t="s">
        <v>14260</v>
      </c>
      <c r="AA2020" s="78" t="s">
        <v>600</v>
      </c>
      <c r="AB2020" s="176" t="s">
        <v>14258</v>
      </c>
      <c r="AC2020" s="130"/>
      <c r="AD2020" s="131" t="s">
        <v>14257</v>
      </c>
      <c r="AE2020" s="130"/>
      <c r="AF2020" s="130"/>
      <c r="AG2020" s="130"/>
      <c r="AH2020" s="130"/>
      <c r="AI2020" s="130"/>
      <c r="AJ2020" s="130"/>
      <c r="AK2020" s="130"/>
      <c r="AL2020" s="130"/>
      <c r="AM2020" s="130"/>
      <c r="AN2020" s="130"/>
      <c r="AO2020" s="130"/>
      <c r="AP2020" s="130"/>
      <c r="AQ2020" s="130"/>
      <c r="AR2020" s="130"/>
      <c r="AS2020" s="130"/>
      <c r="AT2020" s="130"/>
      <c r="AU2020" s="130"/>
      <c r="AV2020" s="130"/>
      <c r="AW2020" s="130"/>
      <c r="AX2020" s="130"/>
      <c r="AY2020" s="130"/>
      <c r="AZ2020" s="130"/>
      <c r="BA2020" s="130"/>
      <c r="BB2020" s="130"/>
      <c r="BC2020" s="130"/>
      <c r="BD2020" s="130"/>
      <c r="BE2020" s="130"/>
      <c r="BF2020" s="130"/>
      <c r="BG2020" s="130"/>
      <c r="BH2020" s="130"/>
      <c r="BI2020" s="130"/>
      <c r="BJ2020" s="130"/>
      <c r="BK2020" s="130"/>
      <c r="BL2020" s="130"/>
      <c r="BM2020" s="130"/>
      <c r="BN2020" s="130"/>
      <c r="BO2020" s="130"/>
      <c r="BP2020" s="130"/>
      <c r="BQ2020" s="130"/>
      <c r="BR2020" s="130"/>
      <c r="BS2020" s="130"/>
      <c r="BT2020" s="130"/>
      <c r="BU2020" s="130"/>
      <c r="BV2020" s="130"/>
      <c r="BW2020" s="130"/>
      <c r="BX2020" s="130"/>
      <c r="BY2020" s="130"/>
      <c r="BZ2020" s="130"/>
      <c r="CA2020" s="130"/>
      <c r="CB2020" s="130"/>
      <c r="CC2020" s="130"/>
      <c r="CD2020" s="130"/>
      <c r="CE2020" s="130"/>
      <c r="CF2020" s="130"/>
      <c r="CG2020" s="130"/>
      <c r="CH2020" s="130"/>
      <c r="CI2020" s="130"/>
      <c r="CJ2020" s="130"/>
      <c r="CK2020" s="130"/>
      <c r="CL2020" s="130"/>
      <c r="CM2020" s="130"/>
      <c r="CN2020" s="130"/>
      <c r="CO2020" s="130"/>
      <c r="CP2020" s="130"/>
      <c r="CQ2020" s="130"/>
      <c r="CR2020" s="130"/>
      <c r="CS2020" s="130"/>
      <c r="CT2020" s="130"/>
      <c r="CU2020" s="130"/>
      <c r="CV2020" s="130"/>
      <c r="CW2020" s="130"/>
      <c r="CX2020" s="130"/>
      <c r="CY2020" s="130"/>
      <c r="CZ2020" s="130"/>
      <c r="DA2020" s="130"/>
      <c r="DB2020" s="130"/>
      <c r="DC2020" s="130"/>
      <c r="DD2020" s="130"/>
      <c r="DE2020" s="130"/>
      <c r="DF2020" s="130"/>
      <c r="DG2020" s="130"/>
      <c r="DH2020" s="130"/>
      <c r="DI2020" s="130"/>
      <c r="DJ2020" s="130"/>
      <c r="DK2020" s="130"/>
      <c r="DL2020" s="130"/>
      <c r="DM2020" s="130"/>
      <c r="DN2020" s="130"/>
      <c r="DO2020" s="130"/>
      <c r="DP2020" s="130"/>
      <c r="DQ2020" s="130"/>
      <c r="DR2020" s="130"/>
      <c r="DS2020" s="130"/>
      <c r="DT2020" s="130"/>
      <c r="DU2020" s="130"/>
      <c r="DV2020" s="130"/>
      <c r="DW2020" s="130"/>
      <c r="DX2020" s="130"/>
      <c r="DY2020" s="130"/>
      <c r="DZ2020" s="130"/>
      <c r="EA2020" s="130"/>
      <c r="EB2020" s="130"/>
      <c r="EC2020" s="130"/>
      <c r="ED2020" s="130"/>
      <c r="EE2020" s="130"/>
      <c r="EF2020" s="130"/>
      <c r="EG2020" s="130"/>
      <c r="EH2020" s="130"/>
      <c r="EI2020" s="130"/>
      <c r="EJ2020" s="130"/>
      <c r="EK2020" s="130"/>
      <c r="EL2020" s="130"/>
      <c r="EM2020" s="130"/>
      <c r="EN2020" s="130"/>
      <c r="EO2020" s="130"/>
      <c r="EP2020" s="130"/>
      <c r="EQ2020" s="130"/>
      <c r="ER2020" s="130"/>
      <c r="ES2020" s="130"/>
      <c r="ET2020" s="130"/>
      <c r="EU2020" s="130"/>
      <c r="EV2020" s="130"/>
      <c r="EW2020" s="130"/>
      <c r="EX2020" s="130"/>
      <c r="EY2020" s="130"/>
      <c r="EZ2020" s="130"/>
      <c r="FA2020" s="130"/>
      <c r="FB2020" s="130"/>
      <c r="FC2020" s="130"/>
      <c r="FD2020" s="130"/>
      <c r="FE2020" s="130"/>
      <c r="FF2020" s="130"/>
      <c r="FG2020" s="130"/>
      <c r="FH2020" s="130"/>
      <c r="FI2020" s="130"/>
      <c r="FJ2020" s="130"/>
      <c r="FK2020" s="130"/>
      <c r="FL2020" s="130"/>
    </row>
    <row r="2021" spans="1:176" s="115" customFormat="1" ht="12.75" customHeight="1" x14ac:dyDescent="0.2">
      <c r="A2021" s="130" t="s">
        <v>568</v>
      </c>
      <c r="B2021" s="79"/>
      <c r="C2021" s="78" t="s">
        <v>14264</v>
      </c>
      <c r="D2021" s="130" t="s">
        <v>14263</v>
      </c>
      <c r="E2021" s="130" t="s">
        <v>14263</v>
      </c>
      <c r="F2021" s="130"/>
      <c r="G2021" s="130"/>
      <c r="H2021" s="79"/>
      <c r="I2021" s="130" t="s">
        <v>244</v>
      </c>
      <c r="J2021" s="130" t="s">
        <v>11869</v>
      </c>
      <c r="K2021" s="79" t="s">
        <v>162</v>
      </c>
      <c r="L2021" s="78" t="s">
        <v>14262</v>
      </c>
      <c r="M2021" s="130"/>
      <c r="N2021" s="130"/>
      <c r="O2021" s="130"/>
      <c r="P2021" s="130"/>
      <c r="Q2021" s="130"/>
      <c r="R2021" s="130"/>
      <c r="S2021" s="130"/>
      <c r="T2021" s="130"/>
      <c r="U2021" s="130"/>
      <c r="V2021" s="130"/>
      <c r="W2021" s="130"/>
      <c r="X2021" s="130" t="s">
        <v>168</v>
      </c>
      <c r="Y2021" s="130" t="s">
        <v>14261</v>
      </c>
      <c r="Z2021" s="130" t="s">
        <v>14260</v>
      </c>
      <c r="AA2021" s="78" t="s">
        <v>14259</v>
      </c>
      <c r="AB2021" s="176" t="s">
        <v>14258</v>
      </c>
      <c r="AC2021" s="130"/>
      <c r="AD2021" s="131" t="s">
        <v>14257</v>
      </c>
      <c r="AE2021" s="130"/>
      <c r="AF2021" s="130"/>
      <c r="AG2021" s="130"/>
      <c r="AH2021" s="130"/>
      <c r="AI2021" s="130"/>
      <c r="AJ2021" s="130"/>
      <c r="AK2021" s="130"/>
      <c r="AL2021" s="130"/>
      <c r="AM2021" s="130"/>
      <c r="AN2021" s="130"/>
      <c r="AO2021" s="130"/>
      <c r="AP2021" s="130"/>
      <c r="AQ2021" s="130"/>
      <c r="AR2021" s="130"/>
      <c r="AS2021" s="130"/>
      <c r="AT2021" s="130"/>
      <c r="AU2021" s="130"/>
      <c r="AV2021" s="130"/>
      <c r="AW2021" s="130"/>
      <c r="AX2021" s="130"/>
      <c r="AY2021" s="130"/>
      <c r="AZ2021" s="130"/>
      <c r="BA2021" s="130"/>
      <c r="BB2021" s="130"/>
      <c r="BC2021" s="130"/>
      <c r="BD2021" s="130"/>
      <c r="BE2021" s="130"/>
      <c r="BF2021" s="130"/>
      <c r="BG2021" s="130"/>
      <c r="BH2021" s="130"/>
      <c r="BI2021" s="130"/>
      <c r="BJ2021" s="130"/>
      <c r="BK2021" s="130"/>
      <c r="BL2021" s="130"/>
      <c r="BM2021" s="130"/>
      <c r="BN2021" s="130"/>
      <c r="BO2021" s="130"/>
      <c r="BP2021" s="130"/>
      <c r="BQ2021" s="130"/>
      <c r="BR2021" s="130"/>
      <c r="BS2021" s="130"/>
      <c r="BT2021" s="130"/>
      <c r="BU2021" s="130"/>
      <c r="BV2021" s="130"/>
      <c r="BW2021" s="130"/>
      <c r="BX2021" s="130"/>
      <c r="BY2021" s="130"/>
      <c r="BZ2021" s="130"/>
      <c r="CA2021" s="130"/>
      <c r="CB2021" s="130"/>
      <c r="CC2021" s="130"/>
      <c r="CD2021" s="130"/>
      <c r="CE2021" s="130"/>
      <c r="CF2021" s="130"/>
      <c r="CG2021" s="130"/>
      <c r="CH2021" s="130"/>
      <c r="CI2021" s="130"/>
      <c r="CJ2021" s="130"/>
      <c r="CK2021" s="130"/>
      <c r="CL2021" s="130"/>
      <c r="CM2021" s="130"/>
      <c r="CN2021" s="130"/>
      <c r="CO2021" s="130"/>
      <c r="CP2021" s="130"/>
      <c r="CQ2021" s="130"/>
      <c r="CR2021" s="130"/>
      <c r="CS2021" s="130"/>
      <c r="CT2021" s="130"/>
      <c r="CU2021" s="130"/>
      <c r="CV2021" s="130"/>
      <c r="CW2021" s="130"/>
      <c r="CX2021" s="130"/>
      <c r="CY2021" s="130"/>
      <c r="CZ2021" s="130"/>
      <c r="DA2021" s="130"/>
      <c r="DB2021" s="130"/>
      <c r="DC2021" s="130"/>
      <c r="DD2021" s="130"/>
      <c r="DE2021" s="130"/>
      <c r="DF2021" s="130"/>
      <c r="DG2021" s="130"/>
      <c r="DH2021" s="130"/>
      <c r="DI2021" s="130"/>
      <c r="DJ2021" s="130"/>
      <c r="DK2021" s="130"/>
      <c r="DL2021" s="130"/>
      <c r="DM2021" s="130"/>
      <c r="DN2021" s="130"/>
      <c r="DO2021" s="130"/>
      <c r="DP2021" s="130"/>
      <c r="DQ2021" s="130"/>
      <c r="DR2021" s="130"/>
      <c r="DS2021" s="130"/>
      <c r="DT2021" s="130"/>
      <c r="DU2021" s="130"/>
      <c r="DV2021" s="130"/>
      <c r="DW2021" s="130"/>
      <c r="DX2021" s="130"/>
      <c r="DY2021" s="130"/>
      <c r="DZ2021" s="130"/>
      <c r="EA2021" s="130"/>
      <c r="EB2021" s="130"/>
      <c r="EC2021" s="130"/>
      <c r="ED2021" s="130"/>
      <c r="EE2021" s="130"/>
      <c r="EF2021" s="130"/>
      <c r="EG2021" s="130"/>
      <c r="EH2021" s="130"/>
      <c r="EI2021" s="130"/>
      <c r="EJ2021" s="130"/>
      <c r="EK2021" s="130"/>
      <c r="EL2021" s="130"/>
      <c r="EM2021" s="130"/>
      <c r="EN2021" s="130"/>
      <c r="EO2021" s="130"/>
      <c r="EP2021" s="130"/>
      <c r="EQ2021" s="130"/>
      <c r="ER2021" s="130"/>
      <c r="ES2021" s="130"/>
      <c r="ET2021" s="130"/>
      <c r="EU2021" s="130"/>
      <c r="EV2021" s="130"/>
      <c r="EW2021" s="130"/>
      <c r="EX2021" s="130"/>
      <c r="EY2021" s="130"/>
      <c r="EZ2021" s="130"/>
      <c r="FA2021" s="130"/>
      <c r="FB2021" s="130"/>
      <c r="FC2021" s="130"/>
      <c r="FD2021" s="130"/>
      <c r="FE2021" s="130"/>
      <c r="FF2021" s="130"/>
      <c r="FG2021" s="130"/>
      <c r="FH2021" s="130"/>
      <c r="FI2021" s="130"/>
      <c r="FJ2021" s="130"/>
      <c r="FK2021" s="130"/>
      <c r="FL2021" s="130"/>
      <c r="FM2021" s="135"/>
      <c r="FN2021" s="135"/>
      <c r="FO2021" s="135"/>
      <c r="FP2021" s="135"/>
      <c r="FQ2021" s="135"/>
      <c r="FR2021" s="135"/>
      <c r="FS2021" s="135"/>
      <c r="FT2021" s="135"/>
    </row>
    <row r="2022" spans="1:176" ht="12.75" customHeight="1" x14ac:dyDescent="0.25">
      <c r="A2022" s="130" t="s">
        <v>568</v>
      </c>
      <c r="B2022" s="79"/>
      <c r="C2022" s="78"/>
      <c r="D2022" s="130" t="s">
        <v>14256</v>
      </c>
      <c r="E2022" s="130" t="s">
        <v>14256</v>
      </c>
      <c r="F2022" s="130"/>
      <c r="G2022" s="130"/>
      <c r="H2022" s="79"/>
      <c r="I2022" s="130" t="s">
        <v>160</v>
      </c>
      <c r="J2022" s="130" t="s">
        <v>161</v>
      </c>
      <c r="K2022" s="79" t="s">
        <v>162</v>
      </c>
      <c r="L2022" s="1" t="s">
        <v>14255</v>
      </c>
      <c r="M2022" s="176" t="s">
        <v>14254</v>
      </c>
      <c r="N2022" s="130"/>
      <c r="O2022" s="130"/>
      <c r="P2022" s="130"/>
      <c r="Q2022" s="130"/>
      <c r="R2022" s="130" t="s">
        <v>14253</v>
      </c>
      <c r="S2022" s="130"/>
      <c r="T2022" s="130">
        <v>1685</v>
      </c>
      <c r="U2022" s="130" t="s">
        <v>346</v>
      </c>
      <c r="V2022" s="131" t="s">
        <v>14252</v>
      </c>
      <c r="W2022" s="130"/>
      <c r="X2022" s="130" t="s">
        <v>168</v>
      </c>
      <c r="Y2022" s="130" t="s">
        <v>1390</v>
      </c>
      <c r="Z2022" s="130" t="s">
        <v>14247</v>
      </c>
      <c r="AA2022" s="78" t="s">
        <v>2102</v>
      </c>
      <c r="AB2022" s="176" t="s">
        <v>14246</v>
      </c>
      <c r="AC2022" s="176" t="s">
        <v>14245</v>
      </c>
      <c r="AD2022" s="131" t="s">
        <v>14252</v>
      </c>
      <c r="AE2022" s="130"/>
      <c r="AF2022" s="130" t="s">
        <v>14251</v>
      </c>
      <c r="AG2022" s="130"/>
      <c r="AH2022" s="130"/>
      <c r="AI2022" s="130"/>
      <c r="AJ2022" s="130"/>
      <c r="AK2022" s="130"/>
      <c r="AL2022" s="130"/>
      <c r="AM2022" s="130" t="s">
        <v>168</v>
      </c>
      <c r="AN2022" s="130" t="s">
        <v>928</v>
      </c>
      <c r="AO2022" s="130" t="s">
        <v>14420</v>
      </c>
      <c r="AP2022" s="130" t="s">
        <v>250</v>
      </c>
      <c r="AQ2022" s="180" t="s">
        <v>14421</v>
      </c>
      <c r="AR2022" s="130"/>
      <c r="AS2022" s="130"/>
      <c r="AT2022" s="130"/>
      <c r="AU2022" s="130"/>
      <c r="AV2022" s="130"/>
      <c r="AW2022" s="130"/>
      <c r="AX2022" s="130"/>
      <c r="AY2022" s="130"/>
      <c r="AZ2022" s="130"/>
      <c r="BA2022" s="130"/>
      <c r="BB2022" s="130"/>
      <c r="BC2022" s="130"/>
      <c r="BD2022" s="130"/>
      <c r="BE2022" s="130"/>
      <c r="BF2022" s="130"/>
      <c r="BG2022" s="130"/>
      <c r="BH2022" s="130"/>
      <c r="BI2022" s="130"/>
      <c r="BJ2022" s="130"/>
      <c r="BK2022" s="130"/>
      <c r="BL2022" s="130"/>
      <c r="BM2022" s="130"/>
      <c r="BN2022" s="130"/>
      <c r="BO2022" s="130"/>
      <c r="BP2022" s="130"/>
      <c r="BQ2022" s="130"/>
      <c r="BR2022" s="130"/>
      <c r="BS2022" s="130"/>
      <c r="BT2022" s="130"/>
      <c r="BU2022" s="130"/>
      <c r="BV2022" s="130"/>
      <c r="BW2022" s="130"/>
      <c r="BX2022" s="130"/>
      <c r="BY2022" s="130"/>
      <c r="BZ2022" s="130"/>
      <c r="CA2022" s="130"/>
      <c r="CB2022" s="130"/>
      <c r="CC2022" s="130"/>
      <c r="CD2022" s="130"/>
      <c r="CE2022" s="130"/>
      <c r="CF2022" s="130"/>
      <c r="CG2022" s="130"/>
      <c r="CH2022" s="130"/>
      <c r="CI2022" s="130"/>
      <c r="CJ2022" s="130"/>
      <c r="CK2022" s="130"/>
      <c r="CL2022" s="130"/>
      <c r="CM2022" s="130"/>
      <c r="CN2022" s="130"/>
      <c r="CO2022" s="130"/>
      <c r="CP2022" s="130"/>
      <c r="CQ2022" s="130"/>
      <c r="CR2022" s="130"/>
      <c r="CS2022" s="130"/>
      <c r="CT2022" s="130"/>
      <c r="CU2022" s="130"/>
      <c r="CV2022" s="130"/>
      <c r="CW2022" s="130"/>
      <c r="CX2022" s="130"/>
      <c r="CY2022" s="130"/>
      <c r="CZ2022" s="130"/>
      <c r="DA2022" s="130"/>
      <c r="DB2022" s="130"/>
      <c r="DC2022" s="130"/>
      <c r="DD2022" s="130"/>
      <c r="DE2022" s="130"/>
      <c r="DF2022" s="130"/>
      <c r="DG2022" s="130"/>
      <c r="DH2022" s="130"/>
      <c r="DI2022" s="130"/>
      <c r="DJ2022" s="130"/>
      <c r="DK2022" s="130"/>
      <c r="DL2022" s="130"/>
      <c r="DM2022" s="130"/>
      <c r="DN2022" s="130"/>
      <c r="DO2022" s="130"/>
      <c r="DP2022" s="130"/>
      <c r="DQ2022" s="130"/>
      <c r="DR2022" s="130"/>
      <c r="DS2022" s="130"/>
      <c r="DT2022" s="130"/>
      <c r="DU2022" s="130"/>
      <c r="DV2022" s="130"/>
      <c r="DW2022" s="130"/>
      <c r="DX2022" s="130"/>
      <c r="DY2022" s="130"/>
      <c r="DZ2022" s="130"/>
      <c r="EA2022" s="130"/>
      <c r="EB2022" s="130"/>
      <c r="EC2022" s="130"/>
      <c r="ED2022" s="130"/>
      <c r="EE2022" s="130"/>
      <c r="EF2022" s="130"/>
      <c r="EG2022" s="130"/>
      <c r="EH2022" s="130"/>
      <c r="EI2022" s="130"/>
      <c r="EJ2022" s="130"/>
      <c r="EK2022" s="130"/>
      <c r="EL2022" s="130"/>
      <c r="EM2022" s="130"/>
      <c r="EN2022" s="130"/>
      <c r="EO2022" s="130"/>
      <c r="EP2022" s="130"/>
      <c r="EQ2022" s="130"/>
      <c r="ER2022" s="130"/>
      <c r="ES2022" s="130"/>
      <c r="ET2022" s="130"/>
      <c r="EU2022" s="130"/>
      <c r="EV2022" s="130"/>
      <c r="EW2022" s="130"/>
      <c r="EX2022" s="130"/>
      <c r="EY2022" s="130"/>
      <c r="EZ2022" s="130"/>
      <c r="FA2022" s="130"/>
      <c r="FB2022" s="130"/>
      <c r="FC2022" s="130"/>
      <c r="FD2022" s="130"/>
      <c r="FE2022" s="130"/>
      <c r="FF2022" s="130"/>
      <c r="FG2022" s="130"/>
      <c r="FH2022" s="130"/>
      <c r="FI2022" s="130"/>
      <c r="FJ2022" s="130"/>
      <c r="FK2022" s="130"/>
      <c r="FL2022" s="130"/>
    </row>
    <row r="2023" spans="1:176" ht="12.75" customHeight="1" x14ac:dyDescent="0.25">
      <c r="A2023" s="130" t="s">
        <v>568</v>
      </c>
      <c r="B2023" s="79"/>
      <c r="C2023" s="78"/>
      <c r="D2023" s="130" t="s">
        <v>14250</v>
      </c>
      <c r="E2023" s="130" t="s">
        <v>14250</v>
      </c>
      <c r="F2023" s="130"/>
      <c r="G2023" s="130"/>
      <c r="H2023" s="79"/>
      <c r="I2023" s="130" t="s">
        <v>227</v>
      </c>
      <c r="J2023" s="130" t="s">
        <v>179</v>
      </c>
      <c r="K2023" s="79" t="s">
        <v>162</v>
      </c>
      <c r="L2023" s="130" t="s">
        <v>14249</v>
      </c>
      <c r="M2023" s="130" t="s">
        <v>14248</v>
      </c>
      <c r="N2023" s="130"/>
      <c r="O2023" s="130"/>
      <c r="P2023" s="130"/>
      <c r="Q2023" s="130"/>
      <c r="R2023" s="130" t="s">
        <v>14430</v>
      </c>
      <c r="S2023" s="130" t="s">
        <v>14431</v>
      </c>
      <c r="T2023" s="130">
        <v>79024</v>
      </c>
      <c r="U2023" s="130" t="s">
        <v>227</v>
      </c>
      <c r="V2023" s="130"/>
      <c r="W2023" s="130"/>
      <c r="X2023" s="130" t="s">
        <v>168</v>
      </c>
      <c r="Y2023" s="130" t="s">
        <v>1390</v>
      </c>
      <c r="Z2023" s="130" t="s">
        <v>14247</v>
      </c>
      <c r="AA2023" s="78" t="s">
        <v>2102</v>
      </c>
      <c r="AB2023" s="176" t="s">
        <v>14246</v>
      </c>
      <c r="AC2023" s="176" t="s">
        <v>14245</v>
      </c>
      <c r="AD2023" s="130"/>
      <c r="AE2023" s="130"/>
      <c r="AF2023" s="130"/>
      <c r="AG2023" s="130"/>
      <c r="AH2023" s="130"/>
      <c r="AI2023" s="130"/>
      <c r="AJ2023" s="130"/>
      <c r="AK2023" s="130"/>
      <c r="AL2023" s="130"/>
      <c r="AM2023" s="130" t="s">
        <v>168</v>
      </c>
      <c r="AN2023" s="130" t="s">
        <v>928</v>
      </c>
      <c r="AO2023" s="130" t="s">
        <v>14420</v>
      </c>
      <c r="AP2023" s="130" t="s">
        <v>250</v>
      </c>
      <c r="AQ2023" s="180" t="s">
        <v>14421</v>
      </c>
      <c r="AR2023" s="130"/>
      <c r="AS2023" s="130"/>
      <c r="AT2023" s="130"/>
      <c r="AU2023" s="130"/>
      <c r="AV2023" s="130"/>
      <c r="AW2023" s="130"/>
      <c r="AX2023" s="130"/>
      <c r="AY2023" s="130"/>
      <c r="AZ2023" s="130"/>
      <c r="BA2023" s="130"/>
      <c r="BB2023" s="130"/>
      <c r="BC2023" s="130"/>
      <c r="BD2023" s="130"/>
      <c r="BE2023" s="130"/>
      <c r="BF2023" s="130"/>
      <c r="BG2023" s="130"/>
      <c r="BH2023" s="130"/>
      <c r="BI2023" s="130"/>
      <c r="BJ2023" s="130"/>
      <c r="BK2023" s="130"/>
      <c r="BL2023" s="130"/>
      <c r="BM2023" s="130"/>
      <c r="BN2023" s="130"/>
      <c r="BO2023" s="130"/>
      <c r="BP2023" s="130"/>
      <c r="BQ2023" s="130"/>
      <c r="BR2023" s="130"/>
      <c r="BS2023" s="130"/>
      <c r="BT2023" s="130"/>
      <c r="BU2023" s="130"/>
      <c r="BV2023" s="130"/>
      <c r="BW2023" s="130"/>
      <c r="BX2023" s="130"/>
      <c r="BY2023" s="130"/>
      <c r="BZ2023" s="130"/>
      <c r="CA2023" s="130"/>
      <c r="CB2023" s="130"/>
      <c r="CC2023" s="130"/>
      <c r="CD2023" s="130"/>
      <c r="CE2023" s="130"/>
      <c r="CF2023" s="130"/>
      <c r="CG2023" s="130"/>
      <c r="CH2023" s="130"/>
      <c r="CI2023" s="130"/>
      <c r="CJ2023" s="130"/>
      <c r="CK2023" s="130"/>
      <c r="CL2023" s="130"/>
      <c r="CM2023" s="130"/>
      <c r="CN2023" s="130"/>
      <c r="CO2023" s="130"/>
      <c r="CP2023" s="130"/>
      <c r="CQ2023" s="130"/>
      <c r="CR2023" s="130"/>
      <c r="CS2023" s="130"/>
      <c r="CT2023" s="130"/>
      <c r="CU2023" s="130"/>
      <c r="CV2023" s="130"/>
      <c r="CW2023" s="130"/>
      <c r="CX2023" s="130"/>
      <c r="CY2023" s="130"/>
      <c r="CZ2023" s="130"/>
      <c r="DA2023" s="130"/>
      <c r="DB2023" s="130"/>
      <c r="DC2023" s="130"/>
      <c r="DD2023" s="130"/>
      <c r="DE2023" s="130"/>
      <c r="DF2023" s="130"/>
      <c r="DG2023" s="130"/>
      <c r="DH2023" s="130"/>
      <c r="DI2023" s="130"/>
      <c r="DJ2023" s="130"/>
      <c r="DK2023" s="130"/>
      <c r="DL2023" s="130"/>
      <c r="DM2023" s="130"/>
      <c r="DN2023" s="130"/>
      <c r="DO2023" s="130"/>
      <c r="DP2023" s="130"/>
      <c r="DQ2023" s="130"/>
      <c r="DR2023" s="130"/>
      <c r="DS2023" s="130"/>
      <c r="DT2023" s="130"/>
      <c r="DU2023" s="130"/>
      <c r="DV2023" s="130"/>
      <c r="DW2023" s="130"/>
      <c r="DX2023" s="130"/>
      <c r="DY2023" s="130"/>
      <c r="DZ2023" s="130"/>
      <c r="EA2023" s="130"/>
      <c r="EB2023" s="130"/>
      <c r="EC2023" s="130"/>
      <c r="ED2023" s="130"/>
      <c r="EE2023" s="130"/>
      <c r="EF2023" s="130"/>
      <c r="EG2023" s="130"/>
      <c r="EH2023" s="130"/>
      <c r="EI2023" s="130"/>
      <c r="EJ2023" s="130"/>
      <c r="EK2023" s="130"/>
      <c r="EL2023" s="130"/>
      <c r="EM2023" s="130"/>
      <c r="EN2023" s="130"/>
      <c r="EO2023" s="130"/>
      <c r="EP2023" s="130"/>
      <c r="EQ2023" s="130"/>
      <c r="ER2023" s="130"/>
      <c r="ES2023" s="130"/>
      <c r="ET2023" s="130"/>
      <c r="EU2023" s="130"/>
      <c r="EV2023" s="130"/>
      <c r="EW2023" s="130"/>
      <c r="EX2023" s="130"/>
      <c r="EY2023" s="130"/>
      <c r="EZ2023" s="130"/>
      <c r="FA2023" s="130"/>
      <c r="FB2023" s="130"/>
      <c r="FC2023" s="130"/>
      <c r="FD2023" s="130"/>
      <c r="FE2023" s="130"/>
      <c r="FF2023" s="130"/>
      <c r="FG2023" s="130"/>
      <c r="FH2023" s="130"/>
      <c r="FI2023" s="130"/>
      <c r="FJ2023" s="130"/>
      <c r="FK2023" s="130"/>
      <c r="FL2023" s="130"/>
    </row>
    <row r="2024" spans="1:176" ht="12.75" customHeight="1" x14ac:dyDescent="0.2">
      <c r="A2024" s="135" t="s">
        <v>544</v>
      </c>
      <c r="B2024" s="175"/>
      <c r="C2024" s="78"/>
      <c r="D2024" s="130" t="s">
        <v>14244</v>
      </c>
      <c r="E2024" s="130" t="s">
        <v>14244</v>
      </c>
      <c r="F2024" s="130"/>
      <c r="G2024" s="130"/>
      <c r="H2024" s="79"/>
      <c r="I2024" s="130" t="s">
        <v>12764</v>
      </c>
      <c r="J2024" s="130" t="s">
        <v>203</v>
      </c>
      <c r="K2024" s="79" t="s">
        <v>162</v>
      </c>
      <c r="L2024" s="130"/>
      <c r="M2024" s="176" t="s">
        <v>14243</v>
      </c>
      <c r="N2024" s="130"/>
      <c r="O2024" s="130"/>
      <c r="P2024" s="130"/>
      <c r="Q2024" s="130"/>
      <c r="R2024" s="130" t="s">
        <v>7325</v>
      </c>
      <c r="S2024" s="130" t="s">
        <v>11777</v>
      </c>
      <c r="T2024" s="130" t="s">
        <v>7327</v>
      </c>
      <c r="U2024" s="130" t="s">
        <v>829</v>
      </c>
      <c r="V2024" s="131" t="s">
        <v>14242</v>
      </c>
      <c r="W2024" s="130"/>
      <c r="X2024" s="130" t="s">
        <v>168</v>
      </c>
      <c r="Y2024" s="130" t="s">
        <v>2425</v>
      </c>
      <c r="Z2024" s="130" t="s">
        <v>14241</v>
      </c>
      <c r="AA2024" s="84" t="s">
        <v>14240</v>
      </c>
      <c r="AB2024" s="176" t="s">
        <v>14239</v>
      </c>
      <c r="AC2024" s="176"/>
      <c r="AD2024" s="130" t="s">
        <v>14238</v>
      </c>
      <c r="AE2024" s="131" t="s">
        <v>14237</v>
      </c>
      <c r="AF2024" s="130"/>
      <c r="AG2024" s="130"/>
      <c r="AH2024" s="130"/>
      <c r="AI2024" s="130"/>
      <c r="AJ2024" s="130"/>
      <c r="AK2024" s="130"/>
      <c r="AL2024" s="130"/>
      <c r="AM2024" s="130"/>
      <c r="AN2024" s="130"/>
      <c r="AO2024" s="130"/>
      <c r="AP2024" s="130"/>
      <c r="AQ2024" s="130"/>
      <c r="AR2024" s="130"/>
      <c r="AS2024" s="130"/>
      <c r="AT2024" s="130"/>
      <c r="AU2024" s="130"/>
      <c r="AV2024" s="130"/>
      <c r="AW2024" s="130"/>
      <c r="AX2024" s="130"/>
      <c r="AY2024" s="130"/>
      <c r="AZ2024" s="130"/>
      <c r="BA2024" s="130"/>
      <c r="BB2024" s="130"/>
      <c r="BC2024" s="130"/>
      <c r="BD2024" s="130"/>
      <c r="BE2024" s="130"/>
      <c r="BF2024" s="130"/>
      <c r="BG2024" s="130"/>
      <c r="BH2024" s="130"/>
      <c r="BI2024" s="130"/>
      <c r="BJ2024" s="130"/>
      <c r="BK2024" s="130"/>
      <c r="BL2024" s="130"/>
      <c r="BM2024" s="130"/>
      <c r="BN2024" s="130"/>
      <c r="BO2024" s="130"/>
      <c r="BP2024" s="130"/>
      <c r="BQ2024" s="130"/>
      <c r="BR2024" s="130"/>
      <c r="BS2024" s="130"/>
      <c r="BT2024" s="130"/>
      <c r="BU2024" s="130"/>
      <c r="BV2024" s="130"/>
      <c r="BW2024" s="130"/>
      <c r="BX2024" s="130"/>
      <c r="BY2024" s="130"/>
      <c r="BZ2024" s="130"/>
      <c r="CA2024" s="130"/>
      <c r="CB2024" s="130"/>
      <c r="CC2024" s="130"/>
      <c r="CD2024" s="130"/>
      <c r="CE2024" s="130"/>
      <c r="CF2024" s="130"/>
      <c r="CG2024" s="130"/>
      <c r="CH2024" s="130"/>
      <c r="CI2024" s="130"/>
      <c r="CJ2024" s="130"/>
      <c r="CK2024" s="130"/>
      <c r="CL2024" s="130"/>
      <c r="CM2024" s="130"/>
      <c r="CN2024" s="130"/>
      <c r="CO2024" s="130"/>
      <c r="CP2024" s="130"/>
      <c r="CQ2024" s="130"/>
      <c r="CR2024" s="130"/>
      <c r="CS2024" s="130"/>
      <c r="CT2024" s="130"/>
      <c r="CU2024" s="130"/>
      <c r="CV2024" s="130"/>
      <c r="CW2024" s="130"/>
      <c r="CX2024" s="130"/>
      <c r="CY2024" s="130"/>
      <c r="CZ2024" s="130"/>
      <c r="DA2024" s="130"/>
      <c r="DB2024" s="130"/>
      <c r="DC2024" s="130"/>
      <c r="DD2024" s="130"/>
      <c r="DE2024" s="130"/>
      <c r="DF2024" s="130"/>
      <c r="DG2024" s="130"/>
      <c r="DH2024" s="130"/>
      <c r="DI2024" s="130"/>
      <c r="DJ2024" s="130"/>
      <c r="DK2024" s="130"/>
      <c r="DL2024" s="130"/>
      <c r="DM2024" s="130"/>
      <c r="DN2024" s="130"/>
      <c r="DO2024" s="130"/>
      <c r="DP2024" s="130"/>
      <c r="DQ2024" s="130"/>
      <c r="DR2024" s="130"/>
      <c r="DS2024" s="130"/>
      <c r="DT2024" s="130"/>
      <c r="DU2024" s="130"/>
      <c r="DV2024" s="130"/>
      <c r="DW2024" s="130"/>
      <c r="DX2024" s="130"/>
      <c r="DY2024" s="130"/>
      <c r="DZ2024" s="130"/>
      <c r="EA2024" s="130"/>
      <c r="EB2024" s="130"/>
      <c r="EC2024" s="130"/>
      <c r="ED2024" s="130"/>
      <c r="EE2024" s="130"/>
      <c r="EF2024" s="130"/>
      <c r="EG2024" s="130"/>
      <c r="EH2024" s="130"/>
      <c r="EI2024" s="130"/>
      <c r="EJ2024" s="130"/>
      <c r="EK2024" s="130"/>
      <c r="EL2024" s="130"/>
      <c r="EM2024" s="130"/>
      <c r="EN2024" s="130"/>
      <c r="EO2024" s="130"/>
      <c r="EP2024" s="130"/>
      <c r="EQ2024" s="130"/>
      <c r="ER2024" s="130"/>
      <c r="ES2024" s="130"/>
      <c r="ET2024" s="130"/>
      <c r="EU2024" s="130"/>
      <c r="EV2024" s="130"/>
      <c r="EW2024" s="130"/>
      <c r="EX2024" s="130"/>
      <c r="EY2024" s="130"/>
      <c r="EZ2024" s="130"/>
      <c r="FA2024" s="130"/>
      <c r="FB2024" s="130"/>
      <c r="FC2024" s="130"/>
      <c r="FD2024" s="130"/>
      <c r="FE2024" s="130"/>
      <c r="FF2024" s="130"/>
      <c r="FG2024" s="130"/>
      <c r="FH2024" s="130"/>
      <c r="FI2024" s="130"/>
      <c r="FJ2024" s="130"/>
      <c r="FK2024" s="130"/>
      <c r="FL2024" s="130"/>
    </row>
    <row r="2025" spans="1:176" ht="12.75" customHeight="1" x14ac:dyDescent="0.25">
      <c r="A2025" s="132" t="s">
        <v>568</v>
      </c>
      <c r="B2025" s="17"/>
      <c r="C2025" s="132"/>
      <c r="D2025" s="135" t="s">
        <v>14236</v>
      </c>
      <c r="E2025" s="135" t="s">
        <v>14235</v>
      </c>
      <c r="F2025" s="12"/>
      <c r="G2025" s="12"/>
      <c r="H2025" s="124"/>
      <c r="I2025" s="133" t="s">
        <v>160</v>
      </c>
      <c r="J2025" s="133" t="s">
        <v>161</v>
      </c>
      <c r="K2025" s="124" t="s">
        <v>162</v>
      </c>
      <c r="L2025" s="133" t="s">
        <v>14234</v>
      </c>
      <c r="M2025" s="180" t="s">
        <v>14233</v>
      </c>
      <c r="N2025" s="124"/>
      <c r="O2025" s="124"/>
      <c r="P2025" s="124"/>
      <c r="Q2025" s="124"/>
      <c r="R2025" s="136" t="s">
        <v>14232</v>
      </c>
      <c r="S2025" s="135" t="s">
        <v>14231</v>
      </c>
      <c r="T2025" s="135">
        <v>1619</v>
      </c>
      <c r="U2025" s="135" t="s">
        <v>346</v>
      </c>
      <c r="V2025" s="141" t="s">
        <v>14226</v>
      </c>
      <c r="W2025" s="133"/>
      <c r="X2025" s="133" t="s">
        <v>168</v>
      </c>
      <c r="Y2025" s="133" t="s">
        <v>14230</v>
      </c>
      <c r="Z2025" s="133" t="s">
        <v>14229</v>
      </c>
      <c r="AA2025" s="133" t="s">
        <v>368</v>
      </c>
      <c r="AB2025" s="140" t="s">
        <v>14228</v>
      </c>
      <c r="AC2025" s="180" t="s">
        <v>14227</v>
      </c>
      <c r="AD2025" s="141" t="s">
        <v>14226</v>
      </c>
      <c r="AE2025" s="141" t="s">
        <v>14225</v>
      </c>
      <c r="AF2025" s="135"/>
      <c r="AG2025" s="135"/>
      <c r="AH2025" s="135"/>
      <c r="AI2025" s="135"/>
      <c r="AJ2025" s="135"/>
      <c r="AK2025" s="135"/>
      <c r="AL2025" s="135"/>
      <c r="AM2025" s="135"/>
      <c r="AN2025" s="135"/>
      <c r="AO2025" s="135"/>
      <c r="AP2025" s="135"/>
      <c r="AQ2025" s="135"/>
      <c r="AR2025" s="135"/>
      <c r="AS2025" s="135"/>
      <c r="AT2025" s="135"/>
      <c r="AU2025" s="135"/>
      <c r="AV2025" s="135"/>
      <c r="AW2025" s="135"/>
      <c r="BC2025" s="135"/>
      <c r="BD2025" s="135"/>
      <c r="BE2025" s="135"/>
      <c r="EM2025" s="82"/>
      <c r="EO2025" s="141"/>
      <c r="EP2025" s="141"/>
      <c r="ER2025" s="141"/>
    </row>
    <row r="2026" spans="1:176" ht="12.75" customHeight="1" x14ac:dyDescent="0.25">
      <c r="A2026" s="132" t="s">
        <v>568</v>
      </c>
      <c r="B2026" s="17"/>
      <c r="C2026" s="132"/>
      <c r="D2026" s="132" t="s">
        <v>14224</v>
      </c>
      <c r="E2026" s="132" t="s">
        <v>14224</v>
      </c>
      <c r="F2026" s="124"/>
      <c r="G2026" s="124"/>
      <c r="H2026" s="124"/>
      <c r="I2026" s="133" t="s">
        <v>497</v>
      </c>
      <c r="J2026" s="133" t="s">
        <v>203</v>
      </c>
      <c r="K2026" s="127" t="s">
        <v>162</v>
      </c>
      <c r="L2026" s="133"/>
      <c r="N2026" s="124"/>
      <c r="O2026" s="124"/>
      <c r="P2026" s="124"/>
      <c r="Q2026" s="124"/>
      <c r="R2026" s="21" t="s">
        <v>14223</v>
      </c>
      <c r="S2026" s="21"/>
      <c r="T2026" s="21">
        <v>16128</v>
      </c>
      <c r="U2026" s="21" t="s">
        <v>3551</v>
      </c>
      <c r="V2026" s="22" t="s">
        <v>14222</v>
      </c>
      <c r="W2026" s="133"/>
      <c r="X2026" s="133" t="s">
        <v>168</v>
      </c>
      <c r="Y2026" s="133" t="s">
        <v>12783</v>
      </c>
      <c r="Z2026" s="133" t="s">
        <v>14221</v>
      </c>
      <c r="AA2026" s="133" t="s">
        <v>368</v>
      </c>
      <c r="AB2026" s="180" t="s">
        <v>14220</v>
      </c>
      <c r="AC2026" s="180" t="s">
        <v>14219</v>
      </c>
      <c r="AD2026" s="141" t="s">
        <v>14218</v>
      </c>
      <c r="AF2026" s="141" t="s">
        <v>14217</v>
      </c>
      <c r="AG2026" s="135"/>
      <c r="AH2026" s="135"/>
      <c r="AI2026" s="135"/>
      <c r="AJ2026" s="135"/>
      <c r="AK2026" s="135"/>
      <c r="AL2026" s="135"/>
      <c r="AM2026" s="124"/>
      <c r="AN2026" s="124"/>
      <c r="AO2026" s="124"/>
      <c r="AP2026" s="124"/>
      <c r="AQ2026" s="124"/>
      <c r="AR2026" s="124"/>
      <c r="AS2026" s="124"/>
      <c r="AT2026" s="124"/>
      <c r="AU2026" s="124"/>
      <c r="AV2026" s="124"/>
      <c r="AW2026" s="135"/>
      <c r="AX2026" s="135"/>
      <c r="AY2026" s="135"/>
      <c r="AZ2026" s="135"/>
      <c r="BA2026" s="135"/>
      <c r="BB2026" s="135"/>
      <c r="BC2026" s="135"/>
      <c r="BD2026" s="135"/>
      <c r="BE2026" s="135"/>
      <c r="BF2026" s="135"/>
      <c r="BG2026" s="135"/>
      <c r="BH2026" s="135"/>
      <c r="BI2026" s="135"/>
      <c r="BJ2026" s="135"/>
      <c r="BK2026" s="135"/>
      <c r="BL2026" s="135"/>
      <c r="BM2026" s="135"/>
      <c r="BN2026" s="135"/>
      <c r="BO2026" s="135"/>
      <c r="BP2026" s="135"/>
      <c r="BQ2026" s="135"/>
      <c r="BR2026" s="135"/>
      <c r="BS2026" s="135"/>
      <c r="BT2026" s="135"/>
      <c r="BU2026" s="135"/>
      <c r="BV2026" s="135"/>
      <c r="BW2026" s="135"/>
      <c r="BX2026" s="135"/>
      <c r="BY2026" s="135"/>
      <c r="BZ2026" s="135"/>
      <c r="CA2026" s="135"/>
      <c r="CB2026" s="135"/>
      <c r="CC2026" s="135"/>
      <c r="CD2026" s="135"/>
      <c r="CE2026" s="135"/>
      <c r="CF2026" s="135"/>
      <c r="CG2026" s="135"/>
      <c r="CH2026" s="135"/>
      <c r="CI2026" s="135"/>
      <c r="CJ2026" s="135"/>
      <c r="CK2026" s="135"/>
      <c r="CL2026" s="135"/>
      <c r="CM2026" s="135"/>
      <c r="CN2026" s="135"/>
      <c r="CO2026" s="135"/>
      <c r="CP2026" s="135"/>
      <c r="CQ2026" s="135"/>
      <c r="CR2026" s="135"/>
      <c r="CS2026" s="135"/>
      <c r="CT2026" s="135"/>
      <c r="CU2026" s="135"/>
      <c r="CV2026" s="135"/>
      <c r="CW2026" s="135"/>
      <c r="CX2026" s="135"/>
      <c r="CY2026" s="135"/>
      <c r="CZ2026" s="135"/>
      <c r="DA2026" s="135"/>
      <c r="DB2026" s="135"/>
      <c r="DC2026" s="135"/>
      <c r="DD2026" s="135"/>
      <c r="DE2026" s="135"/>
      <c r="DF2026" s="135"/>
      <c r="DG2026" s="135"/>
      <c r="DH2026" s="135"/>
      <c r="DI2026" s="135"/>
      <c r="DJ2026" s="135"/>
      <c r="DK2026" s="135"/>
      <c r="DL2026" s="135"/>
      <c r="DM2026" s="135"/>
      <c r="DN2026" s="135"/>
      <c r="DO2026" s="135"/>
      <c r="DP2026" s="135"/>
      <c r="DQ2026" s="135"/>
      <c r="DR2026" s="135"/>
      <c r="DS2026" s="135"/>
      <c r="DT2026" s="135"/>
      <c r="DU2026" s="135"/>
      <c r="DV2026" s="135"/>
      <c r="DW2026" s="135"/>
      <c r="DX2026" s="135"/>
      <c r="DY2026" s="135"/>
      <c r="DZ2026" s="135"/>
      <c r="EA2026" s="135"/>
      <c r="EB2026" s="135"/>
      <c r="EC2026" s="135"/>
      <c r="ED2026" s="135"/>
      <c r="EE2026" s="135"/>
      <c r="EF2026" s="135"/>
      <c r="EG2026" s="135"/>
      <c r="EH2026" s="135"/>
      <c r="EI2026" s="135"/>
      <c r="EJ2026" s="135"/>
      <c r="EK2026" s="135"/>
      <c r="EL2026" s="135"/>
      <c r="EM2026" s="135"/>
      <c r="EN2026" s="135"/>
      <c r="EO2026" s="135"/>
      <c r="EP2026" s="135"/>
      <c r="EQ2026" s="135"/>
      <c r="ER2026" s="135"/>
      <c r="ES2026" s="135"/>
      <c r="ET2026" s="135"/>
      <c r="EU2026" s="135"/>
      <c r="EV2026" s="135"/>
      <c r="EW2026" s="135"/>
      <c r="EX2026" s="135"/>
      <c r="EY2026" s="135"/>
      <c r="EZ2026" s="135"/>
      <c r="FA2026" s="135"/>
      <c r="FB2026" s="135"/>
      <c r="FC2026" s="135"/>
      <c r="FD2026" s="135"/>
      <c r="FE2026" s="135"/>
      <c r="FF2026" s="135"/>
      <c r="FG2026" s="135"/>
      <c r="FH2026" s="135"/>
      <c r="FI2026" s="135"/>
      <c r="FJ2026" s="135"/>
      <c r="FK2026" s="135"/>
      <c r="FL2026" s="135"/>
    </row>
    <row r="2027" spans="1:176" ht="12.75" customHeight="1" x14ac:dyDescent="0.25">
      <c r="A2027" s="130" t="s">
        <v>568</v>
      </c>
      <c r="B2027" s="79"/>
      <c r="C2027" s="78"/>
      <c r="D2027" s="1" t="s">
        <v>14216</v>
      </c>
      <c r="E2027" s="130" t="s">
        <v>14216</v>
      </c>
      <c r="F2027" s="130"/>
      <c r="G2027" s="130"/>
      <c r="H2027" s="79"/>
      <c r="I2027" s="130" t="s">
        <v>497</v>
      </c>
      <c r="J2027" s="130" t="s">
        <v>203</v>
      </c>
      <c r="K2027" s="79" t="s">
        <v>180</v>
      </c>
      <c r="L2027" s="130"/>
      <c r="M2027" s="130"/>
      <c r="N2027" s="130"/>
      <c r="O2027" s="130"/>
      <c r="P2027" s="130"/>
      <c r="Q2027" s="130"/>
      <c r="R2027" s="130" t="s">
        <v>3549</v>
      </c>
      <c r="S2027" s="130"/>
      <c r="T2027" s="130">
        <v>16128</v>
      </c>
      <c r="U2027" s="130" t="s">
        <v>3551</v>
      </c>
      <c r="V2027" s="74" t="s">
        <v>14215</v>
      </c>
      <c r="W2027" s="130"/>
      <c r="X2027" s="130" t="s">
        <v>168</v>
      </c>
      <c r="Y2027" s="130" t="s">
        <v>3553</v>
      </c>
      <c r="Z2027" s="130" t="s">
        <v>3554</v>
      </c>
      <c r="AA2027" s="78" t="s">
        <v>368</v>
      </c>
      <c r="AB2027" s="180" t="s">
        <v>3555</v>
      </c>
      <c r="AC2027" s="130"/>
      <c r="AD2027" s="131" t="s">
        <v>14215</v>
      </c>
      <c r="AE2027" s="130"/>
      <c r="AF2027" s="130"/>
      <c r="AG2027" s="130"/>
      <c r="AH2027" s="130" t="s">
        <v>194</v>
      </c>
      <c r="AI2027" s="130" t="s">
        <v>14214</v>
      </c>
      <c r="AJ2027" s="130" t="s">
        <v>14213</v>
      </c>
      <c r="AK2027" s="130"/>
      <c r="AL2027" s="180" t="s">
        <v>14212</v>
      </c>
      <c r="AM2027" s="130"/>
      <c r="AN2027" s="130"/>
      <c r="AO2027" s="130"/>
      <c r="AP2027" s="130"/>
      <c r="AQ2027" s="130" t="s">
        <v>168</v>
      </c>
      <c r="AR2027" s="130" t="s">
        <v>14211</v>
      </c>
      <c r="AS2027" s="130" t="s">
        <v>14210</v>
      </c>
      <c r="AT2027" s="130" t="s">
        <v>866</v>
      </c>
      <c r="AU2027" s="122" t="s">
        <v>14209</v>
      </c>
      <c r="AV2027" s="130"/>
      <c r="AW2027" s="130"/>
      <c r="AX2027" s="130"/>
      <c r="AY2027" s="130"/>
      <c r="AZ2027" s="130"/>
      <c r="BA2027" s="130" t="s">
        <v>168</v>
      </c>
      <c r="BB2027" s="130" t="s">
        <v>14208</v>
      </c>
      <c r="BC2027" s="130" t="s">
        <v>14207</v>
      </c>
      <c r="BD2027" s="130"/>
      <c r="BE2027" s="180" t="s">
        <v>14206</v>
      </c>
      <c r="BF2027" s="130"/>
      <c r="BG2027" s="130"/>
      <c r="BH2027" s="130"/>
      <c r="BI2027" s="130"/>
      <c r="BJ2027" s="130"/>
      <c r="BK2027" s="130"/>
      <c r="BL2027" s="130"/>
      <c r="BM2027" s="130"/>
      <c r="BN2027" s="130"/>
      <c r="BO2027" s="130"/>
      <c r="BP2027" s="130"/>
      <c r="BQ2027" s="130"/>
      <c r="BR2027" s="130"/>
      <c r="BS2027" s="130"/>
      <c r="BT2027" s="130"/>
      <c r="BU2027" s="130"/>
      <c r="BV2027" s="130"/>
      <c r="BW2027" s="130"/>
      <c r="BX2027" s="130"/>
      <c r="BY2027" s="130"/>
      <c r="BZ2027" s="130"/>
      <c r="CA2027" s="130"/>
      <c r="CB2027" s="130"/>
      <c r="CC2027" s="130"/>
      <c r="CD2027" s="130"/>
      <c r="CE2027" s="130"/>
      <c r="CF2027" s="130"/>
      <c r="CG2027" s="130"/>
      <c r="CH2027" s="130"/>
      <c r="CI2027" s="130"/>
      <c r="CJ2027" s="130"/>
      <c r="CK2027" s="130"/>
      <c r="CL2027" s="130"/>
      <c r="CM2027" s="130"/>
      <c r="CN2027" s="130"/>
      <c r="CO2027" s="130"/>
      <c r="CP2027" s="130"/>
      <c r="CQ2027" s="130"/>
      <c r="CR2027" s="130"/>
      <c r="CS2027" s="130"/>
      <c r="CT2027" s="130"/>
      <c r="CU2027" s="130"/>
      <c r="CV2027" s="130"/>
      <c r="CW2027" s="130"/>
      <c r="CX2027" s="130"/>
      <c r="CY2027" s="130"/>
      <c r="CZ2027" s="130"/>
      <c r="DA2027" s="130"/>
      <c r="DB2027" s="130"/>
      <c r="DC2027" s="130"/>
      <c r="DD2027" s="130"/>
      <c r="DE2027" s="130"/>
      <c r="DF2027" s="130"/>
      <c r="DG2027" s="130"/>
      <c r="DH2027" s="130"/>
      <c r="DI2027" s="130"/>
      <c r="DJ2027" s="130"/>
      <c r="DK2027" s="130"/>
      <c r="DL2027" s="130"/>
      <c r="DM2027" s="130"/>
      <c r="DN2027" s="130"/>
      <c r="DO2027" s="130"/>
      <c r="DP2027" s="130"/>
      <c r="DQ2027" s="130"/>
      <c r="DR2027" s="130"/>
      <c r="DS2027" s="130"/>
      <c r="DT2027" s="130"/>
      <c r="DU2027" s="130"/>
      <c r="DV2027" s="130"/>
      <c r="DW2027" s="130"/>
      <c r="DX2027" s="130"/>
      <c r="DY2027" s="130"/>
      <c r="DZ2027" s="130"/>
      <c r="EA2027" s="130"/>
      <c r="EB2027" s="130"/>
      <c r="EC2027" s="130"/>
      <c r="ED2027" s="130"/>
      <c r="EE2027" s="130"/>
      <c r="EF2027" s="130"/>
      <c r="EG2027" s="130"/>
      <c r="EH2027" s="130"/>
      <c r="EI2027" s="130"/>
      <c r="EJ2027" s="130"/>
      <c r="EK2027" s="130"/>
      <c r="EL2027" s="130"/>
      <c r="EM2027" s="130"/>
      <c r="EN2027" s="130"/>
      <c r="EO2027" s="130"/>
      <c r="EP2027" s="130"/>
      <c r="EQ2027" s="130"/>
      <c r="ER2027" s="130"/>
      <c r="ES2027" s="130"/>
      <c r="ET2027" s="130"/>
      <c r="EU2027" s="130"/>
      <c r="EV2027" s="130"/>
      <c r="EW2027" s="130"/>
      <c r="EX2027" s="130"/>
      <c r="EY2027" s="130"/>
      <c r="EZ2027" s="130"/>
      <c r="FA2027" s="130"/>
      <c r="FB2027" s="130"/>
      <c r="FC2027" s="130"/>
      <c r="FD2027" s="130"/>
      <c r="FE2027" s="130"/>
      <c r="FF2027" s="130"/>
      <c r="FG2027" s="130"/>
      <c r="FH2027" s="130"/>
      <c r="FI2027" s="130"/>
      <c r="FJ2027" s="130"/>
      <c r="FK2027" s="130"/>
      <c r="FL2027" s="130"/>
    </row>
    <row r="2028" spans="1:176" ht="12.75" customHeight="1" x14ac:dyDescent="0.2">
      <c r="A2028" s="135" t="s">
        <v>568</v>
      </c>
      <c r="C2028" s="128"/>
      <c r="D2028" s="135" t="s">
        <v>14376</v>
      </c>
      <c r="E2028" s="135" t="s">
        <v>14376</v>
      </c>
      <c r="F2028" s="6"/>
      <c r="G2028" s="135"/>
      <c r="H2028" s="127"/>
      <c r="I2028" s="135" t="s">
        <v>468</v>
      </c>
      <c r="J2028" s="135" t="s">
        <v>431</v>
      </c>
      <c r="K2028" s="127" t="s">
        <v>162</v>
      </c>
      <c r="L2028" s="135" t="s">
        <v>14377</v>
      </c>
      <c r="M2028" s="3" t="s">
        <v>14378</v>
      </c>
      <c r="N2028" s="135"/>
      <c r="O2028" s="135"/>
      <c r="P2028" s="135"/>
      <c r="Q2028" s="135"/>
      <c r="R2028" s="135" t="s">
        <v>14387</v>
      </c>
      <c r="S2028" s="135" t="s">
        <v>14388</v>
      </c>
      <c r="T2028" s="135"/>
      <c r="U2028" s="135" t="s">
        <v>14389</v>
      </c>
      <c r="V2028" s="135" t="s">
        <v>14390</v>
      </c>
      <c r="W2028" s="135"/>
      <c r="X2028" s="135"/>
      <c r="Y2028" s="135"/>
      <c r="Z2028" s="135"/>
      <c r="AA2028" s="135"/>
      <c r="AB2028" s="135"/>
      <c r="AC2028" s="3" t="s">
        <v>168</v>
      </c>
      <c r="AD2028" s="3" t="s">
        <v>14391</v>
      </c>
      <c r="AE2028" s="3" t="s">
        <v>14392</v>
      </c>
      <c r="AF2028" s="3" t="s">
        <v>14393</v>
      </c>
      <c r="AG2028" s="3" t="s">
        <v>14394</v>
      </c>
      <c r="AH2028" s="3" t="s">
        <v>14395</v>
      </c>
      <c r="AI2028" s="3" t="s">
        <v>14390</v>
      </c>
      <c r="AJ2028" s="135">
        <v>905316672819</v>
      </c>
      <c r="AK2028" s="135"/>
      <c r="AL2028" s="135"/>
      <c r="AM2028" s="135"/>
      <c r="AN2028" s="135"/>
      <c r="AO2028" s="135"/>
      <c r="AP2028" s="135"/>
      <c r="AQ2028" s="135"/>
      <c r="AR2028" s="135"/>
      <c r="AS2028" s="135"/>
      <c r="AT2028" s="135"/>
      <c r="AU2028" s="135"/>
      <c r="AV2028" s="135"/>
      <c r="AW2028" s="135"/>
      <c r="AX2028" s="135"/>
      <c r="AY2028" s="135"/>
      <c r="AZ2028" s="135"/>
      <c r="BA2028" s="135"/>
      <c r="BC2028" s="135"/>
      <c r="BD2028" s="135"/>
      <c r="BE2028" s="135"/>
    </row>
    <row r="2029" spans="1:176" ht="12.75" customHeight="1" x14ac:dyDescent="0.2">
      <c r="A2029" s="135" t="s">
        <v>13454</v>
      </c>
      <c r="C2029" s="128"/>
      <c r="D2029" s="135" t="s">
        <v>14375</v>
      </c>
      <c r="E2029" s="135" t="s">
        <v>14374</v>
      </c>
      <c r="F2029" s="6"/>
      <c r="G2029" s="135"/>
      <c r="H2029" s="127"/>
      <c r="I2029" s="135" t="s">
        <v>160</v>
      </c>
      <c r="J2029" s="135" t="s">
        <v>161</v>
      </c>
      <c r="K2029" s="127" t="s">
        <v>162</v>
      </c>
      <c r="L2029" s="135"/>
      <c r="M2029" s="135" t="s">
        <v>14379</v>
      </c>
      <c r="N2029" s="135"/>
      <c r="O2029" s="135"/>
      <c r="P2029" s="135"/>
      <c r="Q2029" s="135"/>
      <c r="R2029" s="135" t="s">
        <v>14396</v>
      </c>
      <c r="S2029" s="135"/>
      <c r="T2029" s="135">
        <v>4083</v>
      </c>
      <c r="U2029" s="135" t="s">
        <v>580</v>
      </c>
      <c r="V2029" s="135" t="s">
        <v>14397</v>
      </c>
      <c r="W2029" s="135"/>
      <c r="X2029" s="135"/>
      <c r="Y2029" s="135"/>
      <c r="Z2029" s="135"/>
      <c r="AA2029" s="135"/>
      <c r="AB2029" s="135"/>
      <c r="AC2029" s="135" t="s">
        <v>168</v>
      </c>
      <c r="AD2029" s="135" t="s">
        <v>14398</v>
      </c>
      <c r="AE2029" s="135" t="s">
        <v>14399</v>
      </c>
      <c r="AF2029" s="135"/>
      <c r="AG2029" s="135" t="s">
        <v>14400</v>
      </c>
      <c r="AI2029" s="135"/>
      <c r="AJ2029" s="135"/>
      <c r="AK2029" s="135" t="s">
        <v>14401</v>
      </c>
      <c r="AL2029" s="135"/>
      <c r="AM2029" s="135"/>
      <c r="AN2029" s="135"/>
      <c r="AO2029" s="135"/>
      <c r="AP2029" s="135"/>
      <c r="AQ2029" s="135"/>
      <c r="AR2029" s="135"/>
      <c r="AS2029" s="135"/>
      <c r="AT2029" s="135"/>
      <c r="AU2029" s="135"/>
      <c r="AV2029" s="135"/>
      <c r="AW2029" s="135"/>
      <c r="BA2029" s="135"/>
      <c r="BC2029" s="135"/>
      <c r="BD2029" s="135"/>
      <c r="BE2029" s="135"/>
      <c r="BF2029" s="135"/>
      <c r="DK2029" s="135"/>
      <c r="DN2029" s="135"/>
      <c r="EM2029" s="135"/>
      <c r="EO2029" s="135"/>
      <c r="ER2029" s="135"/>
    </row>
    <row r="2030" spans="1:176" ht="12.75" customHeight="1" x14ac:dyDescent="0.2">
      <c r="A2030" s="135" t="s">
        <v>544</v>
      </c>
      <c r="B2030" s="127" t="s">
        <v>15353</v>
      </c>
      <c r="C2030" s="128" t="s">
        <v>15356</v>
      </c>
      <c r="D2030" s="135" t="s">
        <v>14370</v>
      </c>
      <c r="E2030" s="135" t="s">
        <v>14370</v>
      </c>
      <c r="F2030" s="6"/>
      <c r="G2030" s="135"/>
      <c r="H2030" s="127"/>
      <c r="I2030" s="135" t="s">
        <v>160</v>
      </c>
      <c r="J2030" s="135" t="s">
        <v>161</v>
      </c>
      <c r="K2030" s="127" t="s">
        <v>162</v>
      </c>
      <c r="L2030" s="135"/>
      <c r="M2030" s="135" t="s">
        <v>14383</v>
      </c>
      <c r="N2030" s="135"/>
      <c r="O2030" s="135"/>
      <c r="P2030" s="135"/>
      <c r="Q2030" s="135"/>
      <c r="R2030" s="135" t="s">
        <v>14404</v>
      </c>
      <c r="S2030" s="135"/>
      <c r="T2030" s="135"/>
      <c r="U2030" s="135"/>
      <c r="V2030" s="135"/>
      <c r="W2030" s="135"/>
      <c r="X2030" s="135"/>
      <c r="Y2030" s="135"/>
      <c r="Z2030" s="135"/>
      <c r="AA2030" s="135"/>
      <c r="AB2030" s="135"/>
      <c r="AC2030" s="135" t="s">
        <v>168</v>
      </c>
      <c r="AD2030" s="135"/>
      <c r="AE2030" s="135" t="s">
        <v>14405</v>
      </c>
      <c r="AF2030" s="135"/>
      <c r="AG2030" s="135" t="s">
        <v>14406</v>
      </c>
      <c r="AH2030" s="135"/>
      <c r="AI2030" s="135"/>
      <c r="AJ2030" s="135"/>
      <c r="AK2030" s="135"/>
      <c r="AL2030" s="135"/>
      <c r="AM2030" s="135"/>
      <c r="AN2030" s="135"/>
      <c r="AO2030" s="135"/>
      <c r="AP2030" s="135"/>
      <c r="AQ2030" s="135"/>
      <c r="AR2030" s="135"/>
      <c r="AS2030" s="135"/>
      <c r="AT2030" s="135"/>
      <c r="AU2030" s="135"/>
      <c r="AV2030" s="135"/>
      <c r="AW2030" s="135"/>
      <c r="AX2030" s="135"/>
      <c r="AY2030" s="135"/>
      <c r="AZ2030" s="135"/>
      <c r="BA2030" s="135"/>
      <c r="BB2030" s="135"/>
      <c r="BC2030" s="135"/>
      <c r="BD2030" s="135"/>
      <c r="BE2030" s="135"/>
      <c r="BF2030" s="135"/>
      <c r="BG2030" s="135"/>
      <c r="BH2030" s="135"/>
      <c r="BI2030" s="135"/>
      <c r="BJ2030" s="135"/>
      <c r="BK2030" s="135"/>
      <c r="BL2030" s="135"/>
      <c r="BM2030" s="135"/>
      <c r="BN2030" s="135"/>
      <c r="BO2030" s="135"/>
      <c r="BP2030" s="135"/>
      <c r="BQ2030" s="135"/>
      <c r="BR2030" s="135"/>
      <c r="BS2030" s="135"/>
      <c r="BT2030" s="135"/>
      <c r="BU2030" s="135"/>
      <c r="BV2030" s="135"/>
      <c r="BW2030" s="135"/>
      <c r="BX2030" s="135"/>
      <c r="BY2030" s="135"/>
      <c r="BZ2030" s="135"/>
      <c r="CA2030" s="135"/>
      <c r="CB2030" s="135"/>
      <c r="CC2030" s="135"/>
      <c r="CD2030" s="135"/>
      <c r="CE2030" s="135"/>
      <c r="CF2030" s="135"/>
      <c r="CG2030" s="135"/>
      <c r="CH2030" s="135"/>
      <c r="CI2030" s="135"/>
      <c r="CJ2030" s="135"/>
      <c r="CK2030" s="135"/>
      <c r="CL2030" s="135"/>
      <c r="CM2030" s="135"/>
      <c r="CN2030" s="135"/>
      <c r="CO2030" s="135"/>
      <c r="CP2030" s="135"/>
      <c r="DK2030" s="135"/>
      <c r="DN2030" s="135"/>
      <c r="EM2030" s="135"/>
      <c r="EO2030" s="135"/>
      <c r="ER2030" s="135"/>
      <c r="FM2030" s="130"/>
      <c r="FN2030" s="130"/>
      <c r="FO2030" s="130"/>
      <c r="FP2030" s="130"/>
      <c r="FQ2030" s="130"/>
      <c r="FR2030" s="130"/>
      <c r="FS2030" s="130"/>
      <c r="FT2030" s="130"/>
    </row>
    <row r="2031" spans="1:176" ht="12.75" customHeight="1" x14ac:dyDescent="0.2">
      <c r="A2031" s="135" t="s">
        <v>544</v>
      </c>
      <c r="B2031" s="127" t="s">
        <v>15353</v>
      </c>
      <c r="C2031" s="128" t="s">
        <v>15357</v>
      </c>
      <c r="D2031" s="135" t="s">
        <v>14369</v>
      </c>
      <c r="E2031" s="135" t="s">
        <v>14369</v>
      </c>
      <c r="F2031" s="6"/>
      <c r="G2031" s="135"/>
      <c r="H2031" s="127"/>
      <c r="I2031" s="135" t="s">
        <v>14384</v>
      </c>
      <c r="J2031" s="135" t="s">
        <v>203</v>
      </c>
      <c r="K2031" s="127" t="s">
        <v>162</v>
      </c>
      <c r="L2031" s="135"/>
      <c r="M2031" s="135" t="s">
        <v>14385</v>
      </c>
      <c r="N2031" s="135"/>
      <c r="O2031" s="135"/>
      <c r="P2031" s="135"/>
      <c r="Q2031" s="135"/>
      <c r="R2031" s="135" t="s">
        <v>14407</v>
      </c>
      <c r="S2031" s="135" t="s">
        <v>14408</v>
      </c>
      <c r="T2031" s="135" t="s">
        <v>14409</v>
      </c>
      <c r="U2031" s="135" t="s">
        <v>829</v>
      </c>
      <c r="V2031" s="135" t="s">
        <v>14410</v>
      </c>
      <c r="W2031" s="135"/>
      <c r="X2031" s="135"/>
      <c r="Y2031" s="135"/>
      <c r="Z2031" s="135"/>
      <c r="AA2031" s="135"/>
      <c r="AB2031" s="135"/>
      <c r="AC2031" s="135" t="s">
        <v>168</v>
      </c>
      <c r="AD2031" s="135" t="s">
        <v>2830</v>
      </c>
      <c r="AE2031" s="135" t="s">
        <v>2831</v>
      </c>
      <c r="AF2031" s="135" t="s">
        <v>14411</v>
      </c>
      <c r="AG2031" s="135" t="s">
        <v>14412</v>
      </c>
      <c r="AH2031" s="135"/>
      <c r="AI2031" s="135"/>
      <c r="AN2031" s="3" t="s">
        <v>14413</v>
      </c>
      <c r="AO2031" s="3" t="s">
        <v>14414</v>
      </c>
      <c r="AP2031" s="3" t="s">
        <v>14415</v>
      </c>
      <c r="AQ2031" s="135" t="s">
        <v>14416</v>
      </c>
      <c r="AS2031" s="135" t="s">
        <v>14410</v>
      </c>
      <c r="AT2031" s="135"/>
      <c r="AW2031" s="135"/>
      <c r="AX2031" s="135"/>
      <c r="AY2031" s="135"/>
      <c r="AZ2031" s="135"/>
      <c r="BA2031" s="135"/>
      <c r="BB2031" s="135"/>
      <c r="BC2031" s="135"/>
      <c r="BD2031" s="135"/>
      <c r="BE2031" s="135"/>
      <c r="BF2031" s="135"/>
      <c r="DK2031" s="135"/>
      <c r="DN2031" s="135"/>
      <c r="EM2031" s="135"/>
      <c r="EO2031" s="135"/>
      <c r="ER2031" s="135"/>
    </row>
    <row r="2032" spans="1:176" ht="12.75" customHeight="1" x14ac:dyDescent="0.2">
      <c r="A2032" s="132" t="s">
        <v>173</v>
      </c>
      <c r="B2032" s="17" t="s">
        <v>1197</v>
      </c>
      <c r="C2032" s="41" t="s">
        <v>12467</v>
      </c>
      <c r="D2032" s="135" t="s">
        <v>2014</v>
      </c>
      <c r="E2032" s="132" t="s">
        <v>14752</v>
      </c>
      <c r="F2032" s="134"/>
      <c r="G2032" s="134"/>
      <c r="H2032" s="134" t="s">
        <v>177</v>
      </c>
      <c r="I2032" s="133" t="s">
        <v>443</v>
      </c>
      <c r="J2032" s="132" t="s">
        <v>444</v>
      </c>
      <c r="K2032" s="20" t="s">
        <v>180</v>
      </c>
      <c r="L2032" s="132" t="s">
        <v>14753</v>
      </c>
      <c r="M2032" s="135" t="s">
        <v>2016</v>
      </c>
      <c r="N2032" s="17"/>
      <c r="O2032" s="17"/>
      <c r="P2032" s="134"/>
      <c r="Q2032" s="134"/>
      <c r="R2032" s="21" t="s">
        <v>6679</v>
      </c>
      <c r="S2032" s="21"/>
      <c r="T2032" s="21"/>
      <c r="U2032" s="21"/>
      <c r="V2032" s="22"/>
      <c r="W2032" s="21"/>
      <c r="X2032" s="21"/>
      <c r="Y2032" s="21"/>
      <c r="Z2032" s="21"/>
      <c r="AA2032" s="21"/>
      <c r="AB2032" s="21"/>
      <c r="AC2032" s="135" t="s">
        <v>168</v>
      </c>
      <c r="AD2032" s="135" t="s">
        <v>3043</v>
      </c>
      <c r="AE2032" s="135" t="s">
        <v>3443</v>
      </c>
      <c r="AF2032" s="3" t="s">
        <v>6680</v>
      </c>
      <c r="AG2032" s="135" t="s">
        <v>6681</v>
      </c>
      <c r="AH2032" s="3" t="s">
        <v>163</v>
      </c>
      <c r="AI2032" s="135" t="s">
        <v>6682</v>
      </c>
      <c r="AJ2032" s="136"/>
      <c r="AK2032" s="136"/>
      <c r="AL2032" s="136"/>
      <c r="AM2032" s="135" t="s">
        <v>194</v>
      </c>
      <c r="AN2032" s="135" t="s">
        <v>2021</v>
      </c>
      <c r="AO2032" s="135" t="s">
        <v>2022</v>
      </c>
      <c r="AP2032" s="135" t="s">
        <v>2023</v>
      </c>
      <c r="AQ2032" s="135" t="s">
        <v>2024</v>
      </c>
      <c r="AR2032" s="135" t="s">
        <v>163</v>
      </c>
      <c r="AS2032" s="141" t="s">
        <v>2025</v>
      </c>
      <c r="AT2032" s="135"/>
      <c r="AU2032" s="135"/>
      <c r="AV2032" s="135"/>
      <c r="AW2032" s="135" t="s">
        <v>168</v>
      </c>
      <c r="AX2032" s="135" t="s">
        <v>3761</v>
      </c>
      <c r="AY2032" s="135" t="s">
        <v>6683</v>
      </c>
      <c r="AZ2032" s="135" t="s">
        <v>6684</v>
      </c>
      <c r="BA2032" s="3" t="s">
        <v>6685</v>
      </c>
    </row>
    <row r="2033" spans="1:176" ht="12.75" customHeight="1" x14ac:dyDescent="0.2">
      <c r="A2033" s="3" t="s">
        <v>299</v>
      </c>
      <c r="B2033" s="127" t="s">
        <v>11959</v>
      </c>
      <c r="D2033" s="3" t="s">
        <v>13708</v>
      </c>
      <c r="E2033" s="135" t="s">
        <v>14438</v>
      </c>
      <c r="F2033" s="79"/>
      <c r="G2033" s="3"/>
      <c r="H2033" s="79">
        <v>2020</v>
      </c>
      <c r="I2033" s="132" t="s">
        <v>212</v>
      </c>
      <c r="J2033" s="132" t="s">
        <v>179</v>
      </c>
      <c r="K2033" s="79" t="s">
        <v>162</v>
      </c>
      <c r="L2033" s="130" t="s">
        <v>14441</v>
      </c>
    </row>
    <row r="2034" spans="1:176" ht="12.75" customHeight="1" x14ac:dyDescent="0.2">
      <c r="A2034" s="128" t="s">
        <v>205</v>
      </c>
      <c r="B2034" s="127" t="s">
        <v>205</v>
      </c>
      <c r="C2034" s="132"/>
      <c r="D2034" s="132" t="s">
        <v>14523</v>
      </c>
      <c r="E2034" s="132" t="s">
        <v>14523</v>
      </c>
      <c r="F2034" s="7"/>
      <c r="G2034" s="134"/>
      <c r="H2034" s="17"/>
      <c r="I2034" s="3" t="s">
        <v>430</v>
      </c>
      <c r="J2034" s="3" t="s">
        <v>431</v>
      </c>
      <c r="K2034" s="134" t="s">
        <v>162</v>
      </c>
      <c r="L2034" s="132"/>
      <c r="M2034" s="136" t="s">
        <v>14511</v>
      </c>
      <c r="N2034" s="17" t="s">
        <v>14512</v>
      </c>
      <c r="R2034" s="132"/>
      <c r="U2034" s="132"/>
      <c r="AC2034" s="130"/>
      <c r="AD2034" s="136"/>
      <c r="AE2034" s="136" t="s">
        <v>1778</v>
      </c>
      <c r="AF2034" s="136" t="s">
        <v>14542</v>
      </c>
      <c r="AG2034" s="136"/>
      <c r="AH2034" s="136"/>
      <c r="AI2034" s="139" t="s">
        <v>14543</v>
      </c>
    </row>
    <row r="2035" spans="1:176" ht="12.75" customHeight="1" x14ac:dyDescent="0.2">
      <c r="A2035" s="3" t="s">
        <v>205</v>
      </c>
      <c r="B2035" s="17" t="s">
        <v>886</v>
      </c>
      <c r="D2035" s="3" t="s">
        <v>11510</v>
      </c>
      <c r="E2035" s="3" t="s">
        <v>11510</v>
      </c>
      <c r="F2035" s="135"/>
      <c r="G2035" s="3"/>
      <c r="H2035" s="4" t="s">
        <v>11628</v>
      </c>
      <c r="I2035" s="3" t="s">
        <v>722</v>
      </c>
      <c r="J2035" s="3" t="s">
        <v>179</v>
      </c>
      <c r="K2035" s="127" t="s">
        <v>162</v>
      </c>
      <c r="AC2035" s="133" t="s">
        <v>168</v>
      </c>
      <c r="AD2035" s="3" t="s">
        <v>9576</v>
      </c>
      <c r="AE2035" s="3" t="s">
        <v>9341</v>
      </c>
      <c r="AF2035" s="3" t="s">
        <v>1071</v>
      </c>
      <c r="AG2035" s="3" t="s">
        <v>11511</v>
      </c>
    </row>
    <row r="2036" spans="1:176" ht="12.75" customHeight="1" x14ac:dyDescent="0.2">
      <c r="A2036" s="132" t="s">
        <v>240</v>
      </c>
      <c r="B2036" s="17" t="s">
        <v>886</v>
      </c>
      <c r="C2036" s="133"/>
      <c r="D2036" s="133" t="s">
        <v>10707</v>
      </c>
      <c r="E2036" s="133" t="s">
        <v>10708</v>
      </c>
      <c r="F2036" s="12"/>
      <c r="G2036" s="12"/>
      <c r="H2036" s="124" t="s">
        <v>243</v>
      </c>
      <c r="I2036" s="133" t="s">
        <v>523</v>
      </c>
      <c r="J2036" s="133" t="s">
        <v>482</v>
      </c>
      <c r="K2036" s="124" t="s">
        <v>162</v>
      </c>
      <c r="L2036" s="133" t="s">
        <v>10709</v>
      </c>
      <c r="M2036" s="133"/>
      <c r="N2036" s="124" t="s">
        <v>676</v>
      </c>
      <c r="O2036" s="124"/>
      <c r="P2036" s="124"/>
      <c r="Q2036" s="124"/>
      <c r="R2036" s="133"/>
      <c r="S2036" s="133"/>
      <c r="T2036" s="133"/>
      <c r="U2036" s="133"/>
      <c r="V2036" s="24"/>
      <c r="W2036" s="133"/>
      <c r="X2036" s="133"/>
      <c r="Y2036" s="133"/>
      <c r="Z2036" s="133"/>
      <c r="AA2036" s="133"/>
      <c r="AB2036" s="133"/>
      <c r="AC2036" s="3" t="s">
        <v>168</v>
      </c>
      <c r="AD2036" s="133" t="s">
        <v>10710</v>
      </c>
      <c r="AE2036" s="133" t="s">
        <v>10711</v>
      </c>
      <c r="AF2036" s="133" t="s">
        <v>10712</v>
      </c>
      <c r="AG2036" s="3" t="s">
        <v>10713</v>
      </c>
      <c r="AJ2036" s="133"/>
      <c r="AK2036" s="133"/>
      <c r="AL2036" s="133"/>
      <c r="AM2036" s="124"/>
      <c r="AN2036" s="124"/>
      <c r="AO2036" s="124"/>
      <c r="AP2036" s="124"/>
      <c r="AQ2036" s="124"/>
      <c r="AR2036" s="124"/>
      <c r="AS2036" s="124"/>
      <c r="AT2036" s="124"/>
      <c r="AU2036" s="124"/>
      <c r="AV2036" s="124"/>
      <c r="AW2036" s="124"/>
    </row>
    <row r="2037" spans="1:176" ht="12.75" customHeight="1" x14ac:dyDescent="0.25">
      <c r="A2037" s="130" t="s">
        <v>13958</v>
      </c>
      <c r="B2037" s="79"/>
      <c r="C2037" s="78"/>
      <c r="D2037" s="130" t="s">
        <v>14559</v>
      </c>
      <c r="E2037" s="130" t="s">
        <v>14559</v>
      </c>
      <c r="F2037" s="130"/>
      <c r="G2037" s="130"/>
      <c r="H2037" s="130"/>
      <c r="I2037" s="130" t="s">
        <v>14560</v>
      </c>
      <c r="J2037" s="3" t="s">
        <v>179</v>
      </c>
      <c r="K2037" s="79" t="s">
        <v>162</v>
      </c>
      <c r="L2037" s="75" t="s">
        <v>14561</v>
      </c>
      <c r="M2037" s="3" t="s">
        <v>14562</v>
      </c>
      <c r="N2037" s="130"/>
      <c r="O2037" s="130"/>
      <c r="P2037" s="130"/>
      <c r="Q2037" s="130"/>
      <c r="R2037" s="130"/>
      <c r="S2037" s="130"/>
      <c r="T2037" s="130"/>
      <c r="U2037" s="130" t="s">
        <v>14563</v>
      </c>
      <c r="V2037" s="131" t="s">
        <v>14564</v>
      </c>
      <c r="W2037" s="130"/>
      <c r="X2037" s="130"/>
      <c r="Y2037" s="130"/>
      <c r="Z2037" s="130"/>
      <c r="AA2037" s="130"/>
      <c r="AB2037" s="130"/>
      <c r="AC2037" s="3" t="s">
        <v>168</v>
      </c>
      <c r="AD2037" s="3" t="s">
        <v>14565</v>
      </c>
      <c r="AE2037" s="3" t="s">
        <v>14566</v>
      </c>
      <c r="AF2037" s="3" t="s">
        <v>4243</v>
      </c>
      <c r="AG2037" s="180" t="s">
        <v>14567</v>
      </c>
      <c r="AH2037" s="180" t="s">
        <v>14568</v>
      </c>
      <c r="AI2037" s="131"/>
      <c r="AJ2037" s="131" t="s">
        <v>14564</v>
      </c>
      <c r="AK2037" s="130"/>
      <c r="AL2037" s="130"/>
      <c r="AM2037" s="130"/>
      <c r="AN2037" s="130"/>
      <c r="AO2037" s="130"/>
      <c r="AP2037" s="130"/>
      <c r="AQ2037" s="130"/>
      <c r="AR2037" s="130"/>
      <c r="AS2037" s="130"/>
      <c r="AT2037" s="130"/>
      <c r="AU2037" s="130"/>
      <c r="AV2037" s="130"/>
      <c r="AW2037" s="130"/>
      <c r="AX2037" s="130"/>
      <c r="AY2037" s="130"/>
      <c r="AZ2037" s="131"/>
      <c r="BA2037" s="130"/>
      <c r="BB2037" s="130"/>
      <c r="BC2037" s="130"/>
      <c r="BD2037" s="130"/>
      <c r="BE2037" s="130"/>
      <c r="BF2037" s="130"/>
      <c r="BG2037" s="130"/>
      <c r="BH2037" s="130"/>
      <c r="BI2037" s="130"/>
      <c r="BJ2037" s="130"/>
      <c r="BK2037" s="130"/>
      <c r="BL2037" s="130"/>
      <c r="BM2037" s="130"/>
      <c r="BN2037" s="130"/>
      <c r="BO2037" s="130"/>
      <c r="BP2037" s="130"/>
      <c r="BQ2037" s="130"/>
      <c r="BR2037" s="130"/>
      <c r="BS2037" s="130"/>
      <c r="BT2037" s="130"/>
      <c r="BU2037" s="130"/>
      <c r="BV2037" s="130"/>
      <c r="BW2037" s="130"/>
      <c r="BX2037" s="130"/>
      <c r="BY2037" s="130"/>
      <c r="BZ2037" s="130"/>
      <c r="CA2037" s="130"/>
      <c r="CB2037" s="130"/>
      <c r="CC2037" s="130"/>
      <c r="CD2037" s="130"/>
      <c r="CE2037" s="130"/>
      <c r="CF2037" s="130"/>
      <c r="CG2037" s="130"/>
      <c r="CH2037" s="130"/>
      <c r="CI2037" s="130"/>
      <c r="CJ2037" s="130"/>
      <c r="CK2037" s="130"/>
      <c r="CL2037" s="130"/>
      <c r="CM2037" s="130"/>
      <c r="CN2037" s="130"/>
      <c r="CO2037" s="130"/>
      <c r="CP2037" s="130"/>
      <c r="CQ2037" s="130"/>
      <c r="CR2037" s="130"/>
      <c r="CS2037" s="130"/>
      <c r="CT2037" s="130"/>
      <c r="CU2037" s="130"/>
      <c r="CV2037" s="130"/>
      <c r="CW2037" s="130"/>
      <c r="CX2037" s="130"/>
      <c r="CY2037" s="130"/>
      <c r="CZ2037" s="130"/>
      <c r="DA2037" s="130"/>
      <c r="DB2037" s="130"/>
      <c r="DC2037" s="130"/>
      <c r="DD2037" s="130"/>
      <c r="DE2037" s="130"/>
      <c r="DF2037" s="130"/>
      <c r="DG2037" s="130"/>
      <c r="DH2037" s="130"/>
      <c r="DI2037" s="130"/>
      <c r="DJ2037" s="130"/>
      <c r="DK2037" s="130"/>
      <c r="DL2037" s="130"/>
      <c r="DM2037" s="130"/>
      <c r="DN2037" s="130"/>
      <c r="DO2037" s="130"/>
      <c r="DP2037" s="130"/>
      <c r="DQ2037" s="130"/>
      <c r="DR2037" s="130"/>
      <c r="DS2037" s="130"/>
      <c r="DT2037" s="130"/>
      <c r="DU2037" s="130"/>
      <c r="DV2037" s="130"/>
      <c r="DW2037" s="130"/>
      <c r="DX2037" s="130"/>
      <c r="DY2037" s="130"/>
      <c r="DZ2037" s="130"/>
      <c r="EA2037" s="130"/>
      <c r="EB2037" s="130"/>
      <c r="EC2037" s="130"/>
      <c r="ED2037" s="130"/>
      <c r="EE2037" s="130"/>
      <c r="EF2037" s="130"/>
      <c r="EG2037" s="130"/>
      <c r="EH2037" s="130"/>
      <c r="EI2037" s="130"/>
      <c r="EJ2037" s="130"/>
      <c r="EK2037" s="130"/>
      <c r="EL2037" s="130"/>
      <c r="EM2037" s="130"/>
      <c r="EN2037" s="130"/>
      <c r="EO2037" s="130"/>
      <c r="EP2037" s="130"/>
      <c r="EQ2037" s="130"/>
      <c r="ER2037" s="130"/>
      <c r="ES2037" s="130"/>
      <c r="ET2037" s="130"/>
      <c r="EU2037" s="130"/>
      <c r="EV2037" s="130"/>
      <c r="EW2037" s="130"/>
      <c r="EX2037" s="130"/>
      <c r="EY2037" s="130"/>
      <c r="EZ2037" s="130"/>
      <c r="FA2037" s="130"/>
      <c r="FB2037" s="130"/>
      <c r="FC2037" s="130"/>
      <c r="FD2037" s="130"/>
      <c r="FE2037" s="130"/>
      <c r="FF2037" s="130"/>
      <c r="FG2037" s="130"/>
      <c r="FH2037" s="130"/>
      <c r="FI2037" s="130"/>
      <c r="FJ2037" s="130"/>
      <c r="FK2037" s="130"/>
      <c r="FL2037" s="130"/>
    </row>
    <row r="2038" spans="1:176" ht="12.75" customHeight="1" x14ac:dyDescent="0.2">
      <c r="A2038" s="3" t="s">
        <v>544</v>
      </c>
      <c r="D2038" s="130" t="s">
        <v>14569</v>
      </c>
      <c r="E2038" s="130" t="s">
        <v>14569</v>
      </c>
      <c r="F2038" s="135"/>
      <c r="G2038" s="3"/>
      <c r="I2038" s="3" t="s">
        <v>160</v>
      </c>
      <c r="J2038" s="3" t="s">
        <v>161</v>
      </c>
      <c r="K2038" s="79" t="s">
        <v>162</v>
      </c>
      <c r="R2038" s="3" t="s">
        <v>14576</v>
      </c>
      <c r="S2038" s="3" t="s">
        <v>14577</v>
      </c>
      <c r="U2038" s="3" t="s">
        <v>346</v>
      </c>
      <c r="V2038" s="131" t="s">
        <v>14578</v>
      </c>
      <c r="AC2038" s="3" t="s">
        <v>168</v>
      </c>
      <c r="AD2038" s="3" t="s">
        <v>14570</v>
      </c>
      <c r="AE2038" s="3" t="s">
        <v>14571</v>
      </c>
      <c r="AF2038" s="3" t="s">
        <v>14572</v>
      </c>
      <c r="AG2038" s="3" t="s">
        <v>14573</v>
      </c>
      <c r="AJ2038" s="131" t="s">
        <v>14574</v>
      </c>
      <c r="AK2038" s="131" t="s">
        <v>14575</v>
      </c>
      <c r="AQ2038" s="135"/>
      <c r="BA2038" s="135"/>
    </row>
    <row r="2039" spans="1:176" ht="12.75" customHeight="1" x14ac:dyDescent="0.2">
      <c r="A2039" s="132" t="s">
        <v>173</v>
      </c>
      <c r="B2039" s="17" t="s">
        <v>1197</v>
      </c>
      <c r="C2039" s="41" t="s">
        <v>12467</v>
      </c>
      <c r="D2039" s="135" t="s">
        <v>2014</v>
      </c>
      <c r="E2039" s="132" t="s">
        <v>7474</v>
      </c>
      <c r="F2039" s="134"/>
      <c r="G2039" s="134"/>
      <c r="H2039" s="7" t="s">
        <v>177</v>
      </c>
      <c r="I2039" s="133" t="s">
        <v>443</v>
      </c>
      <c r="J2039" s="132" t="s">
        <v>444</v>
      </c>
      <c r="K2039" s="20" t="s">
        <v>180</v>
      </c>
      <c r="L2039" s="132" t="s">
        <v>14753</v>
      </c>
      <c r="M2039" s="3" t="s">
        <v>2016</v>
      </c>
      <c r="N2039" s="17"/>
      <c r="O2039" s="17"/>
      <c r="P2039" s="134"/>
      <c r="Q2039" s="134"/>
      <c r="R2039" s="21" t="s">
        <v>6679</v>
      </c>
      <c r="S2039" s="21"/>
      <c r="T2039" s="21"/>
      <c r="U2039" s="21"/>
      <c r="V2039" s="22"/>
      <c r="W2039" s="21"/>
      <c r="X2039" s="21"/>
      <c r="Y2039" s="21"/>
      <c r="Z2039" s="21"/>
      <c r="AA2039" s="21"/>
      <c r="AB2039" s="21"/>
      <c r="AC2039" s="135" t="s">
        <v>168</v>
      </c>
      <c r="AD2039" s="135" t="s">
        <v>3043</v>
      </c>
      <c r="AE2039" s="135" t="s">
        <v>3443</v>
      </c>
      <c r="AF2039" s="135" t="s">
        <v>6680</v>
      </c>
      <c r="AG2039" s="3" t="s">
        <v>6681</v>
      </c>
      <c r="AH2039" s="3" t="s">
        <v>163</v>
      </c>
      <c r="AI2039" s="135" t="s">
        <v>6682</v>
      </c>
      <c r="AJ2039" s="18"/>
      <c r="AK2039" s="18"/>
      <c r="AL2039" s="18"/>
      <c r="AM2039" s="134"/>
      <c r="AN2039" s="134"/>
      <c r="AO2039" s="134"/>
      <c r="AP2039" s="134"/>
      <c r="AQ2039" s="134"/>
      <c r="AR2039" s="134"/>
      <c r="AS2039" s="7"/>
      <c r="AT2039" s="7"/>
      <c r="AU2039" s="7"/>
      <c r="AV2039" s="7"/>
      <c r="AW2039" s="135" t="s">
        <v>194</v>
      </c>
      <c r="AX2039" s="3" t="s">
        <v>2021</v>
      </c>
      <c r="AY2039" s="3" t="s">
        <v>2022</v>
      </c>
      <c r="AZ2039" s="3" t="s">
        <v>2023</v>
      </c>
      <c r="BA2039" s="3" t="s">
        <v>2024</v>
      </c>
      <c r="BB2039" s="3" t="s">
        <v>163</v>
      </c>
      <c r="BC2039" s="141" t="s">
        <v>2025</v>
      </c>
      <c r="BG2039" s="3" t="s">
        <v>168</v>
      </c>
      <c r="BH2039" s="3" t="s">
        <v>3761</v>
      </c>
      <c r="BI2039" s="3" t="s">
        <v>6683</v>
      </c>
      <c r="BJ2039" s="3" t="s">
        <v>6684</v>
      </c>
      <c r="BK2039" s="3" t="s">
        <v>6685</v>
      </c>
    </row>
    <row r="2040" spans="1:176" ht="12.75" customHeight="1" x14ac:dyDescent="0.2">
      <c r="A2040" s="132" t="s">
        <v>240</v>
      </c>
      <c r="B2040" s="17" t="s">
        <v>886</v>
      </c>
      <c r="C2040" s="133" t="s">
        <v>11044</v>
      </c>
      <c r="D2040" s="133" t="s">
        <v>11045</v>
      </c>
      <c r="E2040" s="133" t="s">
        <v>11045</v>
      </c>
      <c r="F2040" s="12"/>
      <c r="G2040" s="12"/>
      <c r="H2040" s="124" t="s">
        <v>243</v>
      </c>
      <c r="I2040" s="133" t="s">
        <v>2246</v>
      </c>
      <c r="J2040" s="133" t="s">
        <v>161</v>
      </c>
      <c r="K2040" s="124" t="s">
        <v>162</v>
      </c>
      <c r="L2040" s="133"/>
      <c r="M2040" s="133"/>
      <c r="N2040" s="124" t="s">
        <v>676</v>
      </c>
      <c r="O2040" s="124"/>
      <c r="P2040" s="124"/>
      <c r="Q2040" s="124"/>
      <c r="R2040" s="133"/>
      <c r="S2040" s="133"/>
      <c r="T2040" s="133"/>
      <c r="U2040" s="133"/>
      <c r="V2040" s="24"/>
      <c r="W2040" s="133"/>
      <c r="X2040" s="133"/>
      <c r="Y2040" s="133"/>
      <c r="Z2040" s="133"/>
      <c r="AA2040" s="133"/>
      <c r="AB2040" s="133"/>
      <c r="AC2040" s="136" t="s">
        <v>168</v>
      </c>
      <c r="AD2040" s="133" t="s">
        <v>11046</v>
      </c>
      <c r="AE2040" s="133" t="s">
        <v>11047</v>
      </c>
      <c r="AF2040" s="133" t="s">
        <v>1413</v>
      </c>
      <c r="AG2040" s="135" t="s">
        <v>11048</v>
      </c>
      <c r="AH2040" s="135"/>
      <c r="AI2040" s="133"/>
      <c r="AJ2040" s="133"/>
      <c r="AK2040" s="133"/>
      <c r="AL2040" s="133"/>
      <c r="AM2040" s="124"/>
      <c r="AN2040" s="124"/>
      <c r="AO2040" s="124"/>
      <c r="AP2040" s="124"/>
      <c r="AQ2040" s="124"/>
      <c r="AR2040" s="124"/>
      <c r="AS2040" s="124"/>
      <c r="AT2040" s="124"/>
      <c r="AU2040" s="124"/>
      <c r="AV2040" s="124"/>
      <c r="AW2040" s="124"/>
      <c r="BC2040" s="135"/>
    </row>
    <row r="2041" spans="1:176" ht="12.75" customHeight="1" x14ac:dyDescent="0.2">
      <c r="A2041" s="135" t="s">
        <v>173</v>
      </c>
      <c r="B2041" s="17" t="s">
        <v>886</v>
      </c>
      <c r="C2041" s="132" t="s">
        <v>10495</v>
      </c>
      <c r="D2041" s="135" t="s">
        <v>6911</v>
      </c>
      <c r="E2041" s="135" t="s">
        <v>10552</v>
      </c>
      <c r="F2041" s="135"/>
      <c r="G2041" s="135"/>
      <c r="H2041" s="127"/>
      <c r="I2041" s="135" t="s">
        <v>160</v>
      </c>
      <c r="J2041" s="135" t="s">
        <v>161</v>
      </c>
      <c r="K2041" s="127" t="s">
        <v>180</v>
      </c>
      <c r="L2041" s="135" t="s">
        <v>12831</v>
      </c>
      <c r="M2041" s="135"/>
      <c r="N2041" s="135"/>
      <c r="O2041" s="135"/>
      <c r="P2041" s="135"/>
      <c r="Q2041" s="135"/>
      <c r="R2041" s="135" t="s">
        <v>6924</v>
      </c>
      <c r="S2041" s="135" t="s">
        <v>6925</v>
      </c>
      <c r="T2041" s="135"/>
      <c r="U2041" s="135" t="s">
        <v>346</v>
      </c>
      <c r="V2041" s="141"/>
      <c r="W2041" s="135"/>
      <c r="AC2041" s="135" t="s">
        <v>168</v>
      </c>
      <c r="AD2041" s="135" t="s">
        <v>6926</v>
      </c>
      <c r="AE2041" s="135" t="s">
        <v>1424</v>
      </c>
      <c r="AF2041" s="135" t="s">
        <v>1362</v>
      </c>
      <c r="AG2041" s="82" t="s">
        <v>6927</v>
      </c>
      <c r="AH2041" s="135"/>
      <c r="AI2041" s="135"/>
      <c r="AJ2041" s="135"/>
      <c r="AK2041" s="135"/>
      <c r="AL2041" s="135"/>
      <c r="AM2041" s="135" t="s">
        <v>194</v>
      </c>
      <c r="AN2041" s="135" t="s">
        <v>6928</v>
      </c>
      <c r="AO2041" s="135"/>
      <c r="AP2041" s="135"/>
      <c r="AQ2041" s="82" t="s">
        <v>6929</v>
      </c>
      <c r="AR2041" s="135"/>
      <c r="AS2041" s="135"/>
      <c r="AT2041" s="135"/>
      <c r="AU2041" s="135"/>
      <c r="AV2041" s="135"/>
      <c r="AW2041" s="135" t="s">
        <v>194</v>
      </c>
      <c r="AX2041" s="135" t="s">
        <v>6930</v>
      </c>
      <c r="AY2041" s="135" t="s">
        <v>6931</v>
      </c>
      <c r="AZ2041" s="135" t="s">
        <v>5650</v>
      </c>
      <c r="BA2041" s="135" t="s">
        <v>6932</v>
      </c>
      <c r="BB2041" s="135"/>
      <c r="BC2041" s="141"/>
      <c r="BD2041" s="141"/>
      <c r="BE2041" s="141"/>
      <c r="BF2041" s="135"/>
      <c r="BG2041" s="135" t="s">
        <v>168</v>
      </c>
      <c r="BH2041" s="135" t="s">
        <v>6933</v>
      </c>
      <c r="BI2041" s="135" t="s">
        <v>6934</v>
      </c>
      <c r="BJ2041" s="135" t="s">
        <v>250</v>
      </c>
      <c r="BK2041" s="135" t="s">
        <v>6935</v>
      </c>
      <c r="BL2041" s="135" t="s">
        <v>163</v>
      </c>
      <c r="BM2041" s="135" t="s">
        <v>6936</v>
      </c>
      <c r="BN2041" s="135" t="s">
        <v>163</v>
      </c>
      <c r="BO2041" s="135" t="s">
        <v>6937</v>
      </c>
      <c r="BP2041" s="135" t="s">
        <v>6938</v>
      </c>
      <c r="BQ2041" s="135"/>
      <c r="BR2041" s="135"/>
      <c r="BS2041" s="135"/>
      <c r="BT2041" s="135"/>
      <c r="BU2041" s="135"/>
      <c r="BV2041" s="135"/>
      <c r="BW2041" s="135"/>
      <c r="BX2041" s="135"/>
      <c r="BY2041" s="135"/>
      <c r="BZ2041" s="135"/>
      <c r="CA2041" s="135"/>
      <c r="CB2041" s="135"/>
      <c r="CC2041" s="135"/>
      <c r="CD2041" s="135"/>
      <c r="CE2041" s="135"/>
      <c r="CF2041" s="135"/>
      <c r="CG2041" s="135"/>
      <c r="CH2041" s="135"/>
      <c r="CI2041" s="135"/>
      <c r="CJ2041" s="135"/>
      <c r="CK2041" s="135"/>
      <c r="CL2041" s="135"/>
      <c r="CM2041" s="135"/>
      <c r="CN2041" s="135"/>
      <c r="CO2041" s="135"/>
      <c r="CP2041" s="135"/>
    </row>
    <row r="2042" spans="1:176" ht="12.75" customHeight="1" x14ac:dyDescent="0.2">
      <c r="A2042" s="132" t="s">
        <v>173</v>
      </c>
      <c r="B2042" s="17" t="s">
        <v>215</v>
      </c>
      <c r="C2042" s="132" t="s">
        <v>4971</v>
      </c>
      <c r="D2042" s="132" t="s">
        <v>4956</v>
      </c>
      <c r="E2042" s="132" t="s">
        <v>4956</v>
      </c>
      <c r="F2042" s="134"/>
      <c r="G2042" s="134"/>
      <c r="H2042" s="134" t="s">
        <v>177</v>
      </c>
      <c r="I2042" s="132" t="s">
        <v>2722</v>
      </c>
      <c r="J2042" s="132" t="s">
        <v>179</v>
      </c>
      <c r="K2042" s="134" t="s">
        <v>162</v>
      </c>
      <c r="M2042" s="3" t="s">
        <v>4957</v>
      </c>
      <c r="N2042" s="17"/>
      <c r="O2042" s="17"/>
      <c r="P2042" s="134"/>
      <c r="Q2042" s="134"/>
      <c r="R2042" s="3" t="s">
        <v>4958</v>
      </c>
      <c r="S2042" s="3" t="s">
        <v>4959</v>
      </c>
      <c r="T2042" s="3" t="s">
        <v>4960</v>
      </c>
      <c r="U2042" s="3" t="s">
        <v>4961</v>
      </c>
      <c r="V2042" s="9" t="s">
        <v>4962</v>
      </c>
      <c r="W2042" s="136"/>
      <c r="X2042" s="136"/>
      <c r="Y2042" s="136"/>
      <c r="Z2042" s="136"/>
      <c r="AA2042" s="136"/>
      <c r="AB2042" s="136"/>
      <c r="AC2042" s="3" t="s">
        <v>168</v>
      </c>
      <c r="AD2042" s="3" t="s">
        <v>4963</v>
      </c>
      <c r="AE2042" s="3" t="s">
        <v>4964</v>
      </c>
      <c r="AF2042" s="3" t="s">
        <v>4965</v>
      </c>
      <c r="AG2042" s="3" t="s">
        <v>4966</v>
      </c>
      <c r="AI2042" s="3" t="s">
        <v>163</v>
      </c>
      <c r="AJ2042" s="3" t="s">
        <v>163</v>
      </c>
      <c r="AK2042" s="3" t="s">
        <v>4967</v>
      </c>
      <c r="AL2042" s="3" t="s">
        <v>163</v>
      </c>
      <c r="AW2042" s="136" t="s">
        <v>1916</v>
      </c>
      <c r="AX2042" s="136" t="s">
        <v>728</v>
      </c>
      <c r="AY2042" s="136" t="s">
        <v>2777</v>
      </c>
      <c r="AZ2042" s="133"/>
      <c r="BA2042" s="3" t="s">
        <v>4968</v>
      </c>
      <c r="BD2042" s="135"/>
      <c r="BE2042" s="135"/>
    </row>
    <row r="2043" spans="1:176" ht="12.75" customHeight="1" x14ac:dyDescent="0.2">
      <c r="A2043" s="132" t="s">
        <v>173</v>
      </c>
      <c r="B2043" s="17" t="s">
        <v>12429</v>
      </c>
      <c r="C2043" s="132" t="s">
        <v>13783</v>
      </c>
      <c r="D2043" s="132" t="s">
        <v>10274</v>
      </c>
      <c r="E2043" s="132" t="s">
        <v>10274</v>
      </c>
      <c r="F2043" s="134"/>
      <c r="G2043" s="134"/>
      <c r="H2043" s="134" t="s">
        <v>177</v>
      </c>
      <c r="I2043" s="132" t="s">
        <v>711</v>
      </c>
      <c r="J2043" s="132" t="s">
        <v>179</v>
      </c>
      <c r="K2043" s="17" t="s">
        <v>162</v>
      </c>
      <c r="L2043" s="132" t="s">
        <v>10275</v>
      </c>
      <c r="M2043" s="136"/>
      <c r="N2043" s="17"/>
      <c r="O2043" s="17"/>
      <c r="P2043" s="134"/>
      <c r="Q2043" s="134"/>
      <c r="R2043" s="21" t="s">
        <v>10276</v>
      </c>
      <c r="S2043" s="58"/>
      <c r="T2043" s="58"/>
      <c r="U2043" s="58"/>
      <c r="V2043" s="31"/>
      <c r="W2043" s="58"/>
      <c r="X2043" s="58"/>
      <c r="Y2043" s="58"/>
      <c r="Z2043" s="58"/>
      <c r="AA2043" s="58"/>
      <c r="AB2043" s="58"/>
      <c r="AC2043" s="136"/>
      <c r="AD2043" s="136"/>
      <c r="AE2043" s="136"/>
      <c r="AG2043" s="3" t="s">
        <v>10277</v>
      </c>
      <c r="AI2043" s="136" t="s">
        <v>10278</v>
      </c>
      <c r="AJ2043" s="136"/>
      <c r="AK2043" s="136"/>
      <c r="AL2043" s="136"/>
      <c r="AM2043" s="134"/>
      <c r="AN2043" s="134"/>
      <c r="AO2043" s="134"/>
      <c r="AP2043" s="134"/>
      <c r="AQ2043" s="134"/>
      <c r="AR2043" s="134"/>
      <c r="AS2043" s="134"/>
      <c r="AT2043" s="134"/>
      <c r="AU2043" s="134"/>
      <c r="AV2043" s="134"/>
      <c r="AW2043" s="134"/>
      <c r="BD2043" s="135"/>
      <c r="BE2043" s="135"/>
    </row>
    <row r="2044" spans="1:176" ht="12.75" customHeight="1" x14ac:dyDescent="0.2">
      <c r="A2044" s="135" t="s">
        <v>544</v>
      </c>
      <c r="B2044" s="17"/>
      <c r="C2044" s="128"/>
      <c r="D2044" s="135" t="s">
        <v>14616</v>
      </c>
      <c r="E2044" s="135" t="s">
        <v>14616</v>
      </c>
      <c r="F2044" s="134"/>
      <c r="G2044" s="135"/>
      <c r="H2044" s="127"/>
      <c r="I2044" s="135" t="s">
        <v>604</v>
      </c>
      <c r="J2044" s="135" t="s">
        <v>444</v>
      </c>
      <c r="K2044" s="79" t="s">
        <v>162</v>
      </c>
      <c r="L2044" s="135" t="s">
        <v>14618</v>
      </c>
      <c r="M2044" s="135" t="s">
        <v>14617</v>
      </c>
      <c r="N2044" s="135"/>
      <c r="O2044" s="135"/>
      <c r="P2044" s="135"/>
      <c r="Q2044" s="135"/>
      <c r="R2044" s="135" t="s">
        <v>14619</v>
      </c>
      <c r="S2044" s="135" t="s">
        <v>14620</v>
      </c>
      <c r="T2044" s="135"/>
      <c r="U2044" s="135" t="s">
        <v>14621</v>
      </c>
      <c r="V2044" s="135"/>
      <c r="W2044" s="135"/>
      <c r="X2044" s="135"/>
      <c r="Y2044" s="135"/>
      <c r="Z2044" s="135"/>
      <c r="AA2044" s="135"/>
      <c r="AB2044" s="135"/>
      <c r="AC2044" s="135" t="s">
        <v>168</v>
      </c>
      <c r="AD2044" s="3" t="s">
        <v>14622</v>
      </c>
      <c r="AE2044" s="3" t="s">
        <v>14623</v>
      </c>
      <c r="AG2044" s="3" t="s">
        <v>14624</v>
      </c>
      <c r="AI2044" s="135" t="s">
        <v>14625</v>
      </c>
      <c r="AJ2044" s="135"/>
      <c r="AK2044" s="135"/>
      <c r="AL2044" s="135"/>
      <c r="AM2044" s="135"/>
      <c r="AN2044" s="135"/>
      <c r="AO2044" s="135"/>
      <c r="AP2044" s="135"/>
      <c r="AQ2044" s="135"/>
      <c r="AR2044" s="135"/>
      <c r="AS2044" s="135"/>
      <c r="AT2044" s="135"/>
      <c r="AU2044" s="135"/>
      <c r="AV2044" s="135"/>
      <c r="AW2044" s="135"/>
      <c r="AX2044" s="135"/>
      <c r="AY2044" s="135"/>
      <c r="AZ2044" s="135"/>
      <c r="BA2044" s="135"/>
      <c r="BD2044" s="135"/>
      <c r="BE2044" s="135"/>
    </row>
    <row r="2045" spans="1:176" s="126" customFormat="1" ht="12.75" customHeight="1" x14ac:dyDescent="0.2">
      <c r="A2045" s="135" t="s">
        <v>14654</v>
      </c>
      <c r="B2045" s="17"/>
      <c r="C2045" s="128"/>
      <c r="D2045" s="126" t="s">
        <v>14655</v>
      </c>
      <c r="E2045" s="135" t="s">
        <v>14655</v>
      </c>
      <c r="F2045" s="134"/>
      <c r="G2045" s="135"/>
      <c r="H2045" s="127"/>
      <c r="I2045" s="135" t="s">
        <v>1410</v>
      </c>
      <c r="J2045" s="135" t="s">
        <v>493</v>
      </c>
      <c r="K2045" s="79" t="s">
        <v>162</v>
      </c>
      <c r="L2045" s="135"/>
      <c r="M2045" s="135" t="s">
        <v>14660</v>
      </c>
      <c r="N2045" s="135"/>
      <c r="O2045" s="135"/>
      <c r="P2045" s="135"/>
      <c r="Q2045" s="135"/>
      <c r="R2045" s="135" t="s">
        <v>14667</v>
      </c>
      <c r="S2045" s="135" t="s">
        <v>14668</v>
      </c>
      <c r="T2045" s="135"/>
      <c r="U2045" s="135" t="s">
        <v>961</v>
      </c>
      <c r="V2045" s="135" t="s">
        <v>14669</v>
      </c>
      <c r="AC2045" s="126" t="s">
        <v>194</v>
      </c>
      <c r="AD2045" s="126" t="s">
        <v>14683</v>
      </c>
      <c r="AE2045" s="126" t="s">
        <v>14684</v>
      </c>
      <c r="AF2045" s="126" t="s">
        <v>5352</v>
      </c>
      <c r="AG2045" s="126" t="s">
        <v>14685</v>
      </c>
      <c r="AH2045" s="126" t="s">
        <v>14690</v>
      </c>
      <c r="AJ2045" s="126" t="s">
        <v>14691</v>
      </c>
      <c r="AK2045" s="126" t="s">
        <v>14692</v>
      </c>
      <c r="AL2045" s="126" t="s">
        <v>14693</v>
      </c>
      <c r="AP2045" s="126" t="s">
        <v>14694</v>
      </c>
      <c r="AQ2045" s="126" t="s">
        <v>14690</v>
      </c>
      <c r="AW2045" s="126" t="s">
        <v>14695</v>
      </c>
      <c r="AZ2045" s="126" t="s">
        <v>14696</v>
      </c>
      <c r="BC2045" s="135"/>
      <c r="BD2045" s="135"/>
      <c r="BE2045" s="135"/>
      <c r="BF2045" s="135"/>
      <c r="DS2045" s="135"/>
    </row>
    <row r="2046" spans="1:176" s="126" customFormat="1" ht="12.75" customHeight="1" x14ac:dyDescent="0.2">
      <c r="A2046" s="126" t="s">
        <v>205</v>
      </c>
      <c r="B2046" s="17"/>
      <c r="C2046" s="128"/>
      <c r="D2046" s="126" t="s">
        <v>14656</v>
      </c>
      <c r="E2046" s="126" t="s">
        <v>14656</v>
      </c>
      <c r="F2046" s="134"/>
      <c r="H2046" s="127"/>
      <c r="I2046" s="126" t="s">
        <v>160</v>
      </c>
      <c r="J2046" s="135" t="s">
        <v>161</v>
      </c>
      <c r="K2046" s="79" t="s">
        <v>162</v>
      </c>
      <c r="L2046" s="126" t="s">
        <v>14661</v>
      </c>
      <c r="M2046" s="126" t="s">
        <v>14662</v>
      </c>
      <c r="N2046" s="135"/>
      <c r="R2046" s="126" t="s">
        <v>14670</v>
      </c>
      <c r="S2046" s="126" t="s">
        <v>14671</v>
      </c>
      <c r="T2046" s="126">
        <v>2148</v>
      </c>
      <c r="U2046" s="126" t="s">
        <v>421</v>
      </c>
      <c r="V2046" s="135" t="s">
        <v>14672</v>
      </c>
      <c r="AC2046" s="126" t="s">
        <v>3478</v>
      </c>
      <c r="AD2046" s="126" t="s">
        <v>3927</v>
      </c>
      <c r="AE2046" s="126" t="s">
        <v>14611</v>
      </c>
      <c r="AF2046" s="126" t="s">
        <v>14686</v>
      </c>
      <c r="AG2046" s="126" t="s">
        <v>14613</v>
      </c>
      <c r="AJ2046" s="126" t="s">
        <v>14672</v>
      </c>
      <c r="AK2046" s="126" t="s">
        <v>14697</v>
      </c>
      <c r="BD2046" s="135"/>
      <c r="BE2046" s="135"/>
    </row>
    <row r="2047" spans="1:176" s="126" customFormat="1" ht="12.75" customHeight="1" x14ac:dyDescent="0.2">
      <c r="A2047" s="135" t="s">
        <v>13958</v>
      </c>
      <c r="B2047" s="17"/>
      <c r="C2047" s="128"/>
      <c r="D2047" s="135" t="s">
        <v>14616</v>
      </c>
      <c r="E2047" s="135" t="s">
        <v>14616</v>
      </c>
      <c r="F2047" s="134"/>
      <c r="G2047" s="135"/>
      <c r="H2047" s="127"/>
      <c r="I2047" s="135" t="s">
        <v>604</v>
      </c>
      <c r="J2047" s="135" t="s">
        <v>11869</v>
      </c>
      <c r="K2047" s="79" t="s">
        <v>162</v>
      </c>
      <c r="L2047" s="135" t="s">
        <v>14663</v>
      </c>
      <c r="M2047" s="135" t="s">
        <v>14617</v>
      </c>
      <c r="N2047" s="135"/>
      <c r="R2047" s="135" t="s">
        <v>14619</v>
      </c>
      <c r="S2047" s="135"/>
      <c r="T2047" s="135" t="s">
        <v>14673</v>
      </c>
      <c r="U2047" s="135" t="s">
        <v>14674</v>
      </c>
      <c r="V2047" s="135" t="s">
        <v>14675</v>
      </c>
      <c r="AC2047" s="135" t="s">
        <v>168</v>
      </c>
      <c r="AD2047" s="135" t="s">
        <v>7992</v>
      </c>
      <c r="AE2047" s="135" t="s">
        <v>14623</v>
      </c>
      <c r="AF2047" s="135" t="s">
        <v>611</v>
      </c>
      <c r="AG2047" s="135" t="s">
        <v>14624</v>
      </c>
      <c r="AH2047" s="135"/>
      <c r="AI2047" s="135"/>
      <c r="AJ2047" s="135" t="s">
        <v>14675</v>
      </c>
      <c r="AK2047" s="135"/>
      <c r="AL2047" s="135"/>
      <c r="AM2047" s="135"/>
      <c r="AN2047" s="135"/>
      <c r="AO2047" s="135"/>
      <c r="AP2047" s="135"/>
      <c r="AQ2047" s="135"/>
      <c r="AR2047" s="135"/>
      <c r="AS2047" s="135"/>
      <c r="AT2047" s="135"/>
      <c r="AU2047" s="135"/>
      <c r="AV2047" s="135" t="s">
        <v>194</v>
      </c>
      <c r="AW2047" s="135" t="s">
        <v>14698</v>
      </c>
      <c r="AX2047" s="135" t="s">
        <v>14699</v>
      </c>
      <c r="AY2047" s="135" t="s">
        <v>14700</v>
      </c>
      <c r="AZ2047" s="135"/>
      <c r="BA2047" s="135"/>
      <c r="BB2047" s="135"/>
      <c r="BC2047" s="135"/>
      <c r="BD2047" s="135"/>
      <c r="BE2047" s="135"/>
      <c r="BF2047" s="135"/>
      <c r="BG2047" s="135"/>
      <c r="BH2047" s="135"/>
      <c r="BI2047" s="135"/>
      <c r="BJ2047" s="135"/>
      <c r="BK2047" s="135"/>
      <c r="BL2047" s="135"/>
      <c r="BM2047" s="135"/>
      <c r="BN2047" s="135"/>
      <c r="BO2047" s="135"/>
      <c r="BP2047" s="135"/>
      <c r="BQ2047" s="135"/>
      <c r="BR2047" s="135"/>
      <c r="BS2047" s="135"/>
      <c r="BT2047" s="135"/>
      <c r="BU2047" s="135"/>
      <c r="BV2047" s="135"/>
      <c r="BW2047" s="135"/>
      <c r="BX2047" s="135"/>
      <c r="BY2047" s="135"/>
      <c r="BZ2047" s="135"/>
      <c r="CA2047" s="135"/>
      <c r="CB2047" s="135"/>
      <c r="CC2047" s="135"/>
      <c r="CD2047" s="135"/>
      <c r="CE2047" s="135"/>
      <c r="CF2047" s="135"/>
      <c r="CG2047" s="135"/>
      <c r="CH2047" s="135"/>
      <c r="CI2047" s="135"/>
      <c r="CJ2047" s="135"/>
      <c r="CK2047" s="135"/>
      <c r="CL2047" s="135"/>
      <c r="CM2047" s="135"/>
      <c r="CN2047" s="135"/>
      <c r="CO2047" s="135"/>
      <c r="CP2047" s="135"/>
      <c r="CQ2047" s="135"/>
      <c r="CR2047" s="135"/>
      <c r="CS2047" s="135"/>
      <c r="CT2047" s="135"/>
      <c r="CU2047" s="135"/>
      <c r="CV2047" s="135"/>
      <c r="CW2047" s="135"/>
      <c r="CX2047" s="135"/>
      <c r="CY2047" s="135"/>
      <c r="CZ2047" s="135"/>
      <c r="DA2047" s="135"/>
      <c r="DB2047" s="135"/>
      <c r="DC2047" s="135"/>
      <c r="DD2047" s="135"/>
      <c r="DE2047" s="135"/>
      <c r="DF2047" s="135"/>
      <c r="DG2047" s="135"/>
      <c r="DH2047" s="135"/>
      <c r="DI2047" s="135"/>
      <c r="DJ2047" s="135"/>
      <c r="DK2047" s="135"/>
      <c r="DL2047" s="135"/>
      <c r="DM2047" s="135"/>
      <c r="DN2047" s="135"/>
      <c r="DO2047" s="135"/>
      <c r="DP2047" s="135"/>
      <c r="DQ2047" s="135"/>
      <c r="DR2047" s="135"/>
      <c r="DS2047" s="135"/>
      <c r="DT2047" s="135"/>
      <c r="DU2047" s="135"/>
      <c r="DV2047" s="135"/>
      <c r="DW2047" s="135"/>
      <c r="DX2047" s="135"/>
      <c r="DY2047" s="135"/>
      <c r="DZ2047" s="135"/>
      <c r="EA2047" s="135"/>
      <c r="EB2047" s="135"/>
      <c r="EC2047" s="135"/>
      <c r="ED2047" s="135"/>
      <c r="EE2047" s="135"/>
      <c r="EF2047" s="135"/>
      <c r="EG2047" s="135"/>
      <c r="EH2047" s="135"/>
      <c r="EI2047" s="135"/>
      <c r="EJ2047" s="135"/>
      <c r="EK2047" s="135"/>
      <c r="EL2047" s="135"/>
      <c r="EM2047" s="135"/>
      <c r="EN2047" s="135"/>
      <c r="EO2047" s="135"/>
      <c r="EP2047" s="135"/>
      <c r="EQ2047" s="135"/>
      <c r="ER2047" s="135"/>
      <c r="ES2047" s="135"/>
      <c r="ET2047" s="135"/>
      <c r="EU2047" s="135"/>
      <c r="EV2047" s="135"/>
      <c r="EW2047" s="135"/>
      <c r="EX2047" s="135"/>
      <c r="EY2047" s="135"/>
      <c r="EZ2047" s="135"/>
      <c r="FA2047" s="135"/>
      <c r="FB2047" s="135"/>
      <c r="FC2047" s="135"/>
      <c r="FD2047" s="135"/>
      <c r="FE2047" s="135"/>
      <c r="FF2047" s="135"/>
      <c r="FG2047" s="135"/>
      <c r="FH2047" s="135"/>
      <c r="FI2047" s="135"/>
      <c r="FJ2047" s="135"/>
      <c r="FK2047" s="135"/>
      <c r="FL2047" s="135"/>
      <c r="FM2047" s="135"/>
      <c r="FN2047" s="135"/>
      <c r="FO2047" s="135"/>
      <c r="FP2047" s="135"/>
      <c r="FQ2047" s="135"/>
      <c r="FR2047" s="135"/>
      <c r="FS2047" s="135"/>
      <c r="FT2047" s="135"/>
    </row>
    <row r="2048" spans="1:176" s="126" customFormat="1" ht="12.75" customHeight="1" x14ac:dyDescent="0.2">
      <c r="A2048" s="126" t="s">
        <v>544</v>
      </c>
      <c r="B2048" s="17"/>
      <c r="C2048" s="128"/>
      <c r="D2048" s="126" t="s">
        <v>14657</v>
      </c>
      <c r="E2048" s="126" t="s">
        <v>14657</v>
      </c>
      <c r="F2048" s="134"/>
      <c r="H2048" s="127"/>
      <c r="I2048" s="126" t="s">
        <v>14659</v>
      </c>
      <c r="J2048" s="135" t="s">
        <v>161</v>
      </c>
      <c r="K2048" s="79" t="s">
        <v>162</v>
      </c>
      <c r="M2048" s="126" t="s">
        <v>14664</v>
      </c>
      <c r="N2048" s="135"/>
      <c r="R2048" s="135" t="s">
        <v>14676</v>
      </c>
      <c r="S2048" s="135" t="s">
        <v>14677</v>
      </c>
      <c r="T2048" s="135">
        <v>3072</v>
      </c>
      <c r="U2048" s="135" t="s">
        <v>14678</v>
      </c>
      <c r="V2048" s="135" t="s">
        <v>14679</v>
      </c>
      <c r="AC2048" s="135" t="s">
        <v>168</v>
      </c>
      <c r="AD2048" s="135" t="s">
        <v>9303</v>
      </c>
      <c r="AE2048" s="135" t="s">
        <v>14687</v>
      </c>
      <c r="AF2048" s="135" t="s">
        <v>581</v>
      </c>
      <c r="AG2048" s="135" t="s">
        <v>14688</v>
      </c>
      <c r="AH2048" s="135"/>
      <c r="AI2048" s="135"/>
      <c r="AJ2048" s="135" t="s">
        <v>14679</v>
      </c>
      <c r="AK2048" s="135" t="s">
        <v>14701</v>
      </c>
      <c r="AL2048" s="135"/>
      <c r="AM2048" s="135"/>
      <c r="AN2048" s="135"/>
      <c r="AO2048" s="135"/>
      <c r="AP2048" s="135"/>
      <c r="AQ2048" s="135"/>
      <c r="AR2048" s="135"/>
      <c r="AS2048" s="135"/>
      <c r="AT2048" s="135"/>
      <c r="AU2048" s="135"/>
      <c r="AV2048" s="135" t="s">
        <v>168</v>
      </c>
      <c r="AW2048" s="135" t="s">
        <v>14702</v>
      </c>
      <c r="AX2048" s="135" t="s">
        <v>14703</v>
      </c>
      <c r="AY2048" s="135"/>
      <c r="AZ2048" s="135" t="s">
        <v>14704</v>
      </c>
      <c r="BA2048" s="135"/>
      <c r="BB2048" s="135"/>
      <c r="BC2048" s="135"/>
      <c r="BD2048" s="135"/>
      <c r="BE2048" s="135" t="s">
        <v>14705</v>
      </c>
      <c r="BF2048" s="135"/>
      <c r="BG2048" s="135"/>
      <c r="BH2048" s="135"/>
      <c r="BI2048" s="135"/>
      <c r="BJ2048" s="135"/>
      <c r="BK2048" s="135"/>
      <c r="BL2048" s="135"/>
      <c r="BM2048" s="135"/>
      <c r="BN2048" s="135"/>
      <c r="BO2048" s="135"/>
      <c r="BP2048" s="135"/>
      <c r="BQ2048" s="135"/>
      <c r="BR2048" s="135"/>
      <c r="BS2048" s="135"/>
      <c r="BT2048" s="135"/>
      <c r="BU2048" s="135"/>
      <c r="BV2048" s="135"/>
      <c r="BW2048" s="135"/>
      <c r="BX2048" s="135"/>
      <c r="BY2048" s="135"/>
      <c r="BZ2048" s="135"/>
      <c r="CA2048" s="135"/>
      <c r="CB2048" s="135"/>
      <c r="CC2048" s="135"/>
      <c r="CD2048" s="135"/>
      <c r="CE2048" s="135"/>
      <c r="CF2048" s="135"/>
      <c r="CG2048" s="135"/>
      <c r="CH2048" s="135"/>
      <c r="CI2048" s="135"/>
      <c r="CJ2048" s="135"/>
      <c r="CK2048" s="135"/>
      <c r="CL2048" s="135"/>
      <c r="CM2048" s="135"/>
      <c r="CN2048" s="135"/>
      <c r="CO2048" s="135"/>
      <c r="CP2048" s="135"/>
      <c r="CQ2048" s="135"/>
      <c r="CR2048" s="135"/>
      <c r="CS2048" s="135"/>
      <c r="CT2048" s="135"/>
      <c r="CU2048" s="135"/>
      <c r="CV2048" s="135"/>
      <c r="CW2048" s="135"/>
      <c r="CX2048" s="135"/>
      <c r="CY2048" s="135"/>
      <c r="CZ2048" s="135"/>
      <c r="DA2048" s="135"/>
      <c r="DB2048" s="135"/>
      <c r="DC2048" s="135"/>
      <c r="DD2048" s="135"/>
      <c r="DE2048" s="135"/>
      <c r="DF2048" s="135"/>
      <c r="DG2048" s="135"/>
      <c r="DH2048" s="135"/>
      <c r="DI2048" s="135"/>
      <c r="DJ2048" s="135"/>
      <c r="DK2048" s="135"/>
      <c r="DL2048" s="135"/>
      <c r="DM2048" s="135"/>
      <c r="DN2048" s="135"/>
      <c r="DO2048" s="135"/>
      <c r="DP2048" s="135"/>
      <c r="DQ2048" s="135"/>
      <c r="DR2048" s="135"/>
      <c r="DS2048" s="135"/>
      <c r="DT2048" s="135"/>
      <c r="DU2048" s="135"/>
      <c r="DV2048" s="135"/>
      <c r="DW2048" s="135"/>
      <c r="DX2048" s="135"/>
      <c r="DY2048" s="135"/>
      <c r="DZ2048" s="135"/>
      <c r="EA2048" s="135"/>
      <c r="EB2048" s="135"/>
      <c r="EC2048" s="135"/>
      <c r="ED2048" s="135"/>
      <c r="EE2048" s="135"/>
      <c r="EF2048" s="135"/>
      <c r="EG2048" s="135"/>
      <c r="EH2048" s="135"/>
      <c r="EI2048" s="135"/>
      <c r="EJ2048" s="135"/>
      <c r="EK2048" s="135"/>
      <c r="EL2048" s="135"/>
      <c r="EM2048" s="135"/>
      <c r="EN2048" s="135"/>
      <c r="EO2048" s="135"/>
      <c r="EP2048" s="135"/>
      <c r="EQ2048" s="135"/>
      <c r="ER2048" s="135"/>
      <c r="ES2048" s="135"/>
      <c r="ET2048" s="135"/>
      <c r="EU2048" s="135"/>
      <c r="EV2048" s="135"/>
      <c r="EW2048" s="135"/>
      <c r="EX2048" s="135"/>
      <c r="EY2048" s="135"/>
      <c r="EZ2048" s="135"/>
      <c r="FA2048" s="135"/>
      <c r="FB2048" s="135"/>
      <c r="FC2048" s="135"/>
      <c r="FD2048" s="135"/>
      <c r="FE2048" s="135"/>
      <c r="FF2048" s="135"/>
      <c r="FG2048" s="135"/>
      <c r="FH2048" s="135"/>
      <c r="FI2048" s="135"/>
      <c r="FJ2048" s="135"/>
      <c r="FK2048" s="135"/>
      <c r="FL2048" s="135"/>
      <c r="FM2048" s="135"/>
      <c r="FN2048" s="135"/>
      <c r="FO2048" s="135"/>
      <c r="FP2048" s="135"/>
      <c r="FQ2048" s="135"/>
      <c r="FR2048" s="135"/>
      <c r="FS2048" s="135"/>
      <c r="FT2048" s="135"/>
    </row>
    <row r="2049" spans="1:176" s="126" customFormat="1" ht="12.75" customHeight="1" x14ac:dyDescent="0.25">
      <c r="A2049" s="135" t="s">
        <v>205</v>
      </c>
      <c r="B2049" s="17"/>
      <c r="C2049" s="128"/>
      <c r="D2049" s="135" t="s">
        <v>14658</v>
      </c>
      <c r="E2049" s="135" t="s">
        <v>14658</v>
      </c>
      <c r="F2049" s="134"/>
      <c r="G2049" s="135"/>
      <c r="H2049" s="127"/>
      <c r="I2049" s="135" t="s">
        <v>160</v>
      </c>
      <c r="J2049" s="135" t="s">
        <v>161</v>
      </c>
      <c r="K2049" s="79" t="s">
        <v>180</v>
      </c>
      <c r="L2049" s="135" t="s">
        <v>14665</v>
      </c>
      <c r="M2049" s="126" t="s">
        <v>14666</v>
      </c>
      <c r="N2049" s="135"/>
      <c r="O2049" s="135"/>
      <c r="P2049" s="135"/>
      <c r="Q2049" s="135"/>
      <c r="R2049" s="135" t="s">
        <v>14680</v>
      </c>
      <c r="S2049" s="135" t="s">
        <v>14681</v>
      </c>
      <c r="T2049" s="135">
        <v>181</v>
      </c>
      <c r="U2049" s="135" t="s">
        <v>2652</v>
      </c>
      <c r="V2049" s="135" t="s">
        <v>14682</v>
      </c>
      <c r="W2049" s="135"/>
      <c r="X2049" s="135"/>
      <c r="Y2049" s="135"/>
      <c r="Z2049" s="135"/>
      <c r="AA2049" s="135"/>
      <c r="AB2049" s="135"/>
      <c r="AC2049" s="135" t="s">
        <v>194</v>
      </c>
      <c r="AD2049" s="135" t="s">
        <v>8331</v>
      </c>
      <c r="AE2049" s="135" t="s">
        <v>4943</v>
      </c>
      <c r="AF2049" s="135" t="s">
        <v>250</v>
      </c>
      <c r="AG2049" s="135" t="s">
        <v>14689</v>
      </c>
      <c r="AH2049" s="135"/>
      <c r="AI2049" s="135" t="s">
        <v>14682</v>
      </c>
      <c r="AJ2049" s="135"/>
      <c r="AK2049" s="135" t="s">
        <v>14706</v>
      </c>
      <c r="AL2049" s="135"/>
      <c r="AM2049" s="135" t="s">
        <v>168</v>
      </c>
      <c r="AN2049" s="135" t="s">
        <v>14735</v>
      </c>
      <c r="AO2049" s="135" t="s">
        <v>14736</v>
      </c>
      <c r="AP2049" s="135" t="s">
        <v>250</v>
      </c>
      <c r="AQ2049" s="180" t="s">
        <v>14737</v>
      </c>
      <c r="AR2049" s="135"/>
      <c r="AS2049" s="135"/>
      <c r="AT2049" s="135"/>
      <c r="AU2049" s="135"/>
      <c r="AV2049" s="135"/>
      <c r="AW2049" s="135" t="s">
        <v>1916</v>
      </c>
      <c r="AX2049" s="135" t="s">
        <v>6523</v>
      </c>
      <c r="AY2049" s="135" t="s">
        <v>14739</v>
      </c>
      <c r="AZ2049" s="135" t="s">
        <v>14740</v>
      </c>
      <c r="BA2049" s="180" t="s">
        <v>14738</v>
      </c>
      <c r="BB2049" s="135"/>
      <c r="BC2049" s="135"/>
      <c r="BD2049" s="135"/>
      <c r="BE2049" s="135"/>
      <c r="BF2049" s="135"/>
      <c r="BG2049" s="135"/>
      <c r="BH2049" s="135"/>
      <c r="BI2049" s="135"/>
      <c r="BJ2049" s="135"/>
      <c r="BK2049" s="135"/>
      <c r="BL2049" s="135"/>
      <c r="BM2049" s="135"/>
      <c r="BN2049" s="135"/>
      <c r="BO2049" s="135"/>
      <c r="BP2049" s="135"/>
      <c r="BQ2049" s="135"/>
      <c r="BR2049" s="135"/>
      <c r="BS2049" s="135"/>
      <c r="BT2049" s="135"/>
      <c r="BU2049" s="135"/>
      <c r="BV2049" s="135"/>
      <c r="BW2049" s="135"/>
      <c r="BX2049" s="135"/>
      <c r="BY2049" s="135"/>
      <c r="BZ2049" s="135"/>
      <c r="CA2049" s="135"/>
      <c r="CB2049" s="135"/>
      <c r="CC2049" s="135"/>
      <c r="CD2049" s="135"/>
      <c r="CE2049" s="135"/>
      <c r="CF2049" s="135"/>
      <c r="CG2049" s="135"/>
      <c r="CH2049" s="135"/>
      <c r="CI2049" s="135"/>
      <c r="CJ2049" s="135"/>
      <c r="CK2049" s="135"/>
      <c r="CL2049" s="135"/>
      <c r="CM2049" s="135"/>
      <c r="CN2049" s="135"/>
      <c r="CO2049" s="135"/>
      <c r="CP2049" s="135"/>
      <c r="CQ2049" s="135"/>
      <c r="CR2049" s="135"/>
      <c r="CS2049" s="135"/>
      <c r="CT2049" s="135"/>
      <c r="CU2049" s="135"/>
      <c r="CV2049" s="135"/>
      <c r="CW2049" s="135"/>
      <c r="CX2049" s="135"/>
      <c r="CY2049" s="135"/>
      <c r="CZ2049" s="135"/>
      <c r="DA2049" s="135"/>
      <c r="DB2049" s="135"/>
      <c r="DC2049" s="135"/>
      <c r="DD2049" s="135"/>
      <c r="DE2049" s="135"/>
      <c r="DF2049" s="135"/>
      <c r="DG2049" s="135"/>
      <c r="DH2049" s="135"/>
      <c r="DI2049" s="135"/>
      <c r="DJ2049" s="135"/>
      <c r="DK2049" s="135"/>
      <c r="DL2049" s="135"/>
      <c r="DM2049" s="135"/>
      <c r="DN2049" s="135"/>
      <c r="DO2049" s="135"/>
      <c r="DP2049" s="135"/>
      <c r="DQ2049" s="135"/>
      <c r="DR2049" s="135"/>
      <c r="DS2049" s="135"/>
      <c r="DT2049" s="135"/>
      <c r="DU2049" s="135"/>
      <c r="DV2049" s="135"/>
      <c r="DW2049" s="135"/>
      <c r="DX2049" s="135"/>
      <c r="DY2049" s="135"/>
      <c r="DZ2049" s="135"/>
      <c r="EA2049" s="135"/>
      <c r="EB2049" s="135"/>
      <c r="EC2049" s="135"/>
      <c r="ED2049" s="135"/>
      <c r="EE2049" s="135"/>
      <c r="EF2049" s="135"/>
      <c r="EG2049" s="135"/>
      <c r="EH2049" s="135"/>
      <c r="EI2049" s="135"/>
      <c r="EJ2049" s="135"/>
      <c r="EK2049" s="135"/>
      <c r="EL2049" s="135"/>
      <c r="EM2049" s="135"/>
      <c r="EN2049" s="135"/>
      <c r="EO2049" s="135"/>
      <c r="EP2049" s="135"/>
      <c r="EQ2049" s="135"/>
      <c r="ER2049" s="135"/>
      <c r="ES2049" s="135"/>
      <c r="ET2049" s="135"/>
      <c r="EU2049" s="135"/>
      <c r="EV2049" s="135"/>
      <c r="EW2049" s="135"/>
      <c r="EX2049" s="135"/>
      <c r="EY2049" s="135"/>
      <c r="EZ2049" s="135"/>
      <c r="FA2049" s="135"/>
      <c r="FB2049" s="135"/>
      <c r="FC2049" s="135"/>
      <c r="FD2049" s="135"/>
      <c r="FE2049" s="135"/>
      <c r="FF2049" s="135"/>
      <c r="FG2049" s="135"/>
      <c r="FH2049" s="135"/>
      <c r="FI2049" s="135"/>
      <c r="FJ2049" s="135"/>
      <c r="FK2049" s="135"/>
      <c r="FL2049" s="135"/>
      <c r="FM2049" s="135"/>
      <c r="FN2049" s="135"/>
      <c r="FO2049" s="135"/>
      <c r="FP2049" s="135"/>
      <c r="FQ2049" s="135"/>
      <c r="FR2049" s="135"/>
      <c r="FS2049" s="135"/>
      <c r="FT2049" s="135"/>
    </row>
    <row r="2050" spans="1:176" s="126" customFormat="1" ht="12.75" customHeight="1" x14ac:dyDescent="0.2">
      <c r="A2050" s="126" t="s">
        <v>173</v>
      </c>
      <c r="B2050" s="127" t="s">
        <v>1084</v>
      </c>
      <c r="C2050" s="128"/>
      <c r="D2050" s="126" t="s">
        <v>11388</v>
      </c>
      <c r="E2050" s="126" t="s">
        <v>11388</v>
      </c>
      <c r="F2050" s="135"/>
      <c r="H2050" s="134" t="s">
        <v>177</v>
      </c>
      <c r="I2050" s="132" t="s">
        <v>2475</v>
      </c>
      <c r="J2050" s="135" t="s">
        <v>179</v>
      </c>
      <c r="K2050" s="127" t="s">
        <v>162</v>
      </c>
      <c r="N2050" s="135"/>
      <c r="R2050" s="135"/>
      <c r="S2050" s="135"/>
      <c r="T2050" s="135"/>
      <c r="U2050" s="135"/>
      <c r="V2050" s="135"/>
      <c r="AC2050" s="136" t="s">
        <v>168</v>
      </c>
      <c r="AD2050" s="136" t="s">
        <v>1152</v>
      </c>
      <c r="AE2050" s="136" t="s">
        <v>9474</v>
      </c>
      <c r="AF2050" s="133"/>
      <c r="AG2050" s="135" t="s">
        <v>9475</v>
      </c>
      <c r="AH2050" s="135"/>
      <c r="AI2050" s="136"/>
      <c r="AJ2050" s="136"/>
      <c r="AK2050" s="136"/>
      <c r="AL2050" s="136"/>
      <c r="AM2050" s="133" t="s">
        <v>168</v>
      </c>
      <c r="AN2050" s="135" t="s">
        <v>1058</v>
      </c>
      <c r="AO2050" s="135" t="s">
        <v>11389</v>
      </c>
      <c r="AP2050" s="135" t="s">
        <v>11390</v>
      </c>
      <c r="AQ2050" s="135" t="s">
        <v>11391</v>
      </c>
      <c r="AR2050" s="135"/>
      <c r="AS2050" s="134"/>
      <c r="AT2050" s="134"/>
      <c r="AU2050" s="134"/>
      <c r="AV2050" s="134"/>
      <c r="AW2050" s="134"/>
      <c r="AX2050" s="135"/>
      <c r="AY2050" s="135"/>
      <c r="AZ2050" s="135"/>
      <c r="BA2050" s="135"/>
      <c r="BB2050" s="135"/>
      <c r="BC2050" s="135"/>
      <c r="BD2050" s="135"/>
      <c r="BE2050" s="135"/>
      <c r="BF2050" s="135"/>
      <c r="BG2050" s="135"/>
      <c r="BH2050" s="135"/>
      <c r="BI2050" s="135"/>
      <c r="BJ2050" s="135"/>
      <c r="BK2050" s="135"/>
      <c r="BL2050" s="135"/>
      <c r="BM2050" s="135"/>
      <c r="BN2050" s="135"/>
      <c r="BO2050" s="135"/>
      <c r="BP2050" s="135"/>
      <c r="BQ2050" s="135"/>
      <c r="BR2050" s="135"/>
      <c r="BS2050" s="135"/>
      <c r="BT2050" s="135"/>
      <c r="BU2050" s="135"/>
      <c r="BV2050" s="135"/>
      <c r="BW2050" s="135"/>
      <c r="BX2050" s="135"/>
      <c r="BY2050" s="135"/>
      <c r="BZ2050" s="135"/>
      <c r="CA2050" s="135"/>
      <c r="CB2050" s="135"/>
      <c r="CC2050" s="135"/>
      <c r="CD2050" s="135"/>
      <c r="CE2050" s="135"/>
      <c r="CF2050" s="135"/>
      <c r="CG2050" s="135"/>
      <c r="CH2050" s="135"/>
      <c r="CI2050" s="135"/>
      <c r="CJ2050" s="135"/>
      <c r="CK2050" s="135"/>
      <c r="CL2050" s="135"/>
      <c r="CM2050" s="135"/>
      <c r="CN2050" s="135"/>
      <c r="CO2050" s="135"/>
      <c r="CP2050" s="135"/>
      <c r="CQ2050" s="135"/>
      <c r="CR2050" s="135"/>
      <c r="CS2050" s="135"/>
      <c r="CT2050" s="135"/>
      <c r="CU2050" s="135"/>
      <c r="CV2050" s="135"/>
      <c r="CW2050" s="135"/>
      <c r="CX2050" s="135"/>
      <c r="CY2050" s="135"/>
      <c r="CZ2050" s="135"/>
      <c r="DA2050" s="135"/>
      <c r="DB2050" s="135"/>
      <c r="DC2050" s="135"/>
      <c r="DD2050" s="135"/>
      <c r="DE2050" s="135"/>
      <c r="DF2050" s="135"/>
      <c r="DG2050" s="135"/>
      <c r="DH2050" s="135"/>
      <c r="DI2050" s="135"/>
      <c r="DJ2050" s="135"/>
      <c r="DK2050" s="135"/>
      <c r="DL2050" s="135"/>
      <c r="DM2050" s="135"/>
      <c r="DN2050" s="135"/>
      <c r="DO2050" s="135"/>
      <c r="DP2050" s="135"/>
      <c r="DQ2050" s="135"/>
      <c r="DR2050" s="135"/>
      <c r="DS2050" s="135"/>
      <c r="DT2050" s="135"/>
      <c r="DU2050" s="135"/>
      <c r="DV2050" s="135"/>
      <c r="DW2050" s="135"/>
      <c r="DX2050" s="135"/>
      <c r="DY2050" s="135"/>
      <c r="DZ2050" s="135"/>
      <c r="EA2050" s="135"/>
      <c r="EB2050" s="135"/>
      <c r="EC2050" s="135"/>
      <c r="ED2050" s="135"/>
      <c r="EE2050" s="135"/>
      <c r="EF2050" s="135"/>
      <c r="EG2050" s="135"/>
      <c r="EH2050" s="135"/>
      <c r="EI2050" s="135"/>
      <c r="EJ2050" s="135"/>
      <c r="EK2050" s="135"/>
      <c r="EL2050" s="135"/>
      <c r="EM2050" s="135"/>
      <c r="EN2050" s="135"/>
      <c r="EO2050" s="135"/>
      <c r="EP2050" s="135"/>
      <c r="EQ2050" s="135"/>
      <c r="ER2050" s="135"/>
      <c r="ES2050" s="135"/>
      <c r="ET2050" s="135"/>
      <c r="EU2050" s="135"/>
      <c r="EV2050" s="135"/>
      <c r="EW2050" s="135"/>
      <c r="EX2050" s="135"/>
      <c r="EY2050" s="135"/>
      <c r="EZ2050" s="135"/>
      <c r="FA2050" s="135"/>
      <c r="FB2050" s="135"/>
      <c r="FC2050" s="135"/>
      <c r="FD2050" s="135"/>
      <c r="FE2050" s="135"/>
      <c r="FF2050" s="135"/>
      <c r="FG2050" s="135"/>
      <c r="FH2050" s="135"/>
      <c r="FI2050" s="135"/>
      <c r="FJ2050" s="135"/>
      <c r="FK2050" s="135"/>
      <c r="FL2050" s="135"/>
      <c r="FM2050" s="135"/>
      <c r="FN2050" s="135"/>
      <c r="FO2050" s="135"/>
      <c r="FP2050" s="135"/>
      <c r="FQ2050" s="135"/>
      <c r="FR2050" s="135"/>
      <c r="FS2050" s="135"/>
      <c r="FT2050" s="135"/>
    </row>
    <row r="2051" spans="1:176" s="126" customFormat="1" ht="12.75" customHeight="1" x14ac:dyDescent="0.2">
      <c r="A2051" s="132" t="s">
        <v>173</v>
      </c>
      <c r="B2051" s="17" t="s">
        <v>886</v>
      </c>
      <c r="C2051" s="132" t="s">
        <v>2697</v>
      </c>
      <c r="D2051" s="132" t="s">
        <v>6060</v>
      </c>
      <c r="E2051" s="132" t="s">
        <v>6060</v>
      </c>
      <c r="F2051" s="134"/>
      <c r="G2051" s="134"/>
      <c r="H2051" s="134" t="s">
        <v>177</v>
      </c>
      <c r="I2051" s="132" t="s">
        <v>160</v>
      </c>
      <c r="J2051" s="132" t="s">
        <v>161</v>
      </c>
      <c r="K2051" s="20" t="s">
        <v>162</v>
      </c>
      <c r="L2051" s="132"/>
      <c r="M2051" s="136"/>
      <c r="N2051" s="17"/>
      <c r="O2051" s="17"/>
      <c r="P2051" s="134"/>
      <c r="Q2051" s="134"/>
      <c r="R2051" s="136" t="s">
        <v>6061</v>
      </c>
      <c r="S2051" s="136"/>
      <c r="T2051" s="136"/>
      <c r="U2051" s="136"/>
      <c r="V2051" s="138"/>
      <c r="W2051" s="136"/>
      <c r="X2051" s="136"/>
      <c r="Y2051" s="136"/>
      <c r="Z2051" s="136"/>
      <c r="AA2051" s="136"/>
      <c r="AB2051" s="136"/>
      <c r="AC2051" s="136"/>
      <c r="AD2051" s="136"/>
      <c r="AE2051" s="136"/>
      <c r="AF2051" s="58"/>
      <c r="AG2051" s="58"/>
      <c r="AH2051" s="58"/>
      <c r="AI2051" s="136"/>
      <c r="AJ2051" s="136"/>
      <c r="AK2051" s="136"/>
      <c r="AL2051" s="136"/>
      <c r="AM2051" s="134"/>
      <c r="AN2051" s="134"/>
      <c r="AO2051" s="134"/>
      <c r="AP2051" s="134"/>
      <c r="AQ2051" s="134"/>
      <c r="AR2051" s="134"/>
      <c r="AS2051" s="134"/>
      <c r="AT2051" s="134"/>
      <c r="AU2051" s="134"/>
      <c r="AV2051" s="134"/>
      <c r="AW2051" s="134"/>
      <c r="AX2051" s="135"/>
      <c r="AY2051" s="135"/>
      <c r="AZ2051" s="135"/>
      <c r="BA2051" s="135"/>
      <c r="BB2051" s="135"/>
      <c r="BC2051" s="135"/>
      <c r="BD2051" s="135"/>
      <c r="BE2051" s="135"/>
      <c r="BF2051" s="135"/>
      <c r="BG2051" s="135"/>
      <c r="BH2051" s="135"/>
      <c r="BI2051" s="135"/>
      <c r="BJ2051" s="135"/>
      <c r="BK2051" s="135"/>
      <c r="BL2051" s="135"/>
      <c r="BM2051" s="135"/>
      <c r="BN2051" s="135"/>
      <c r="BO2051" s="135"/>
      <c r="BP2051" s="135"/>
      <c r="BQ2051" s="135"/>
      <c r="BR2051" s="135"/>
      <c r="BS2051" s="135"/>
      <c r="BT2051" s="135"/>
      <c r="BU2051" s="135"/>
      <c r="BV2051" s="135"/>
      <c r="BW2051" s="135"/>
      <c r="BX2051" s="135"/>
      <c r="BY2051" s="135"/>
      <c r="BZ2051" s="135"/>
      <c r="CA2051" s="135"/>
      <c r="CB2051" s="135"/>
      <c r="CC2051" s="135"/>
      <c r="CD2051" s="135"/>
      <c r="CE2051" s="135"/>
      <c r="CF2051" s="135"/>
      <c r="CG2051" s="135"/>
      <c r="CH2051" s="135"/>
      <c r="CI2051" s="135"/>
      <c r="CJ2051" s="135"/>
      <c r="CK2051" s="135"/>
      <c r="CL2051" s="135"/>
      <c r="CM2051" s="135"/>
      <c r="CN2051" s="135"/>
      <c r="CO2051" s="135"/>
      <c r="CP2051" s="135"/>
      <c r="CQ2051" s="135"/>
      <c r="CR2051" s="135"/>
      <c r="CS2051" s="135"/>
      <c r="CT2051" s="135"/>
      <c r="CU2051" s="135"/>
      <c r="CV2051" s="135"/>
      <c r="CW2051" s="135"/>
      <c r="CX2051" s="135"/>
      <c r="CY2051" s="135"/>
      <c r="CZ2051" s="135"/>
      <c r="DA2051" s="135"/>
      <c r="DB2051" s="135"/>
      <c r="DC2051" s="135"/>
      <c r="DD2051" s="135"/>
      <c r="DE2051" s="135"/>
      <c r="DF2051" s="135"/>
      <c r="DG2051" s="135"/>
      <c r="DH2051" s="135"/>
      <c r="DI2051" s="135"/>
      <c r="DJ2051" s="135"/>
      <c r="DK2051" s="135"/>
      <c r="DL2051" s="135"/>
      <c r="DM2051" s="135"/>
      <c r="DN2051" s="135"/>
      <c r="DO2051" s="135"/>
      <c r="DP2051" s="135"/>
      <c r="DQ2051" s="135"/>
      <c r="DR2051" s="135"/>
      <c r="DS2051" s="135"/>
      <c r="DT2051" s="135"/>
      <c r="DU2051" s="135"/>
      <c r="DV2051" s="135"/>
      <c r="DW2051" s="135"/>
      <c r="DX2051" s="135"/>
      <c r="DY2051" s="135"/>
      <c r="DZ2051" s="135"/>
      <c r="EA2051" s="135"/>
      <c r="EB2051" s="135"/>
      <c r="EC2051" s="135"/>
      <c r="ED2051" s="135"/>
      <c r="EE2051" s="135"/>
      <c r="EF2051" s="135"/>
      <c r="EG2051" s="135"/>
      <c r="EH2051" s="135"/>
      <c r="EI2051" s="135"/>
      <c r="EJ2051" s="135"/>
      <c r="EK2051" s="135"/>
      <c r="EL2051" s="135"/>
      <c r="EM2051" s="135"/>
      <c r="EN2051" s="135"/>
      <c r="EO2051" s="135"/>
      <c r="EP2051" s="135"/>
      <c r="EQ2051" s="135"/>
      <c r="ER2051" s="135"/>
      <c r="ES2051" s="135"/>
      <c r="ET2051" s="135"/>
      <c r="EU2051" s="135"/>
      <c r="EV2051" s="135"/>
      <c r="EW2051" s="135"/>
      <c r="EX2051" s="135"/>
      <c r="EY2051" s="135"/>
      <c r="EZ2051" s="135"/>
      <c r="FA2051" s="135"/>
      <c r="FB2051" s="135"/>
      <c r="FC2051" s="135"/>
      <c r="FD2051" s="135"/>
      <c r="FE2051" s="135"/>
      <c r="FF2051" s="135"/>
      <c r="FG2051" s="135"/>
      <c r="FH2051" s="135"/>
      <c r="FI2051" s="135"/>
      <c r="FJ2051" s="135"/>
      <c r="FK2051" s="135"/>
      <c r="FL2051" s="135"/>
      <c r="FM2051" s="135"/>
      <c r="FN2051" s="135"/>
      <c r="FO2051" s="135"/>
      <c r="FP2051" s="135"/>
      <c r="FQ2051" s="135"/>
      <c r="FR2051" s="135"/>
      <c r="FS2051" s="135"/>
      <c r="FT2051" s="135"/>
    </row>
    <row r="2052" spans="1:176" s="126" customFormat="1" ht="12.75" customHeight="1" x14ac:dyDescent="0.25">
      <c r="A2052" s="132" t="s">
        <v>205</v>
      </c>
      <c r="B2052" s="17" t="s">
        <v>886</v>
      </c>
      <c r="C2052" s="78"/>
      <c r="D2052" s="130" t="s">
        <v>14113</v>
      </c>
      <c r="E2052" s="130" t="s">
        <v>14113</v>
      </c>
      <c r="F2052" s="79"/>
      <c r="G2052" s="130"/>
      <c r="H2052" s="79"/>
      <c r="I2052" s="130" t="s">
        <v>160</v>
      </c>
      <c r="J2052" s="130" t="s">
        <v>161</v>
      </c>
      <c r="K2052" s="79" t="s">
        <v>162</v>
      </c>
      <c r="L2052" s="130" t="s">
        <v>14112</v>
      </c>
      <c r="M2052" s="130"/>
      <c r="N2052" s="130"/>
      <c r="O2052" s="130"/>
      <c r="P2052" s="130"/>
      <c r="Q2052" s="130"/>
      <c r="R2052" s="130"/>
      <c r="S2052" s="130"/>
      <c r="T2052" s="130"/>
      <c r="U2052" s="130"/>
      <c r="V2052" s="130"/>
      <c r="W2052" s="130"/>
      <c r="AC2052" s="130" t="s">
        <v>194</v>
      </c>
      <c r="AD2052" s="130" t="s">
        <v>14111</v>
      </c>
      <c r="AE2052" s="130" t="s">
        <v>14110</v>
      </c>
      <c r="AF2052" s="78"/>
      <c r="AG2052" s="180" t="s">
        <v>14109</v>
      </c>
      <c r="AH2052" s="130"/>
      <c r="AI2052" s="130">
        <v>834024064</v>
      </c>
      <c r="AJ2052" s="130"/>
      <c r="AK2052" s="130"/>
      <c r="AL2052" s="130"/>
      <c r="AM2052" s="130"/>
      <c r="AN2052" s="130"/>
      <c r="AO2052" s="130"/>
      <c r="AP2052" s="130"/>
      <c r="AQ2052" s="130"/>
      <c r="AR2052" s="130"/>
      <c r="AS2052" s="130"/>
      <c r="AT2052" s="130"/>
      <c r="AU2052" s="130"/>
      <c r="AV2052" s="130"/>
      <c r="AW2052" s="130"/>
      <c r="AX2052" s="130"/>
      <c r="AY2052" s="130"/>
      <c r="AZ2052" s="130"/>
      <c r="BA2052" s="130"/>
      <c r="BB2052" s="130"/>
      <c r="BC2052" s="130"/>
      <c r="BD2052" s="130"/>
      <c r="BE2052" s="130"/>
      <c r="BF2052" s="130"/>
      <c r="BG2052" s="130"/>
      <c r="BH2052" s="130"/>
      <c r="BI2052" s="130"/>
      <c r="BJ2052" s="130"/>
      <c r="BK2052" s="130"/>
      <c r="BL2052" s="130"/>
      <c r="BM2052" s="130"/>
      <c r="BN2052" s="130"/>
      <c r="BO2052" s="130"/>
      <c r="BP2052" s="130"/>
      <c r="BQ2052" s="130"/>
      <c r="BR2052" s="130"/>
      <c r="BS2052" s="130"/>
      <c r="BT2052" s="130"/>
      <c r="BU2052" s="130"/>
      <c r="BV2052" s="130"/>
      <c r="BW2052" s="130"/>
      <c r="BX2052" s="130"/>
      <c r="BY2052" s="130"/>
      <c r="BZ2052" s="130"/>
      <c r="CA2052" s="130"/>
      <c r="CB2052" s="130"/>
      <c r="CC2052" s="130"/>
      <c r="CD2052" s="130"/>
      <c r="CE2052" s="130"/>
      <c r="CF2052" s="130"/>
      <c r="CG2052" s="130"/>
      <c r="CH2052" s="130"/>
      <c r="CI2052" s="130"/>
      <c r="CJ2052" s="130"/>
      <c r="CK2052" s="130"/>
      <c r="CL2052" s="130"/>
      <c r="CM2052" s="130"/>
      <c r="CN2052" s="130"/>
      <c r="CO2052" s="130"/>
      <c r="CP2052" s="130"/>
      <c r="CQ2052" s="135"/>
      <c r="CR2052" s="135"/>
      <c r="CS2052" s="135"/>
      <c r="CT2052" s="135"/>
      <c r="CU2052" s="135"/>
      <c r="CV2052" s="135"/>
      <c r="CW2052" s="135"/>
      <c r="CX2052" s="135"/>
      <c r="CY2052" s="135"/>
      <c r="CZ2052" s="135"/>
      <c r="DA2052" s="135"/>
      <c r="DB2052" s="135"/>
      <c r="DC2052" s="135"/>
      <c r="DD2052" s="135"/>
      <c r="DE2052" s="135"/>
      <c r="DF2052" s="135"/>
      <c r="DG2052" s="135"/>
      <c r="DH2052" s="135"/>
      <c r="DI2052" s="135"/>
      <c r="DJ2052" s="135"/>
      <c r="DK2052" s="135"/>
      <c r="DL2052" s="135"/>
      <c r="DM2052" s="135"/>
      <c r="DN2052" s="135"/>
      <c r="DO2052" s="135"/>
      <c r="DP2052" s="135"/>
      <c r="DQ2052" s="135"/>
      <c r="DR2052" s="135"/>
      <c r="DS2052" s="135"/>
      <c r="DT2052" s="135"/>
      <c r="DU2052" s="135"/>
      <c r="DV2052" s="135"/>
      <c r="DW2052" s="135"/>
      <c r="DX2052" s="135"/>
      <c r="DY2052" s="135"/>
      <c r="DZ2052" s="135"/>
      <c r="EA2052" s="135"/>
      <c r="EB2052" s="135"/>
      <c r="EC2052" s="135"/>
      <c r="ED2052" s="135"/>
      <c r="EE2052" s="135"/>
      <c r="EF2052" s="135"/>
      <c r="EG2052" s="135"/>
      <c r="EH2052" s="135"/>
      <c r="EI2052" s="135"/>
      <c r="EJ2052" s="135"/>
      <c r="EK2052" s="135"/>
      <c r="EL2052" s="135"/>
      <c r="EM2052" s="135"/>
      <c r="EN2052" s="135"/>
      <c r="EO2052" s="135"/>
      <c r="EP2052" s="135"/>
      <c r="EQ2052" s="135"/>
      <c r="ER2052" s="135"/>
      <c r="ES2052" s="135"/>
      <c r="ET2052" s="135"/>
      <c r="EU2052" s="135"/>
      <c r="EV2052" s="135"/>
      <c r="EW2052" s="135"/>
      <c r="EX2052" s="135"/>
      <c r="EY2052" s="135"/>
      <c r="EZ2052" s="135"/>
      <c r="FA2052" s="135"/>
      <c r="FB2052" s="135"/>
      <c r="FC2052" s="135"/>
      <c r="FD2052" s="135"/>
      <c r="FE2052" s="135"/>
      <c r="FF2052" s="135"/>
      <c r="FG2052" s="135"/>
      <c r="FH2052" s="135"/>
      <c r="FI2052" s="135"/>
      <c r="FJ2052" s="135"/>
      <c r="FK2052" s="135"/>
      <c r="FL2052" s="135"/>
      <c r="FM2052" s="135"/>
      <c r="FN2052" s="135"/>
      <c r="FO2052" s="135"/>
      <c r="FP2052" s="135"/>
      <c r="FQ2052" s="135"/>
      <c r="FR2052" s="135"/>
      <c r="FS2052" s="135"/>
      <c r="FT2052" s="135"/>
    </row>
    <row r="2053" spans="1:176" s="126" customFormat="1" ht="12.75" customHeight="1" x14ac:dyDescent="0.2">
      <c r="A2053" s="135" t="s">
        <v>299</v>
      </c>
      <c r="B2053" s="127"/>
      <c r="C2053" s="128"/>
      <c r="D2053" s="135" t="s">
        <v>14767</v>
      </c>
      <c r="E2053" s="135" t="s">
        <v>14767</v>
      </c>
      <c r="F2053" s="135"/>
      <c r="G2053" s="135"/>
      <c r="H2053" s="127"/>
      <c r="I2053" s="135" t="s">
        <v>330</v>
      </c>
      <c r="J2053" s="125" t="s">
        <v>161</v>
      </c>
      <c r="K2053" s="127" t="s">
        <v>162</v>
      </c>
      <c r="L2053" s="135"/>
      <c r="M2053" s="135" t="s">
        <v>14771</v>
      </c>
      <c r="N2053" s="135"/>
      <c r="O2053" s="135"/>
      <c r="P2053" s="135"/>
      <c r="Q2053" s="135"/>
      <c r="R2053" s="135"/>
      <c r="S2053" s="135"/>
      <c r="T2053" s="135"/>
      <c r="U2053" s="135"/>
      <c r="V2053" s="141"/>
      <c r="W2053" s="135"/>
      <c r="X2053" s="135"/>
      <c r="Y2053" s="135"/>
      <c r="Z2053" s="135"/>
      <c r="AA2053" s="135"/>
      <c r="AB2053" s="135"/>
      <c r="AC2053" s="135" t="s">
        <v>168</v>
      </c>
      <c r="AD2053" s="135" t="s">
        <v>14785</v>
      </c>
      <c r="AE2053" s="135" t="s">
        <v>14786</v>
      </c>
      <c r="AF2053" s="135" t="s">
        <v>14787</v>
      </c>
      <c r="AG2053" s="135" t="s">
        <v>14788</v>
      </c>
      <c r="AH2053" s="135"/>
      <c r="AI2053" s="135"/>
      <c r="AJ2053" s="135"/>
      <c r="AK2053" s="135" t="s">
        <v>14789</v>
      </c>
      <c r="AL2053" s="135"/>
      <c r="AM2053" s="135"/>
      <c r="AN2053" s="135"/>
      <c r="AO2053" s="135"/>
      <c r="AP2053" s="135"/>
      <c r="AQ2053" s="135"/>
      <c r="AR2053" s="135"/>
      <c r="AS2053" s="135"/>
      <c r="AT2053" s="135"/>
      <c r="AU2053" s="135"/>
      <c r="AV2053" s="135"/>
      <c r="AW2053" s="135"/>
      <c r="AX2053" s="135"/>
      <c r="AY2053" s="135"/>
      <c r="AZ2053" s="135"/>
      <c r="BA2053" s="135"/>
      <c r="BB2053" s="135"/>
      <c r="BC2053" s="135"/>
      <c r="BD2053" s="141"/>
      <c r="BE2053" s="141"/>
      <c r="BF2053" s="135"/>
      <c r="BG2053" s="135"/>
      <c r="BH2053" s="135"/>
      <c r="BI2053" s="135"/>
      <c r="BJ2053" s="135"/>
      <c r="BK2053" s="135"/>
      <c r="BL2053" s="135"/>
      <c r="BM2053" s="135"/>
      <c r="BN2053" s="135"/>
      <c r="BO2053" s="135"/>
      <c r="BP2053" s="135"/>
      <c r="BQ2053" s="135"/>
      <c r="BR2053" s="135"/>
      <c r="BS2053" s="135"/>
      <c r="BT2053" s="135"/>
      <c r="BU2053" s="135"/>
      <c r="BV2053" s="135"/>
      <c r="BW2053" s="135"/>
      <c r="BX2053" s="135"/>
      <c r="BY2053" s="135"/>
      <c r="BZ2053" s="135"/>
      <c r="CA2053" s="135"/>
      <c r="CB2053" s="135"/>
      <c r="CC2053" s="135"/>
      <c r="CD2053" s="135"/>
      <c r="CE2053" s="135"/>
      <c r="CF2053" s="135"/>
      <c r="CG2053" s="135"/>
      <c r="CH2053" s="135"/>
      <c r="CI2053" s="135"/>
      <c r="CJ2053" s="135"/>
      <c r="CK2053" s="135"/>
      <c r="CL2053" s="135"/>
      <c r="CM2053" s="135"/>
      <c r="CN2053" s="135"/>
      <c r="CO2053" s="135"/>
      <c r="CP2053" s="135"/>
      <c r="CQ2053" s="135"/>
      <c r="CR2053" s="135"/>
      <c r="CS2053" s="135"/>
      <c r="CT2053" s="135"/>
      <c r="CU2053" s="135"/>
      <c r="CV2053" s="135"/>
      <c r="CW2053" s="135"/>
      <c r="CX2053" s="135"/>
      <c r="CY2053" s="135"/>
      <c r="CZ2053" s="135"/>
      <c r="DA2053" s="135"/>
      <c r="DB2053" s="135"/>
      <c r="DC2053" s="135"/>
      <c r="DD2053" s="135"/>
      <c r="DE2053" s="135"/>
      <c r="DF2053" s="135"/>
      <c r="DG2053" s="135"/>
      <c r="DH2053" s="135"/>
      <c r="DI2053" s="135"/>
      <c r="DJ2053" s="135"/>
      <c r="DK2053" s="135"/>
      <c r="DL2053" s="135"/>
      <c r="DM2053" s="135"/>
      <c r="DN2053" s="135"/>
      <c r="DO2053" s="135"/>
      <c r="DP2053" s="135"/>
      <c r="DQ2053" s="135"/>
      <c r="DR2053" s="135"/>
      <c r="DS2053" s="135"/>
      <c r="DT2053" s="135"/>
      <c r="DU2053" s="135"/>
      <c r="DV2053" s="135"/>
      <c r="DW2053" s="135"/>
      <c r="DX2053" s="135"/>
      <c r="DY2053" s="135"/>
      <c r="DZ2053" s="135"/>
      <c r="EA2053" s="135"/>
      <c r="EB2053" s="135"/>
      <c r="EC2053" s="135"/>
      <c r="ED2053" s="135"/>
      <c r="EE2053" s="135"/>
      <c r="EF2053" s="135"/>
      <c r="EG2053" s="135"/>
      <c r="EH2053" s="135"/>
      <c r="EI2053" s="135"/>
      <c r="EJ2053" s="135"/>
      <c r="EK2053" s="135"/>
      <c r="EL2053" s="135"/>
      <c r="EM2053" s="135"/>
      <c r="EN2053" s="135"/>
      <c r="EO2053" s="135"/>
      <c r="EP2053" s="135"/>
      <c r="EQ2053" s="135"/>
      <c r="ER2053" s="135"/>
      <c r="ES2053" s="135"/>
      <c r="ET2053" s="135"/>
      <c r="EU2053" s="135"/>
      <c r="EV2053" s="135"/>
      <c r="EW2053" s="135"/>
      <c r="EX2053" s="135"/>
      <c r="EY2053" s="135"/>
      <c r="EZ2053" s="135"/>
      <c r="FA2053" s="135"/>
      <c r="FB2053" s="135"/>
      <c r="FC2053" s="135"/>
      <c r="FD2053" s="135"/>
      <c r="FE2053" s="135"/>
      <c r="FF2053" s="135"/>
      <c r="FG2053" s="135"/>
      <c r="FH2053" s="135"/>
      <c r="FI2053" s="135"/>
      <c r="FJ2053" s="135"/>
      <c r="FK2053" s="135"/>
      <c r="FL2053" s="135"/>
      <c r="FM2053" s="135"/>
      <c r="FN2053" s="135"/>
      <c r="FO2053" s="135"/>
      <c r="FP2053" s="135"/>
      <c r="FQ2053" s="135"/>
      <c r="FR2053" s="135"/>
      <c r="FS2053" s="135"/>
      <c r="FT2053" s="135"/>
    </row>
    <row r="2054" spans="1:176" s="126" customFormat="1" ht="12.75" customHeight="1" x14ac:dyDescent="0.2">
      <c r="A2054" s="135" t="s">
        <v>14775</v>
      </c>
      <c r="B2054" s="127"/>
      <c r="C2054" s="128"/>
      <c r="D2054" s="135" t="s">
        <v>14768</v>
      </c>
      <c r="E2054" s="135" t="s">
        <v>14768</v>
      </c>
      <c r="F2054" s="135"/>
      <c r="G2054" s="135"/>
      <c r="H2054" s="127"/>
      <c r="I2054" s="135" t="s">
        <v>722</v>
      </c>
      <c r="J2054" s="133" t="s">
        <v>179</v>
      </c>
      <c r="K2054" s="127" t="s">
        <v>162</v>
      </c>
      <c r="L2054" s="135" t="s">
        <v>14772</v>
      </c>
      <c r="M2054" s="135" t="s">
        <v>14773</v>
      </c>
      <c r="N2054" s="135"/>
      <c r="O2054" s="135"/>
      <c r="P2054" s="135"/>
      <c r="Q2054" s="135"/>
      <c r="R2054" s="135" t="s">
        <v>14779</v>
      </c>
      <c r="S2054" s="135" t="s">
        <v>14780</v>
      </c>
      <c r="T2054" s="135">
        <v>215000</v>
      </c>
      <c r="U2054" s="135" t="s">
        <v>14781</v>
      </c>
      <c r="V2054" s="141" t="s">
        <v>14782</v>
      </c>
      <c r="W2054" s="135"/>
      <c r="X2054" s="135"/>
      <c r="Y2054" s="135"/>
      <c r="Z2054" s="135"/>
      <c r="AA2054" s="135"/>
      <c r="AB2054" s="135"/>
      <c r="AC2054" s="135"/>
      <c r="AD2054" s="135" t="s">
        <v>14790</v>
      </c>
      <c r="AE2054" s="135" t="s">
        <v>4000</v>
      </c>
      <c r="AF2054" s="135" t="s">
        <v>368</v>
      </c>
      <c r="AG2054" s="135"/>
      <c r="AH2054" s="135" t="s">
        <v>14791</v>
      </c>
      <c r="AI2054" s="135" t="s">
        <v>14782</v>
      </c>
      <c r="AJ2054" s="135"/>
      <c r="AK2054" s="135" t="s">
        <v>14792</v>
      </c>
      <c r="AL2054" s="135"/>
      <c r="AM2054" s="135"/>
      <c r="AN2054" s="135"/>
      <c r="AO2054" s="135"/>
      <c r="AP2054" s="135"/>
      <c r="AQ2054" s="135"/>
      <c r="AR2054" s="135"/>
      <c r="AS2054" s="135"/>
      <c r="AT2054" s="135"/>
      <c r="AU2054" s="135"/>
      <c r="AV2054" s="135"/>
      <c r="AW2054" s="135"/>
      <c r="AX2054" s="135"/>
      <c r="AY2054" s="135"/>
      <c r="AZ2054" s="135"/>
      <c r="BA2054" s="135"/>
      <c r="BB2054" s="135"/>
      <c r="BC2054" s="135"/>
      <c r="BD2054" s="141"/>
      <c r="BE2054" s="141"/>
      <c r="BF2054" s="135"/>
      <c r="BG2054" s="135"/>
      <c r="BH2054" s="135"/>
      <c r="BI2054" s="135"/>
      <c r="BJ2054" s="135"/>
      <c r="BK2054" s="135"/>
      <c r="BL2054" s="135"/>
      <c r="BM2054" s="135"/>
      <c r="BN2054" s="135"/>
      <c r="BO2054" s="135"/>
      <c r="BP2054" s="135"/>
      <c r="BQ2054" s="135"/>
      <c r="BR2054" s="135"/>
      <c r="BS2054" s="135"/>
      <c r="BT2054" s="135"/>
      <c r="BU2054" s="135"/>
      <c r="BV2054" s="135"/>
      <c r="BW2054" s="135"/>
      <c r="BX2054" s="135"/>
      <c r="BY2054" s="135"/>
      <c r="BZ2054" s="135"/>
      <c r="CA2054" s="135"/>
      <c r="CB2054" s="135"/>
      <c r="CC2054" s="135"/>
      <c r="CD2054" s="135"/>
      <c r="CE2054" s="135"/>
      <c r="CF2054" s="135"/>
      <c r="CG2054" s="135"/>
      <c r="CH2054" s="135"/>
      <c r="CI2054" s="135"/>
      <c r="CJ2054" s="135"/>
      <c r="CK2054" s="135"/>
      <c r="CL2054" s="135"/>
      <c r="CM2054" s="135"/>
      <c r="CN2054" s="135"/>
      <c r="CO2054" s="135"/>
      <c r="CP2054" s="135"/>
      <c r="CQ2054" s="135"/>
      <c r="CR2054" s="135"/>
      <c r="CS2054" s="135"/>
      <c r="CT2054" s="135"/>
      <c r="CU2054" s="135"/>
      <c r="CV2054" s="135"/>
      <c r="CW2054" s="135"/>
      <c r="CX2054" s="135"/>
      <c r="CY2054" s="135"/>
      <c r="CZ2054" s="135"/>
      <c r="DA2054" s="135"/>
      <c r="DB2054" s="135"/>
      <c r="DC2054" s="135"/>
      <c r="DD2054" s="135"/>
      <c r="DE2054" s="135"/>
      <c r="DF2054" s="135"/>
      <c r="DG2054" s="135"/>
      <c r="DH2054" s="135"/>
      <c r="DI2054" s="135"/>
      <c r="DJ2054" s="135"/>
      <c r="DK2054" s="135"/>
      <c r="DL2054" s="135"/>
      <c r="DM2054" s="135"/>
      <c r="DN2054" s="135"/>
      <c r="DO2054" s="135"/>
      <c r="DP2054" s="135"/>
      <c r="DQ2054" s="135"/>
      <c r="DR2054" s="135"/>
      <c r="DS2054" s="135"/>
      <c r="DT2054" s="135"/>
      <c r="DU2054" s="135"/>
      <c r="DV2054" s="135"/>
      <c r="DW2054" s="135"/>
      <c r="DX2054" s="135"/>
      <c r="DY2054" s="135"/>
      <c r="DZ2054" s="135"/>
      <c r="EA2054" s="135"/>
      <c r="EB2054" s="135"/>
      <c r="EC2054" s="135"/>
      <c r="ED2054" s="135"/>
      <c r="EE2054" s="135"/>
      <c r="EF2054" s="135"/>
      <c r="EG2054" s="135"/>
      <c r="EH2054" s="135"/>
      <c r="EI2054" s="135"/>
      <c r="EJ2054" s="135"/>
      <c r="EK2054" s="135"/>
      <c r="EL2054" s="135"/>
      <c r="EM2054" s="135"/>
      <c r="EN2054" s="135"/>
      <c r="EO2054" s="135"/>
      <c r="EP2054" s="135"/>
      <c r="EQ2054" s="135"/>
      <c r="ER2054" s="135"/>
      <c r="ES2054" s="135"/>
      <c r="ET2054" s="135"/>
      <c r="EU2054" s="135"/>
      <c r="EV2054" s="135"/>
      <c r="EW2054" s="135"/>
      <c r="EX2054" s="135"/>
      <c r="EY2054" s="135"/>
      <c r="EZ2054" s="135"/>
      <c r="FA2054" s="135"/>
      <c r="FB2054" s="135"/>
      <c r="FC2054" s="135"/>
      <c r="FD2054" s="135"/>
      <c r="FE2054" s="135"/>
      <c r="FF2054" s="135"/>
      <c r="FG2054" s="135"/>
      <c r="FH2054" s="135"/>
      <c r="FI2054" s="135"/>
      <c r="FJ2054" s="135"/>
      <c r="FK2054" s="135"/>
      <c r="FL2054" s="135"/>
      <c r="FM2054" s="135"/>
      <c r="FN2054" s="135"/>
      <c r="FO2054" s="135"/>
      <c r="FP2054" s="135"/>
      <c r="FQ2054" s="135"/>
      <c r="FR2054" s="135"/>
      <c r="FS2054" s="135"/>
      <c r="FT2054" s="135"/>
    </row>
    <row r="2055" spans="1:176" s="126" customFormat="1" ht="12.75" customHeight="1" x14ac:dyDescent="0.2">
      <c r="A2055" s="135" t="s">
        <v>263</v>
      </c>
      <c r="B2055" s="127"/>
      <c r="C2055" s="128"/>
      <c r="D2055" s="126" t="s">
        <v>14794</v>
      </c>
      <c r="E2055" s="126" t="s">
        <v>14794</v>
      </c>
      <c r="F2055" s="49"/>
      <c r="H2055" s="127"/>
      <c r="I2055" s="135" t="s">
        <v>809</v>
      </c>
      <c r="J2055" s="133" t="s">
        <v>810</v>
      </c>
      <c r="K2055" s="127" t="s">
        <v>162</v>
      </c>
      <c r="L2055" s="135" t="s">
        <v>14795</v>
      </c>
      <c r="M2055" s="126" t="s">
        <v>14796</v>
      </c>
      <c r="N2055" s="124"/>
      <c r="R2055" s="126" t="s">
        <v>14797</v>
      </c>
      <c r="T2055" s="126" t="s">
        <v>2075</v>
      </c>
      <c r="U2055" s="126" t="s">
        <v>2076</v>
      </c>
      <c r="V2055" s="141"/>
      <c r="AC2055" s="135" t="s">
        <v>168</v>
      </c>
      <c r="AD2055" s="126" t="s">
        <v>14798</v>
      </c>
      <c r="AE2055" s="126" t="s">
        <v>14799</v>
      </c>
      <c r="AG2055" s="126" t="s">
        <v>14800</v>
      </c>
      <c r="AI2055" s="126" t="s">
        <v>14801</v>
      </c>
      <c r="AK2055" s="126" t="s">
        <v>14802</v>
      </c>
      <c r="BD2055" s="141"/>
      <c r="BE2055" s="141"/>
    </row>
    <row r="2056" spans="1:176" ht="12.75" customHeight="1" x14ac:dyDescent="0.25">
      <c r="A2056" s="132" t="s">
        <v>240</v>
      </c>
      <c r="B2056" s="79" t="s">
        <v>886</v>
      </c>
      <c r="C2056" s="78"/>
      <c r="D2056" s="130" t="s">
        <v>14529</v>
      </c>
      <c r="E2056" s="130" t="s">
        <v>14530</v>
      </c>
      <c r="F2056" s="130"/>
      <c r="H2056" s="124" t="s">
        <v>243</v>
      </c>
      <c r="I2056" s="133" t="s">
        <v>809</v>
      </c>
      <c r="J2056" s="133" t="s">
        <v>810</v>
      </c>
      <c r="K2056" s="124" t="s">
        <v>162</v>
      </c>
      <c r="L2056" s="130" t="s">
        <v>14517</v>
      </c>
      <c r="M2056" s="132" t="s">
        <v>14518</v>
      </c>
      <c r="N2056" s="124" t="s">
        <v>676</v>
      </c>
      <c r="O2056" s="135"/>
      <c r="P2056" s="135"/>
      <c r="Q2056" s="135"/>
      <c r="R2056" s="135"/>
      <c r="T2056" s="135"/>
      <c r="U2056" s="135"/>
      <c r="V2056" s="135"/>
      <c r="W2056" s="135"/>
      <c r="X2056" s="135"/>
      <c r="AC2056" s="130" t="s">
        <v>168</v>
      </c>
      <c r="AD2056" s="130" t="s">
        <v>14547</v>
      </c>
      <c r="AE2056" s="130" t="s">
        <v>14548</v>
      </c>
      <c r="AF2056" s="130" t="s">
        <v>14549</v>
      </c>
      <c r="AG2056" s="140" t="s">
        <v>14550</v>
      </c>
      <c r="AH2056" s="130"/>
      <c r="AI2056" s="130"/>
      <c r="FO2056" s="129"/>
      <c r="FP2056" s="129"/>
      <c r="FQ2056" s="129"/>
      <c r="FR2056" s="129"/>
      <c r="FS2056" s="129"/>
      <c r="FT2056" s="129"/>
    </row>
    <row r="2057" spans="1:176" ht="12.75" customHeight="1" x14ac:dyDescent="0.25">
      <c r="A2057" s="135" t="s">
        <v>205</v>
      </c>
      <c r="B2057" s="127" t="s">
        <v>886</v>
      </c>
      <c r="C2057" s="128"/>
      <c r="D2057" s="135" t="s">
        <v>12508</v>
      </c>
      <c r="E2057" s="135" t="s">
        <v>12508</v>
      </c>
      <c r="F2057" s="135"/>
      <c r="G2057" s="135"/>
      <c r="H2057" s="134" t="s">
        <v>177</v>
      </c>
      <c r="I2057" s="135" t="s">
        <v>160</v>
      </c>
      <c r="J2057" s="135" t="s">
        <v>161</v>
      </c>
      <c r="K2057" s="127" t="s">
        <v>162</v>
      </c>
      <c r="V2057" s="135"/>
      <c r="AC2057" s="3" t="s">
        <v>194</v>
      </c>
      <c r="AD2057" s="3" t="s">
        <v>12509</v>
      </c>
      <c r="AE2057" s="3" t="s">
        <v>12511</v>
      </c>
      <c r="AG2057" s="3" t="s">
        <v>12510</v>
      </c>
      <c r="AW2057" s="135" t="s">
        <v>168</v>
      </c>
      <c r="AX2057" s="135" t="s">
        <v>12512</v>
      </c>
      <c r="AY2057" s="135" t="s">
        <v>12513</v>
      </c>
      <c r="AZ2057" s="135" t="s">
        <v>3778</v>
      </c>
      <c r="BA2057" s="135"/>
      <c r="BC2057" s="135"/>
      <c r="BD2057" s="135"/>
      <c r="BE2057" s="135"/>
      <c r="FO2057" s="129"/>
      <c r="FP2057" s="129"/>
      <c r="FQ2057" s="129"/>
      <c r="FR2057" s="129"/>
      <c r="FS2057" s="129"/>
      <c r="FT2057" s="129"/>
    </row>
    <row r="2058" spans="1:176" s="130" customFormat="1" ht="12.75" customHeight="1" x14ac:dyDescent="0.2">
      <c r="A2058" s="132" t="s">
        <v>173</v>
      </c>
      <c r="B2058" s="17" t="s">
        <v>2511</v>
      </c>
      <c r="C2058" s="132" t="s">
        <v>13925</v>
      </c>
      <c r="D2058" s="132" t="s">
        <v>8537</v>
      </c>
      <c r="E2058" s="132" t="s">
        <v>13123</v>
      </c>
      <c r="F2058" s="134"/>
      <c r="G2058" s="134"/>
      <c r="H2058" s="134" t="s">
        <v>177</v>
      </c>
      <c r="I2058" s="132" t="s">
        <v>2032</v>
      </c>
      <c r="J2058" s="132" t="s">
        <v>179</v>
      </c>
      <c r="K2058" s="20" t="s">
        <v>180</v>
      </c>
      <c r="L2058" s="132" t="s">
        <v>14754</v>
      </c>
      <c r="M2058" s="135" t="s">
        <v>8538</v>
      </c>
      <c r="N2058" s="17"/>
      <c r="O2058" s="17"/>
      <c r="P2058" s="134"/>
      <c r="Q2058" s="134"/>
      <c r="R2058" s="136"/>
      <c r="S2058" s="136"/>
      <c r="T2058" s="136"/>
      <c r="U2058" s="136"/>
      <c r="V2058" s="138"/>
      <c r="W2058" s="136"/>
      <c r="X2058" s="136"/>
      <c r="Y2058" s="136"/>
      <c r="Z2058" s="136"/>
      <c r="AA2058" s="136"/>
      <c r="AB2058" s="136"/>
      <c r="AC2058" s="135" t="s">
        <v>168</v>
      </c>
      <c r="AD2058" s="135" t="s">
        <v>8543</v>
      </c>
      <c r="AE2058" s="135" t="s">
        <v>8544</v>
      </c>
      <c r="AF2058" s="135" t="s">
        <v>8545</v>
      </c>
      <c r="AG2058" s="135" t="s">
        <v>8546</v>
      </c>
      <c r="AH2058" s="135"/>
      <c r="AI2058" s="135" t="s">
        <v>163</v>
      </c>
      <c r="AJ2058" s="135" t="s">
        <v>8547</v>
      </c>
      <c r="AK2058" s="135" t="s">
        <v>8548</v>
      </c>
      <c r="AL2058" s="135" t="s">
        <v>8549</v>
      </c>
      <c r="AM2058" s="134"/>
      <c r="AN2058" s="134"/>
      <c r="AO2058" s="134"/>
      <c r="AP2058" s="134"/>
      <c r="AQ2058" s="134"/>
      <c r="AR2058" s="134"/>
      <c r="AS2058" s="134"/>
      <c r="AT2058" s="134"/>
      <c r="AU2058" s="134"/>
      <c r="AV2058" s="134"/>
      <c r="AW2058" s="134"/>
      <c r="AX2058" s="135"/>
      <c r="AY2058" s="135"/>
      <c r="AZ2058" s="135"/>
      <c r="BA2058" s="135"/>
      <c r="BB2058" s="135"/>
      <c r="BC2058" s="135"/>
      <c r="BD2058" s="135"/>
      <c r="BE2058" s="135"/>
      <c r="BF2058" s="135"/>
      <c r="BG2058" s="135"/>
      <c r="BH2058" s="135"/>
      <c r="BI2058" s="135"/>
      <c r="BJ2058" s="135"/>
      <c r="BK2058" s="135"/>
      <c r="BL2058" s="135"/>
      <c r="BM2058" s="135"/>
      <c r="BN2058" s="135"/>
      <c r="BO2058" s="135"/>
      <c r="BP2058" s="135"/>
      <c r="BQ2058" s="135"/>
      <c r="BR2058" s="135"/>
      <c r="BS2058" s="135"/>
      <c r="BT2058" s="135"/>
      <c r="BU2058" s="135"/>
      <c r="BV2058" s="135"/>
      <c r="BW2058" s="135"/>
      <c r="BX2058" s="135"/>
      <c r="BY2058" s="135"/>
      <c r="BZ2058" s="135"/>
      <c r="CA2058" s="135"/>
      <c r="CB2058" s="135"/>
      <c r="CC2058" s="135"/>
      <c r="CD2058" s="135"/>
      <c r="CE2058" s="135"/>
      <c r="CF2058" s="135"/>
      <c r="CG2058" s="135"/>
      <c r="CH2058" s="135"/>
      <c r="CI2058" s="135"/>
      <c r="CJ2058" s="135"/>
      <c r="CK2058" s="135"/>
      <c r="CL2058" s="135"/>
      <c r="CM2058" s="135"/>
      <c r="CN2058" s="135"/>
      <c r="CO2058" s="135"/>
      <c r="CP2058" s="135"/>
      <c r="CQ2058" s="135"/>
      <c r="CR2058" s="135"/>
      <c r="CS2058" s="135"/>
      <c r="CT2058" s="135"/>
      <c r="CU2058" s="135"/>
      <c r="CV2058" s="135"/>
      <c r="CW2058" s="135"/>
      <c r="CX2058" s="135"/>
      <c r="CY2058" s="135"/>
      <c r="CZ2058" s="135"/>
      <c r="DA2058" s="135"/>
      <c r="DB2058" s="135"/>
      <c r="DC2058" s="135"/>
      <c r="DD2058" s="135"/>
      <c r="DE2058" s="135"/>
      <c r="DF2058" s="135"/>
      <c r="DG2058" s="135"/>
      <c r="DH2058" s="135"/>
      <c r="DI2058" s="135"/>
      <c r="DJ2058" s="135"/>
      <c r="DK2058" s="135"/>
      <c r="DL2058" s="135"/>
      <c r="DM2058" s="135"/>
      <c r="DN2058" s="135"/>
      <c r="DO2058" s="135"/>
      <c r="DP2058" s="135"/>
      <c r="DQ2058" s="135"/>
      <c r="DR2058" s="135"/>
      <c r="DS2058" s="135"/>
      <c r="DT2058" s="135"/>
      <c r="DU2058" s="135"/>
      <c r="DV2058" s="135"/>
      <c r="DW2058" s="135"/>
      <c r="DX2058" s="135"/>
      <c r="DY2058" s="135"/>
      <c r="DZ2058" s="135"/>
      <c r="EA2058" s="135"/>
      <c r="EB2058" s="135"/>
      <c r="EC2058" s="135"/>
      <c r="ED2058" s="135"/>
      <c r="EE2058" s="135"/>
      <c r="EF2058" s="135"/>
      <c r="EG2058" s="135"/>
      <c r="EH2058" s="135"/>
      <c r="EI2058" s="135"/>
      <c r="EJ2058" s="135"/>
      <c r="EK2058" s="135"/>
      <c r="EL2058" s="135"/>
      <c r="EM2058" s="135"/>
      <c r="EN2058" s="135"/>
      <c r="EO2058" s="135"/>
      <c r="EP2058" s="135"/>
      <c r="EQ2058" s="135"/>
      <c r="ER2058" s="135"/>
      <c r="ES2058" s="135"/>
      <c r="ET2058" s="135"/>
      <c r="EU2058" s="135"/>
      <c r="EV2058" s="135"/>
      <c r="EW2058" s="135"/>
      <c r="EX2058" s="135"/>
      <c r="EY2058" s="135"/>
      <c r="EZ2058" s="135"/>
      <c r="FA2058" s="135"/>
      <c r="FB2058" s="135"/>
      <c r="FC2058" s="135"/>
      <c r="FD2058" s="135"/>
      <c r="FE2058" s="135"/>
      <c r="FF2058" s="135"/>
      <c r="FG2058" s="135"/>
      <c r="FH2058" s="135"/>
      <c r="FI2058" s="135"/>
      <c r="FJ2058" s="135"/>
      <c r="FK2058" s="135"/>
      <c r="FL2058" s="135"/>
      <c r="FM2058" s="135"/>
      <c r="FN2058" s="135"/>
      <c r="FO2058" s="135"/>
      <c r="FP2058" s="135"/>
      <c r="FQ2058" s="135"/>
      <c r="FR2058" s="135"/>
      <c r="FS2058" s="135"/>
      <c r="FT2058" s="135"/>
    </row>
    <row r="2059" spans="1:176" ht="12.75" customHeight="1" x14ac:dyDescent="0.25">
      <c r="A2059" s="135" t="s">
        <v>173</v>
      </c>
      <c r="B2059" s="127" t="s">
        <v>215</v>
      </c>
      <c r="C2059" s="128"/>
      <c r="D2059" s="135" t="s">
        <v>11339</v>
      </c>
      <c r="E2059" s="135" t="s">
        <v>11339</v>
      </c>
      <c r="F2059" s="135"/>
      <c r="G2059" s="135"/>
      <c r="H2059" s="127" t="s">
        <v>11628</v>
      </c>
      <c r="I2059" s="135" t="s">
        <v>722</v>
      </c>
      <c r="J2059" s="135" t="s">
        <v>179</v>
      </c>
      <c r="K2059" s="127" t="s">
        <v>162</v>
      </c>
      <c r="M2059" s="135"/>
      <c r="R2059" s="135"/>
      <c r="S2059" s="135"/>
      <c r="T2059" s="135"/>
      <c r="U2059" s="135"/>
      <c r="V2059" s="135"/>
      <c r="W2059" s="135"/>
      <c r="AC2059" s="133" t="s">
        <v>168</v>
      </c>
      <c r="AD2059" s="135" t="s">
        <v>1997</v>
      </c>
      <c r="AE2059" s="135" t="s">
        <v>1025</v>
      </c>
      <c r="AF2059" s="135" t="s">
        <v>163</v>
      </c>
      <c r="AG2059" s="135" t="s">
        <v>11340</v>
      </c>
      <c r="AH2059" s="135"/>
      <c r="AI2059" s="135"/>
      <c r="AJ2059" s="135"/>
      <c r="AK2059" s="135"/>
      <c r="FO2059" s="129"/>
      <c r="FP2059" s="129"/>
      <c r="FQ2059" s="129"/>
      <c r="FR2059" s="129"/>
      <c r="FS2059" s="129"/>
      <c r="FT2059" s="129"/>
    </row>
    <row r="2060" spans="1:176" ht="12.75" customHeight="1" x14ac:dyDescent="0.2">
      <c r="A2060" s="132" t="s">
        <v>173</v>
      </c>
      <c r="B2060" s="17" t="s">
        <v>472</v>
      </c>
      <c r="C2060" s="132" t="s">
        <v>13918</v>
      </c>
      <c r="D2060" s="132" t="s">
        <v>13476</v>
      </c>
      <c r="E2060" s="132" t="s">
        <v>13476</v>
      </c>
      <c r="F2060" s="134"/>
      <c r="G2060" s="134"/>
      <c r="H2060" s="134" t="s">
        <v>177</v>
      </c>
      <c r="I2060" s="132" t="s">
        <v>722</v>
      </c>
      <c r="J2060" s="132" t="s">
        <v>179</v>
      </c>
      <c r="K2060" s="134" t="s">
        <v>162</v>
      </c>
      <c r="L2060" s="135"/>
      <c r="M2060" s="135"/>
      <c r="R2060" s="135"/>
      <c r="S2060" s="135"/>
      <c r="T2060" s="135"/>
      <c r="U2060" s="135"/>
      <c r="V2060" s="135"/>
      <c r="AC2060" s="135"/>
      <c r="AD2060" s="135"/>
      <c r="AE2060" s="135"/>
      <c r="AF2060" s="135"/>
      <c r="AG2060" s="135"/>
      <c r="AH2060" s="135"/>
      <c r="AI2060" s="135"/>
      <c r="AJ2060" s="135"/>
      <c r="AK2060" s="135"/>
      <c r="AL2060" s="135"/>
      <c r="AM2060" s="135"/>
      <c r="AN2060" s="135"/>
      <c r="AO2060" s="135"/>
      <c r="AP2060" s="135"/>
      <c r="AQ2060" s="135"/>
      <c r="AR2060" s="135"/>
      <c r="AS2060" s="135"/>
      <c r="AT2060" s="135"/>
      <c r="AU2060" s="135"/>
      <c r="AV2060" s="135"/>
      <c r="AW2060" s="135"/>
      <c r="AX2060" s="135"/>
      <c r="AY2060" s="135"/>
      <c r="AZ2060" s="135"/>
      <c r="BA2060" s="135"/>
      <c r="BB2060" s="135"/>
      <c r="BC2060" s="135"/>
      <c r="BD2060" s="135"/>
      <c r="BE2060" s="135"/>
      <c r="BF2060" s="135"/>
      <c r="BG2060" s="135"/>
      <c r="BH2060" s="135"/>
      <c r="BI2060" s="135"/>
      <c r="BJ2060" s="135"/>
      <c r="BK2060" s="135"/>
      <c r="BL2060" s="135"/>
      <c r="BM2060" s="135"/>
      <c r="BN2060" s="135"/>
      <c r="BO2060" s="135"/>
      <c r="BP2060" s="135"/>
      <c r="BQ2060" s="135"/>
      <c r="BR2060" s="135"/>
      <c r="BS2060" s="135"/>
      <c r="BT2060" s="135"/>
      <c r="BU2060" s="135"/>
      <c r="BV2060" s="135"/>
      <c r="BW2060" s="135"/>
      <c r="BX2060" s="135"/>
      <c r="BY2060" s="135"/>
    </row>
    <row r="2061" spans="1:176" ht="12.75" customHeight="1" x14ac:dyDescent="0.25">
      <c r="A2061" s="132" t="s">
        <v>173</v>
      </c>
      <c r="B2061" s="127" t="s">
        <v>14815</v>
      </c>
      <c r="D2061" s="135" t="s">
        <v>14816</v>
      </c>
      <c r="E2061" s="135" t="s">
        <v>14817</v>
      </c>
      <c r="F2061" s="49"/>
      <c r="G2061" s="135"/>
      <c r="H2061" s="127"/>
      <c r="I2061" s="135" t="s">
        <v>202</v>
      </c>
      <c r="J2061" s="133" t="s">
        <v>203</v>
      </c>
      <c r="K2061" s="127" t="s">
        <v>162</v>
      </c>
      <c r="L2061" s="135" t="s">
        <v>14828</v>
      </c>
      <c r="M2061" s="135" t="s">
        <v>14829</v>
      </c>
      <c r="N2061" s="124"/>
      <c r="R2061" s="129" t="s">
        <v>14842</v>
      </c>
      <c r="S2061" s="129" t="s">
        <v>14843</v>
      </c>
      <c r="T2061" s="129">
        <v>7800</v>
      </c>
      <c r="U2061" s="129" t="s">
        <v>14844</v>
      </c>
      <c r="V2061" s="129" t="s">
        <v>14849</v>
      </c>
      <c r="AC2061" s="132" t="s">
        <v>194</v>
      </c>
      <c r="AD2061" s="132" t="s">
        <v>14859</v>
      </c>
      <c r="AE2061" s="132" t="s">
        <v>14860</v>
      </c>
      <c r="AF2061" s="132" t="s">
        <v>13618</v>
      </c>
      <c r="AG2061" s="140" t="s">
        <v>14861</v>
      </c>
      <c r="AH2061" s="136"/>
      <c r="AI2061" s="138" t="s">
        <v>14862</v>
      </c>
      <c r="AJ2061" s="136"/>
      <c r="AK2061" s="136"/>
      <c r="AL2061" s="136"/>
      <c r="AM2061" s="136"/>
      <c r="AN2061" s="136"/>
      <c r="AO2061" s="136"/>
      <c r="AP2061" s="136"/>
      <c r="AQ2061" s="136"/>
      <c r="AR2061" s="134"/>
      <c r="AS2061" s="134"/>
      <c r="AT2061" s="134"/>
      <c r="AU2061" s="134"/>
      <c r="AV2061" s="134"/>
      <c r="AW2061" s="134"/>
      <c r="AX2061" s="134"/>
      <c r="AY2061" s="134"/>
      <c r="AZ2061" s="134"/>
      <c r="BA2061" s="134"/>
      <c r="BB2061" s="134"/>
      <c r="BC2061" s="135"/>
      <c r="BD2061" s="135"/>
      <c r="BE2061" s="135"/>
      <c r="BF2061" s="135"/>
      <c r="BG2061" s="135"/>
      <c r="BH2061" s="135"/>
      <c r="BI2061" s="135"/>
      <c r="BJ2061" s="135"/>
      <c r="BK2061" s="135"/>
      <c r="BL2061" s="135"/>
      <c r="BM2061" s="135"/>
      <c r="BN2061" s="135"/>
      <c r="BO2061" s="135"/>
      <c r="BP2061" s="135"/>
      <c r="BQ2061" s="135"/>
      <c r="BR2061" s="135"/>
      <c r="BS2061" s="135"/>
      <c r="BT2061" s="135"/>
      <c r="BU2061" s="135"/>
      <c r="BV2061" s="135"/>
      <c r="BW2061" s="135"/>
      <c r="BX2061" s="135"/>
      <c r="BY2061" s="135"/>
    </row>
    <row r="2062" spans="1:176" ht="12.75" customHeight="1" x14ac:dyDescent="0.25">
      <c r="A2062" s="132" t="s">
        <v>173</v>
      </c>
      <c r="B2062" s="127" t="s">
        <v>215</v>
      </c>
      <c r="D2062" s="135" t="s">
        <v>14814</v>
      </c>
      <c r="E2062" s="135" t="s">
        <v>14814</v>
      </c>
      <c r="F2062" s="49"/>
      <c r="G2062" s="135"/>
      <c r="H2062" s="127" t="s">
        <v>260</v>
      </c>
      <c r="I2062" s="135" t="s">
        <v>261</v>
      </c>
      <c r="J2062" s="133" t="s">
        <v>179</v>
      </c>
      <c r="K2062" s="127" t="s">
        <v>162</v>
      </c>
      <c r="L2062" s="135" t="s">
        <v>14826</v>
      </c>
      <c r="M2062" s="135" t="s">
        <v>14827</v>
      </c>
      <c r="N2062" s="124"/>
      <c r="R2062" s="132" t="s">
        <v>14840</v>
      </c>
      <c r="S2062" s="132" t="s">
        <v>14841</v>
      </c>
      <c r="T2062" s="132">
        <v>700019</v>
      </c>
      <c r="U2062" s="132" t="s">
        <v>559</v>
      </c>
      <c r="V2062" s="138" t="s">
        <v>14848</v>
      </c>
      <c r="AC2062" s="132" t="s">
        <v>168</v>
      </c>
      <c r="AD2062" s="132" t="s">
        <v>14856</v>
      </c>
      <c r="AE2062" s="132" t="s">
        <v>14857</v>
      </c>
      <c r="AF2062" s="132" t="s">
        <v>250</v>
      </c>
      <c r="AG2062" s="180" t="s">
        <v>14858</v>
      </c>
      <c r="AH2062" s="136"/>
      <c r="AI2062" s="136"/>
      <c r="AJ2062" s="136"/>
      <c r="AK2062" s="136"/>
      <c r="AL2062" s="136"/>
      <c r="AM2062" s="136"/>
      <c r="AN2062" s="136"/>
      <c r="AO2062" s="136"/>
      <c r="AP2062" s="136"/>
      <c r="AQ2062" s="136"/>
      <c r="AR2062" s="134"/>
      <c r="AS2062" s="134"/>
      <c r="AT2062" s="134"/>
      <c r="AU2062" s="134"/>
      <c r="AV2062" s="134"/>
      <c r="AW2062" s="134"/>
      <c r="AX2062" s="134"/>
      <c r="AY2062" s="134"/>
      <c r="AZ2062" s="134"/>
      <c r="BA2062" s="134"/>
      <c r="BB2062" s="134"/>
      <c r="BC2062" s="135"/>
      <c r="BD2062" s="135"/>
      <c r="BE2062" s="135"/>
      <c r="BF2062" s="135"/>
      <c r="BG2062" s="135"/>
      <c r="BH2062" s="135"/>
      <c r="BI2062" s="135"/>
      <c r="BJ2062" s="135"/>
      <c r="BK2062" s="135"/>
      <c r="BL2062" s="135"/>
      <c r="BM2062" s="135"/>
      <c r="BN2062" s="135"/>
      <c r="BO2062" s="135"/>
      <c r="BP2062" s="135"/>
      <c r="BQ2062" s="135"/>
      <c r="BR2062" s="135"/>
      <c r="BS2062" s="135"/>
      <c r="BT2062" s="135"/>
      <c r="BU2062" s="135"/>
      <c r="BV2062" s="135"/>
      <c r="BW2062" s="135"/>
      <c r="BX2062" s="135"/>
      <c r="BY2062" s="135"/>
    </row>
    <row r="2063" spans="1:176" ht="12.75" customHeight="1" x14ac:dyDescent="0.2">
      <c r="A2063" s="81" t="s">
        <v>173</v>
      </c>
      <c r="B2063" s="17" t="s">
        <v>11446</v>
      </c>
      <c r="C2063" s="81" t="s">
        <v>14324</v>
      </c>
      <c r="D2063" s="81" t="s">
        <v>14323</v>
      </c>
      <c r="E2063" s="81" t="s">
        <v>14323</v>
      </c>
      <c r="F2063" s="130"/>
      <c r="G2063" s="130"/>
      <c r="H2063" s="85" t="s">
        <v>177</v>
      </c>
      <c r="I2063" s="81" t="s">
        <v>595</v>
      </c>
      <c r="J2063" s="130" t="s">
        <v>179</v>
      </c>
      <c r="K2063" s="79" t="s">
        <v>162</v>
      </c>
      <c r="L2063" s="130"/>
      <c r="M2063" s="176" t="s">
        <v>14322</v>
      </c>
      <c r="N2063" s="130"/>
      <c r="O2063" s="130"/>
      <c r="P2063" s="130"/>
      <c r="Q2063" s="130"/>
      <c r="R2063" s="130" t="s">
        <v>14321</v>
      </c>
      <c r="S2063" s="130"/>
      <c r="T2063" s="78">
        <v>492013</v>
      </c>
      <c r="U2063" s="130" t="s">
        <v>586</v>
      </c>
      <c r="V2063" s="130"/>
      <c r="W2063" s="130"/>
      <c r="X2063" s="130"/>
      <c r="Y2063" s="130"/>
      <c r="Z2063" s="84"/>
      <c r="AA2063" s="84"/>
      <c r="AB2063" s="158"/>
      <c r="AC2063" s="130" t="s">
        <v>168</v>
      </c>
      <c r="AD2063" s="130" t="s">
        <v>14320</v>
      </c>
      <c r="AE2063" s="84" t="s">
        <v>14319</v>
      </c>
      <c r="AF2063" s="84" t="s">
        <v>5833</v>
      </c>
      <c r="AG2063" s="158" t="s">
        <v>14318</v>
      </c>
      <c r="AH2063" s="130"/>
      <c r="AI2063" s="130"/>
      <c r="AJ2063" s="130"/>
      <c r="AK2063" s="130"/>
      <c r="AL2063" s="130"/>
      <c r="AM2063" s="130"/>
      <c r="AN2063" s="130"/>
      <c r="AO2063" s="130"/>
      <c r="AP2063" s="130"/>
      <c r="AQ2063" s="130"/>
      <c r="AR2063" s="130"/>
      <c r="AS2063" s="130"/>
      <c r="AT2063" s="130"/>
      <c r="AU2063" s="130"/>
      <c r="AV2063" s="130"/>
      <c r="AW2063" s="130"/>
      <c r="AX2063" s="130"/>
      <c r="AY2063" s="130"/>
      <c r="AZ2063" s="130"/>
      <c r="BA2063" s="130"/>
      <c r="BB2063" s="130"/>
      <c r="BC2063" s="130"/>
      <c r="BD2063" s="130"/>
      <c r="BE2063" s="130"/>
      <c r="BF2063" s="130"/>
      <c r="BG2063" s="130"/>
      <c r="BH2063" s="130"/>
      <c r="BI2063" s="130"/>
      <c r="BJ2063" s="130"/>
      <c r="BK2063" s="130"/>
      <c r="BL2063" s="130"/>
      <c r="BM2063" s="130"/>
      <c r="BN2063" s="130"/>
      <c r="BO2063" s="130"/>
      <c r="BP2063" s="130"/>
      <c r="BQ2063" s="130"/>
      <c r="BR2063" s="130"/>
      <c r="BS2063" s="130"/>
      <c r="BT2063" s="130"/>
      <c r="BU2063" s="130"/>
      <c r="BV2063" s="130"/>
      <c r="BW2063" s="130"/>
      <c r="BX2063" s="130"/>
      <c r="BY2063" s="130"/>
      <c r="BZ2063" s="130"/>
      <c r="CA2063" s="130"/>
      <c r="CB2063" s="130"/>
      <c r="CC2063" s="130"/>
      <c r="CD2063" s="130"/>
      <c r="CE2063" s="130"/>
      <c r="CF2063" s="130"/>
      <c r="CG2063" s="130"/>
      <c r="CH2063" s="130"/>
      <c r="CI2063" s="130"/>
      <c r="CJ2063" s="130"/>
      <c r="CK2063" s="130"/>
      <c r="CL2063" s="130"/>
      <c r="CM2063" s="130"/>
      <c r="CN2063" s="130"/>
      <c r="CO2063" s="130"/>
      <c r="CP2063" s="130"/>
      <c r="CQ2063" s="130"/>
      <c r="CR2063" s="130"/>
      <c r="CS2063" s="130"/>
      <c r="CT2063" s="130"/>
      <c r="CU2063" s="130"/>
      <c r="CV2063" s="130"/>
      <c r="CW2063" s="130"/>
      <c r="CX2063" s="130"/>
      <c r="CY2063" s="130"/>
      <c r="CZ2063" s="130"/>
      <c r="DA2063" s="130"/>
      <c r="DB2063" s="130"/>
      <c r="DC2063" s="130"/>
      <c r="DD2063" s="130"/>
      <c r="DE2063" s="130"/>
      <c r="DF2063" s="130"/>
      <c r="DG2063" s="130"/>
      <c r="DH2063" s="130"/>
      <c r="DI2063" s="130"/>
      <c r="DJ2063" s="130"/>
      <c r="DK2063" s="130"/>
      <c r="DL2063" s="130"/>
      <c r="DM2063" s="130"/>
      <c r="DN2063" s="130"/>
      <c r="DO2063" s="130"/>
      <c r="DP2063" s="130"/>
      <c r="DQ2063" s="130"/>
      <c r="DR2063" s="130"/>
      <c r="DS2063" s="130"/>
      <c r="DT2063" s="130"/>
      <c r="DU2063" s="130"/>
      <c r="DV2063" s="130"/>
      <c r="DW2063" s="130"/>
      <c r="DX2063" s="130"/>
      <c r="DY2063" s="130"/>
      <c r="DZ2063" s="130"/>
      <c r="EA2063" s="130"/>
      <c r="EB2063" s="130"/>
      <c r="EC2063" s="130"/>
      <c r="ED2063" s="130"/>
      <c r="EE2063" s="130"/>
      <c r="EF2063" s="130"/>
      <c r="EG2063" s="130"/>
      <c r="EH2063" s="130"/>
      <c r="EI2063" s="130"/>
      <c r="EJ2063" s="130"/>
      <c r="EK2063" s="130"/>
      <c r="EL2063" s="130"/>
      <c r="EM2063" s="130"/>
      <c r="EN2063" s="130"/>
      <c r="EO2063" s="130"/>
      <c r="EP2063" s="130"/>
      <c r="EQ2063" s="130"/>
      <c r="ER2063" s="130"/>
      <c r="ES2063" s="130"/>
      <c r="ET2063" s="130"/>
      <c r="EU2063" s="130"/>
      <c r="EV2063" s="130"/>
      <c r="EW2063" s="130"/>
      <c r="EX2063" s="130"/>
      <c r="EY2063" s="130"/>
      <c r="EZ2063" s="130"/>
      <c r="FA2063" s="130"/>
      <c r="FB2063" s="130"/>
      <c r="FC2063" s="130"/>
      <c r="FD2063" s="130"/>
      <c r="FE2063" s="130"/>
      <c r="FF2063" s="130"/>
      <c r="FG2063" s="130"/>
      <c r="FH2063" s="130"/>
      <c r="FI2063" s="130"/>
      <c r="FJ2063" s="130"/>
      <c r="FK2063" s="130"/>
      <c r="FL2063" s="130"/>
    </row>
    <row r="2064" spans="1:176" ht="12.75" customHeight="1" x14ac:dyDescent="0.2">
      <c r="A2064" s="132" t="s">
        <v>11789</v>
      </c>
      <c r="C2064" s="128"/>
      <c r="D2064" s="133" t="s">
        <v>5222</v>
      </c>
      <c r="E2064" s="133" t="s">
        <v>8208</v>
      </c>
      <c r="F2064" s="135"/>
      <c r="G2064" s="135"/>
      <c r="H2064" s="134" t="s">
        <v>177</v>
      </c>
      <c r="I2064" s="135" t="s">
        <v>12764</v>
      </c>
      <c r="J2064" s="135" t="s">
        <v>203</v>
      </c>
      <c r="K2064" s="127" t="s">
        <v>180</v>
      </c>
      <c r="L2064" s="135" t="s">
        <v>11259</v>
      </c>
      <c r="M2064" s="135" t="s">
        <v>5223</v>
      </c>
      <c r="N2064" s="135"/>
      <c r="O2064" s="135"/>
      <c r="P2064" s="135"/>
      <c r="R2064" s="135" t="s">
        <v>3363</v>
      </c>
      <c r="S2064" s="135" t="s">
        <v>163</v>
      </c>
      <c r="T2064" s="135" t="s">
        <v>3364</v>
      </c>
      <c r="U2064" s="135" t="s">
        <v>829</v>
      </c>
      <c r="V2064" s="141" t="s">
        <v>163</v>
      </c>
      <c r="AA2064" s="3" t="s">
        <v>163</v>
      </c>
      <c r="AC2064" s="135" t="s">
        <v>168</v>
      </c>
      <c r="AD2064" s="135" t="s">
        <v>3365</v>
      </c>
      <c r="AE2064" s="135" t="s">
        <v>3366</v>
      </c>
      <c r="AF2064" s="135" t="s">
        <v>368</v>
      </c>
      <c r="AG2064" s="135" t="s">
        <v>3367</v>
      </c>
      <c r="AH2064" s="135"/>
      <c r="AI2064" s="135"/>
      <c r="AJ2064" s="135"/>
      <c r="AK2064" s="135"/>
      <c r="AW2064" s="133" t="s">
        <v>168</v>
      </c>
      <c r="AX2064" s="133" t="s">
        <v>3368</v>
      </c>
      <c r="AY2064" s="133" t="s">
        <v>3369</v>
      </c>
      <c r="AZ2064" s="133" t="s">
        <v>600</v>
      </c>
      <c r="BA2064" s="133" t="s">
        <v>3370</v>
      </c>
      <c r="BC2064" s="141"/>
      <c r="BD2064" s="141"/>
      <c r="BE2064" s="141"/>
    </row>
    <row r="2065" spans="1:176" ht="12.75" customHeight="1" x14ac:dyDescent="0.2">
      <c r="A2065" s="130" t="s">
        <v>299</v>
      </c>
      <c r="B2065" s="79"/>
      <c r="C2065" s="78"/>
      <c r="D2065" s="78" t="s">
        <v>14908</v>
      </c>
      <c r="E2065" s="78" t="s">
        <v>14908</v>
      </c>
      <c r="F2065" s="130"/>
      <c r="G2065" s="130"/>
      <c r="H2065" s="79"/>
      <c r="I2065" s="130" t="s">
        <v>244</v>
      </c>
      <c r="J2065" s="130" t="s">
        <v>245</v>
      </c>
      <c r="K2065" s="79" t="s">
        <v>180</v>
      </c>
      <c r="L2065" s="130"/>
      <c r="M2065" s="130" t="s">
        <v>14907</v>
      </c>
      <c r="N2065" s="130"/>
      <c r="O2065" s="130"/>
      <c r="P2065" s="130"/>
      <c r="Q2065" s="130"/>
      <c r="R2065" s="130" t="s">
        <v>14909</v>
      </c>
      <c r="S2065" s="130" t="s">
        <v>14910</v>
      </c>
      <c r="T2065" s="130" t="s">
        <v>14911</v>
      </c>
      <c r="U2065" s="130" t="s">
        <v>1329</v>
      </c>
      <c r="V2065" s="130"/>
      <c r="W2065" s="130"/>
      <c r="X2065" s="130"/>
      <c r="Y2065" s="130"/>
      <c r="Z2065" s="130"/>
      <c r="AA2065" s="130"/>
      <c r="AB2065" s="130"/>
      <c r="AC2065" s="130" t="s">
        <v>168</v>
      </c>
      <c r="AD2065" s="130" t="s">
        <v>15512</v>
      </c>
      <c r="AE2065" s="130" t="s">
        <v>8820</v>
      </c>
      <c r="AF2065" s="130" t="s">
        <v>15518</v>
      </c>
      <c r="AG2065" s="176" t="s">
        <v>15514</v>
      </c>
      <c r="AH2065" s="130"/>
      <c r="AI2065" s="130"/>
      <c r="AJ2065" s="130"/>
      <c r="AK2065" s="130"/>
      <c r="AL2065" s="130"/>
      <c r="AM2065" s="130" t="s">
        <v>168</v>
      </c>
      <c r="AN2065" s="130" t="s">
        <v>7462</v>
      </c>
      <c r="AO2065" s="130" t="s">
        <v>15484</v>
      </c>
      <c r="AP2065" s="130" t="s">
        <v>15485</v>
      </c>
      <c r="AQ2065" s="176" t="s">
        <v>15483</v>
      </c>
      <c r="AR2065" s="130"/>
      <c r="AS2065" s="130"/>
      <c r="AT2065" s="130"/>
      <c r="AU2065" s="130"/>
      <c r="AV2065" s="130"/>
      <c r="AW2065" s="130" t="s">
        <v>168</v>
      </c>
      <c r="AX2065" s="130" t="s">
        <v>15515</v>
      </c>
      <c r="AY2065" s="130" t="s">
        <v>15516</v>
      </c>
      <c r="AZ2065" s="130" t="s">
        <v>15513</v>
      </c>
      <c r="BA2065" s="176" t="s">
        <v>15517</v>
      </c>
      <c r="BB2065" s="130"/>
      <c r="BC2065" s="130"/>
      <c r="BD2065" s="130"/>
      <c r="BE2065" s="130"/>
      <c r="BF2065" s="130"/>
      <c r="BG2065" s="130"/>
      <c r="BH2065" s="130"/>
      <c r="BI2065" s="130"/>
      <c r="BJ2065" s="130"/>
      <c r="BK2065" s="130"/>
      <c r="BL2065" s="130"/>
      <c r="BM2065" s="130"/>
      <c r="BN2065" s="130"/>
      <c r="BO2065" s="130"/>
      <c r="BP2065" s="130"/>
      <c r="BQ2065" s="130"/>
      <c r="BR2065" s="130"/>
      <c r="BS2065" s="130"/>
      <c r="BT2065" s="130"/>
      <c r="BU2065" s="130"/>
      <c r="BV2065" s="130"/>
      <c r="BW2065" s="130"/>
      <c r="BX2065" s="130"/>
      <c r="BY2065" s="130"/>
      <c r="BZ2065" s="130"/>
      <c r="CA2065" s="130"/>
      <c r="CB2065" s="130"/>
      <c r="CC2065" s="130"/>
      <c r="CD2065" s="130"/>
      <c r="CE2065" s="130"/>
      <c r="CF2065" s="130"/>
      <c r="CG2065" s="130"/>
      <c r="CH2065" s="130"/>
      <c r="CI2065" s="130"/>
      <c r="CJ2065" s="130"/>
      <c r="CK2065" s="130"/>
      <c r="CL2065" s="130"/>
      <c r="CM2065" s="130"/>
      <c r="CN2065" s="130"/>
      <c r="CO2065" s="130"/>
      <c r="CP2065" s="130"/>
      <c r="CQ2065" s="130"/>
      <c r="CR2065" s="130"/>
      <c r="CS2065" s="130"/>
      <c r="CT2065" s="130"/>
      <c r="CU2065" s="130"/>
      <c r="CV2065" s="130"/>
      <c r="CW2065" s="130"/>
      <c r="CX2065" s="130"/>
      <c r="CY2065" s="130"/>
      <c r="CZ2065" s="130"/>
      <c r="DA2065" s="130"/>
      <c r="DB2065" s="130"/>
      <c r="DC2065" s="130"/>
      <c r="DD2065" s="130"/>
      <c r="DE2065" s="130"/>
      <c r="DF2065" s="130"/>
      <c r="DG2065" s="130"/>
      <c r="DH2065" s="130"/>
      <c r="DI2065" s="130"/>
      <c r="DJ2065" s="130"/>
      <c r="DK2065" s="130"/>
      <c r="DL2065" s="130"/>
      <c r="DM2065" s="130"/>
      <c r="DN2065" s="130"/>
      <c r="DO2065" s="130"/>
      <c r="DP2065" s="130"/>
      <c r="DQ2065" s="130"/>
      <c r="DR2065" s="130"/>
      <c r="DS2065" s="130"/>
      <c r="DT2065" s="130"/>
      <c r="DU2065" s="130"/>
      <c r="DV2065" s="130"/>
      <c r="DW2065" s="130"/>
      <c r="DX2065" s="130"/>
      <c r="DY2065" s="130"/>
      <c r="DZ2065" s="130"/>
      <c r="EA2065" s="130"/>
      <c r="EB2065" s="130"/>
      <c r="EC2065" s="130"/>
      <c r="ED2065" s="130"/>
      <c r="EE2065" s="130"/>
      <c r="EF2065" s="130"/>
      <c r="EG2065" s="130"/>
      <c r="EH2065" s="130"/>
      <c r="EI2065" s="130"/>
      <c r="EJ2065" s="130"/>
      <c r="EK2065" s="130"/>
      <c r="EL2065" s="130"/>
      <c r="EM2065" s="130"/>
      <c r="EN2065" s="130"/>
      <c r="EO2065" s="130"/>
      <c r="EP2065" s="130"/>
      <c r="EQ2065" s="130"/>
      <c r="ER2065" s="130"/>
      <c r="ES2065" s="130"/>
      <c r="ET2065" s="130"/>
      <c r="EU2065" s="130"/>
      <c r="EV2065" s="130"/>
      <c r="EW2065" s="130"/>
      <c r="EX2065" s="130"/>
      <c r="EY2065" s="130"/>
      <c r="EZ2065" s="130"/>
      <c r="FA2065" s="130"/>
      <c r="FB2065" s="130"/>
      <c r="FC2065" s="130"/>
      <c r="FD2065" s="130"/>
      <c r="FE2065" s="130"/>
      <c r="FF2065" s="130"/>
      <c r="FG2065" s="130"/>
      <c r="FH2065" s="130"/>
      <c r="FI2065" s="130"/>
      <c r="FJ2065" s="130"/>
      <c r="FK2065" s="130"/>
      <c r="FL2065" s="130"/>
      <c r="FM2065" s="130"/>
      <c r="FN2065" s="130"/>
      <c r="FO2065" s="130"/>
      <c r="FP2065" s="130"/>
      <c r="FQ2065" s="130"/>
      <c r="FR2065" s="130"/>
      <c r="FS2065" s="130"/>
      <c r="FT2065" s="130"/>
    </row>
    <row r="2066" spans="1:176" ht="12.75" customHeight="1" x14ac:dyDescent="0.2">
      <c r="A2066" s="135" t="s">
        <v>205</v>
      </c>
      <c r="B2066" s="127" t="s">
        <v>886</v>
      </c>
      <c r="C2066" s="128" t="s">
        <v>14765</v>
      </c>
      <c r="D2066" s="135" t="s">
        <v>14766</v>
      </c>
      <c r="E2066" s="135" t="s">
        <v>14766</v>
      </c>
      <c r="F2066" s="130"/>
      <c r="G2066" s="130"/>
      <c r="H2066" s="127"/>
      <c r="I2066" s="135" t="s">
        <v>160</v>
      </c>
      <c r="J2066" s="135" t="s">
        <v>161</v>
      </c>
      <c r="K2066" s="20" t="s">
        <v>180</v>
      </c>
      <c r="L2066" s="135"/>
      <c r="M2066" s="142" t="s">
        <v>14770</v>
      </c>
      <c r="N2066" s="135"/>
      <c r="O2066" s="135"/>
      <c r="P2066" s="135"/>
      <c r="R2066" s="136" t="s">
        <v>14776</v>
      </c>
      <c r="S2066" s="132" t="s">
        <v>14777</v>
      </c>
      <c r="T2066" s="15" t="s">
        <v>14778</v>
      </c>
      <c r="U2066" s="136" t="s">
        <v>2652</v>
      </c>
      <c r="V2066" s="138"/>
      <c r="AC2066" s="136" t="s">
        <v>1916</v>
      </c>
      <c r="AD2066" s="136" t="s">
        <v>8331</v>
      </c>
      <c r="AE2066" s="136" t="s">
        <v>4943</v>
      </c>
      <c r="AF2066" s="136" t="s">
        <v>250</v>
      </c>
      <c r="AG2066" s="123" t="s">
        <v>14689</v>
      </c>
      <c r="AH2066" s="136"/>
      <c r="AI2066" s="139" t="s">
        <v>14783</v>
      </c>
      <c r="AJ2066" s="136"/>
      <c r="AK2066" s="141" t="s">
        <v>14784</v>
      </c>
      <c r="AM2066" s="135"/>
      <c r="AN2066" s="135"/>
      <c r="AO2066" s="135"/>
      <c r="AP2066" s="135"/>
      <c r="AQ2066" s="135"/>
      <c r="AR2066" s="135"/>
      <c r="AS2066" s="135"/>
    </row>
    <row r="2067" spans="1:176" ht="12.75" customHeight="1" x14ac:dyDescent="0.2">
      <c r="A2067" s="135" t="s">
        <v>544</v>
      </c>
      <c r="C2067" s="128"/>
      <c r="D2067" s="130" t="s">
        <v>14932</v>
      </c>
      <c r="E2067" s="130" t="s">
        <v>14932</v>
      </c>
      <c r="F2067" s="79"/>
      <c r="G2067" s="130"/>
      <c r="H2067" s="79"/>
      <c r="I2067" s="130" t="s">
        <v>5916</v>
      </c>
      <c r="J2067" s="130" t="s">
        <v>203</v>
      </c>
      <c r="K2067" s="79" t="s">
        <v>162</v>
      </c>
      <c r="L2067" s="130" t="s">
        <v>14933</v>
      </c>
      <c r="M2067" s="122" t="s">
        <v>14934</v>
      </c>
      <c r="N2067" s="135"/>
      <c r="O2067" s="135"/>
      <c r="P2067" s="135"/>
      <c r="R2067" s="130" t="s">
        <v>14942</v>
      </c>
      <c r="S2067" s="130"/>
      <c r="T2067" s="130">
        <v>53850</v>
      </c>
      <c r="U2067" s="130" t="s">
        <v>14943</v>
      </c>
      <c r="V2067" s="130" t="s">
        <v>14944</v>
      </c>
      <c r="AC2067" s="130" t="s">
        <v>194</v>
      </c>
      <c r="AD2067" s="130" t="s">
        <v>14957</v>
      </c>
      <c r="AE2067" s="135" t="s">
        <v>14958</v>
      </c>
      <c r="AF2067" s="156" t="s">
        <v>14959</v>
      </c>
      <c r="AG2067" s="122" t="s">
        <v>14960</v>
      </c>
      <c r="AH2067" s="157" t="s">
        <v>14961</v>
      </c>
      <c r="AI2067" s="130" t="s">
        <v>14944</v>
      </c>
      <c r="AJ2067" s="141" t="s">
        <v>14962</v>
      </c>
      <c r="AK2067" s="130"/>
      <c r="AM2067" s="130"/>
      <c r="AN2067" s="130"/>
      <c r="AO2067" s="130"/>
      <c r="AP2067" s="142"/>
      <c r="AQ2067" s="142"/>
      <c r="AR2067" s="130"/>
      <c r="AS2067" s="130"/>
      <c r="AT2067" s="130"/>
      <c r="AU2067" s="130"/>
      <c r="AV2067" s="130"/>
      <c r="AW2067" s="157" t="s">
        <v>14963</v>
      </c>
      <c r="AX2067" s="157" t="s">
        <v>14964</v>
      </c>
      <c r="AY2067" s="130" t="s">
        <v>745</v>
      </c>
      <c r="AZ2067" s="157" t="s">
        <v>14965</v>
      </c>
      <c r="BA2067" s="130"/>
      <c r="BB2067" s="130"/>
      <c r="BC2067" s="157" t="s">
        <v>14966</v>
      </c>
      <c r="BD2067" s="130"/>
      <c r="BE2067" s="131"/>
      <c r="BF2067" s="130"/>
      <c r="BG2067" s="157" t="s">
        <v>14967</v>
      </c>
      <c r="BH2067" s="157" t="s">
        <v>14968</v>
      </c>
      <c r="BI2067" s="130" t="s">
        <v>398</v>
      </c>
      <c r="BJ2067" s="157" t="s">
        <v>14969</v>
      </c>
      <c r="BK2067" s="130"/>
      <c r="BL2067" s="130"/>
      <c r="BM2067" s="157" t="s">
        <v>14970</v>
      </c>
      <c r="BN2067" s="130"/>
      <c r="BO2067" s="130"/>
      <c r="BP2067" s="130"/>
      <c r="BQ2067" s="130"/>
      <c r="BR2067" s="130"/>
      <c r="BS2067" s="130"/>
      <c r="BT2067" s="130"/>
      <c r="BU2067" s="130"/>
      <c r="BV2067" s="130"/>
      <c r="BW2067" s="130"/>
      <c r="BX2067" s="130"/>
      <c r="BY2067" s="130"/>
    </row>
    <row r="2068" spans="1:176" ht="12.75" customHeight="1" x14ac:dyDescent="0.25">
      <c r="A2068" s="135" t="s">
        <v>544</v>
      </c>
      <c r="C2068" s="128"/>
      <c r="D2068" s="130" t="s">
        <v>14935</v>
      </c>
      <c r="E2068" s="130" t="s">
        <v>14935</v>
      </c>
      <c r="F2068" s="79"/>
      <c r="G2068" s="130"/>
      <c r="H2068" s="130"/>
      <c r="I2068" s="75" t="s">
        <v>858</v>
      </c>
      <c r="J2068" s="75" t="s">
        <v>203</v>
      </c>
      <c r="K2068" s="76" t="s">
        <v>162</v>
      </c>
      <c r="L2068" s="75" t="s">
        <v>14936</v>
      </c>
      <c r="M2068" s="142" t="s">
        <v>14937</v>
      </c>
      <c r="N2068" s="135"/>
      <c r="O2068" s="135"/>
      <c r="P2068" s="135"/>
      <c r="R2068" s="154" t="s">
        <v>14945</v>
      </c>
      <c r="S2068" s="154" t="s">
        <v>14946</v>
      </c>
      <c r="T2068" s="130" t="s">
        <v>14947</v>
      </c>
      <c r="U2068" s="130" t="s">
        <v>14948</v>
      </c>
      <c r="V2068" s="155" t="s">
        <v>14949</v>
      </c>
      <c r="AC2068" s="133" t="s">
        <v>168</v>
      </c>
      <c r="AD2068" s="130" t="s">
        <v>14971</v>
      </c>
      <c r="AE2068" s="130" t="s">
        <v>14972</v>
      </c>
      <c r="AF2068" s="135" t="s">
        <v>3512</v>
      </c>
      <c r="AG2068" s="122" t="s">
        <v>14973</v>
      </c>
      <c r="AH2068" s="180" t="s">
        <v>14974</v>
      </c>
      <c r="AI2068" s="131"/>
      <c r="AJ2068" s="154" t="s">
        <v>14975</v>
      </c>
      <c r="AK2068" s="130"/>
      <c r="AM2068" s="130"/>
      <c r="AN2068" s="130"/>
      <c r="AO2068" s="130"/>
      <c r="AP2068" s="142"/>
      <c r="AQ2068" s="142"/>
      <c r="AR2068" s="130"/>
      <c r="AS2068" s="130"/>
      <c r="AT2068" s="130"/>
      <c r="AU2068" s="130"/>
      <c r="AV2068" s="130"/>
      <c r="AW2068" s="130"/>
      <c r="AX2068" s="130"/>
      <c r="AY2068" s="130"/>
      <c r="AZ2068" s="142"/>
      <c r="BA2068" s="130"/>
      <c r="BB2068" s="130"/>
      <c r="BC2068" s="130"/>
      <c r="BD2068" s="130"/>
      <c r="BE2068" s="131"/>
      <c r="BF2068" s="130"/>
      <c r="BG2068" s="130"/>
      <c r="BH2068" s="130"/>
      <c r="BI2068" s="130"/>
      <c r="BJ2068" s="130"/>
      <c r="BK2068" s="130"/>
      <c r="BL2068" s="130"/>
      <c r="BM2068" s="130"/>
      <c r="BN2068" s="130"/>
      <c r="BO2068" s="130"/>
      <c r="BP2068" s="130"/>
      <c r="BQ2068" s="130"/>
      <c r="BR2068" s="130"/>
      <c r="BS2068" s="130"/>
      <c r="BT2068" s="130"/>
      <c r="BU2068" s="130"/>
      <c r="BV2068" s="130"/>
      <c r="BW2068" s="130"/>
      <c r="BX2068" s="130"/>
      <c r="BY2068" s="130"/>
    </row>
    <row r="2069" spans="1:176" ht="12.75" customHeight="1" x14ac:dyDescent="0.2">
      <c r="A2069" s="135" t="s">
        <v>15377</v>
      </c>
      <c r="B2069" s="127" t="s">
        <v>15376</v>
      </c>
      <c r="C2069" s="128"/>
      <c r="D2069" s="130" t="s">
        <v>14938</v>
      </c>
      <c r="E2069" s="130" t="s">
        <v>14938</v>
      </c>
      <c r="F2069" s="79"/>
      <c r="G2069" s="130"/>
      <c r="H2069" s="130"/>
      <c r="I2069" s="75" t="s">
        <v>523</v>
      </c>
      <c r="J2069" s="75" t="s">
        <v>482</v>
      </c>
      <c r="K2069" s="76" t="s">
        <v>162</v>
      </c>
      <c r="L2069" s="153" t="s">
        <v>14939</v>
      </c>
      <c r="M2069" s="142" t="s">
        <v>14940</v>
      </c>
      <c r="N2069" s="135"/>
      <c r="O2069" s="135"/>
      <c r="P2069" s="135"/>
      <c r="R2069" s="130" t="s">
        <v>14950</v>
      </c>
      <c r="S2069" s="130" t="s">
        <v>14951</v>
      </c>
      <c r="T2069" s="130">
        <v>655162</v>
      </c>
      <c r="U2069" s="130" t="s">
        <v>14952</v>
      </c>
      <c r="V2069" s="131" t="s">
        <v>14953</v>
      </c>
      <c r="AC2069" s="133" t="s">
        <v>194</v>
      </c>
      <c r="AD2069" s="130" t="s">
        <v>14976</v>
      </c>
      <c r="AE2069" s="130" t="s">
        <v>14977</v>
      </c>
      <c r="AF2069" s="135" t="s">
        <v>232</v>
      </c>
      <c r="AG2069" s="135" t="s">
        <v>14978</v>
      </c>
      <c r="AH2069" s="135" t="s">
        <v>14979</v>
      </c>
      <c r="AI2069" s="131"/>
      <c r="AJ2069" s="141"/>
      <c r="AK2069" s="130"/>
      <c r="AM2069" s="130"/>
      <c r="AN2069" s="130"/>
      <c r="AO2069" s="130"/>
      <c r="AP2069" s="142"/>
      <c r="AQ2069" s="142"/>
      <c r="AR2069" s="130"/>
      <c r="AS2069" s="130"/>
      <c r="AT2069" s="130"/>
      <c r="AU2069" s="130"/>
      <c r="AV2069" s="130"/>
      <c r="AW2069" s="130"/>
      <c r="AX2069" s="130"/>
      <c r="AY2069" s="130"/>
      <c r="AZ2069" s="142"/>
      <c r="BA2069" s="130"/>
      <c r="BB2069" s="130"/>
      <c r="BC2069" s="130"/>
      <c r="BD2069" s="130"/>
      <c r="BE2069" s="131"/>
      <c r="BF2069" s="130"/>
      <c r="BG2069" s="130"/>
      <c r="BH2069" s="130"/>
      <c r="BI2069" s="130"/>
      <c r="BJ2069" s="130"/>
      <c r="BK2069" s="130"/>
      <c r="BL2069" s="130"/>
      <c r="BM2069" s="130"/>
      <c r="BN2069" s="130"/>
      <c r="BO2069" s="130"/>
      <c r="BP2069" s="130"/>
      <c r="BQ2069" s="130"/>
      <c r="BR2069" s="130"/>
      <c r="BS2069" s="130"/>
      <c r="BT2069" s="130"/>
      <c r="BU2069" s="130"/>
      <c r="BV2069" s="130"/>
      <c r="BW2069" s="130"/>
      <c r="BX2069" s="130"/>
      <c r="BY2069" s="130"/>
    </row>
    <row r="2070" spans="1:176" ht="12.75" customHeight="1" x14ac:dyDescent="0.25">
      <c r="A2070" s="135" t="s">
        <v>205</v>
      </c>
      <c r="C2070" s="128"/>
      <c r="D2070" s="130" t="s">
        <v>14941</v>
      </c>
      <c r="E2070" s="130" t="s">
        <v>14941</v>
      </c>
      <c r="F2070" s="79"/>
      <c r="G2070" s="152"/>
      <c r="H2070" s="130"/>
      <c r="I2070" s="75" t="s">
        <v>858</v>
      </c>
      <c r="J2070" s="75" t="s">
        <v>203</v>
      </c>
      <c r="K2070" s="76" t="s">
        <v>180</v>
      </c>
      <c r="L2070" s="75"/>
      <c r="M2070" s="142"/>
      <c r="N2070" s="135"/>
      <c r="O2070" s="135"/>
      <c r="P2070" s="135"/>
      <c r="R2070" s="130" t="s">
        <v>14954</v>
      </c>
      <c r="S2070" s="130"/>
      <c r="T2070" s="130">
        <v>60486</v>
      </c>
      <c r="U2070" s="130" t="s">
        <v>14955</v>
      </c>
      <c r="V2070" s="131" t="s">
        <v>14956</v>
      </c>
      <c r="AC2070" s="133" t="s">
        <v>168</v>
      </c>
      <c r="AD2070" s="130" t="s">
        <v>14980</v>
      </c>
      <c r="AE2070" s="130" t="s">
        <v>14981</v>
      </c>
      <c r="AF2070" s="135" t="s">
        <v>14995</v>
      </c>
      <c r="AG2070" s="180" t="s">
        <v>14982</v>
      </c>
      <c r="AH2070" s="142"/>
      <c r="AI2070" s="121" t="s">
        <v>14983</v>
      </c>
      <c r="AJ2070" s="141" t="s">
        <v>14984</v>
      </c>
      <c r="AK2070" s="141"/>
      <c r="AM2070" s="130"/>
      <c r="AN2070" s="130"/>
      <c r="AO2070" s="130"/>
      <c r="AP2070" s="142"/>
      <c r="AQ2070" s="142"/>
      <c r="AR2070" s="130"/>
      <c r="AS2070" s="130"/>
      <c r="AT2070" s="130"/>
      <c r="AU2070" s="130"/>
      <c r="AV2070" s="130" t="s">
        <v>168</v>
      </c>
      <c r="AW2070" s="130" t="s">
        <v>5875</v>
      </c>
      <c r="AX2070" s="130" t="s">
        <v>14985</v>
      </c>
      <c r="AY2070" s="130" t="s">
        <v>368</v>
      </c>
      <c r="AZ2070" s="180" t="s">
        <v>14986</v>
      </c>
      <c r="BA2070" s="130"/>
      <c r="BB2070" s="130" t="s">
        <v>14987</v>
      </c>
      <c r="BC2070" s="130"/>
      <c r="BD2070" s="130"/>
      <c r="BE2070" s="131"/>
      <c r="BF2070" s="130"/>
      <c r="BG2070" s="130"/>
      <c r="BH2070" s="130"/>
      <c r="BI2070" s="130"/>
      <c r="BJ2070" s="130"/>
      <c r="BK2070" s="130"/>
      <c r="BL2070" s="130"/>
      <c r="BM2070" s="130"/>
      <c r="BN2070" s="130"/>
      <c r="BO2070" s="130"/>
      <c r="BP2070" s="130"/>
      <c r="BQ2070" s="130"/>
      <c r="BR2070" s="130"/>
      <c r="BS2070" s="130"/>
      <c r="BT2070" s="130"/>
      <c r="BU2070" s="130"/>
      <c r="BV2070" s="130"/>
      <c r="BW2070" s="130"/>
      <c r="BX2070" s="130"/>
      <c r="BY2070" s="130"/>
    </row>
    <row r="2071" spans="1:176" ht="12.75" customHeight="1" x14ac:dyDescent="0.2">
      <c r="A2071" s="131" t="s">
        <v>568</v>
      </c>
      <c r="B2071" s="100" t="s">
        <v>215</v>
      </c>
      <c r="C2071" s="160"/>
      <c r="D2071" s="131" t="s">
        <v>15106</v>
      </c>
      <c r="E2071" s="131" t="s">
        <v>15106</v>
      </c>
      <c r="F2071" s="161"/>
      <c r="G2071" s="131"/>
      <c r="H2071" s="161"/>
      <c r="I2071" s="131" t="s">
        <v>217</v>
      </c>
      <c r="J2071" s="131" t="s">
        <v>203</v>
      </c>
      <c r="K2071" s="161" t="s">
        <v>162</v>
      </c>
      <c r="L2071" s="131" t="s">
        <v>15107</v>
      </c>
      <c r="M2071" s="162" t="s">
        <v>15108</v>
      </c>
      <c r="N2071" s="131"/>
      <c r="O2071" s="131"/>
      <c r="P2071" s="131"/>
      <c r="R2071" s="131" t="s">
        <v>15151</v>
      </c>
      <c r="S2071" s="131"/>
      <c r="T2071" s="131" t="s">
        <v>15152</v>
      </c>
      <c r="U2071" s="131" t="s">
        <v>15153</v>
      </c>
      <c r="V2071" s="131" t="s">
        <v>15154</v>
      </c>
      <c r="AC2071" s="131" t="s">
        <v>168</v>
      </c>
      <c r="AD2071" s="131" t="s">
        <v>10089</v>
      </c>
      <c r="AE2071" s="131" t="s">
        <v>15233</v>
      </c>
      <c r="AF2071" s="166" t="s">
        <v>866</v>
      </c>
      <c r="AG2071" s="162" t="s">
        <v>15234</v>
      </c>
      <c r="AH2071" s="131"/>
      <c r="AI2071" s="131" t="s">
        <v>15235</v>
      </c>
      <c r="AJ2071" s="131"/>
      <c r="AK2071" s="131" t="s">
        <v>15236</v>
      </c>
    </row>
    <row r="2072" spans="1:176" ht="12.75" customHeight="1" x14ac:dyDescent="0.2">
      <c r="A2072" s="131" t="s">
        <v>263</v>
      </c>
      <c r="B2072" s="100"/>
      <c r="C2072" s="160"/>
      <c r="D2072" s="131" t="s">
        <v>13630</v>
      </c>
      <c r="E2072" s="131" t="s">
        <v>15109</v>
      </c>
      <c r="F2072" s="161"/>
      <c r="G2072" s="131"/>
      <c r="H2072" s="131"/>
      <c r="I2072" s="94" t="s">
        <v>160</v>
      </c>
      <c r="J2072" s="94" t="s">
        <v>161</v>
      </c>
      <c r="K2072" s="161" t="s">
        <v>162</v>
      </c>
      <c r="L2072" s="131"/>
      <c r="M2072" s="94" t="s">
        <v>15110</v>
      </c>
      <c r="N2072" s="131"/>
      <c r="O2072" s="131"/>
      <c r="P2072" s="131"/>
      <c r="R2072" s="131" t="s">
        <v>15155</v>
      </c>
      <c r="S2072" s="131"/>
      <c r="T2072" s="131">
        <v>2001</v>
      </c>
      <c r="U2072" s="131" t="s">
        <v>346</v>
      </c>
      <c r="V2072" s="131" t="s">
        <v>15156</v>
      </c>
      <c r="AC2072" s="131" t="s">
        <v>168</v>
      </c>
      <c r="AD2072" s="131" t="s">
        <v>15237</v>
      </c>
      <c r="AE2072" s="131" t="s">
        <v>15238</v>
      </c>
      <c r="AF2072" s="131" t="s">
        <v>6275</v>
      </c>
      <c r="AG2072" s="162" t="s">
        <v>15239</v>
      </c>
      <c r="AH2072" s="163"/>
      <c r="AI2072" s="131" t="s">
        <v>15156</v>
      </c>
      <c r="AJ2072" s="131"/>
      <c r="AK2072" s="131" t="s">
        <v>15240</v>
      </c>
    </row>
    <row r="2073" spans="1:176" ht="12.75" customHeight="1" x14ac:dyDescent="0.25">
      <c r="A2073" s="135" t="s">
        <v>544</v>
      </c>
      <c r="B2073" s="127" t="s">
        <v>13646</v>
      </c>
      <c r="C2073" s="128" t="s">
        <v>13884</v>
      </c>
      <c r="D2073" s="131" t="s">
        <v>15111</v>
      </c>
      <c r="E2073" s="131" t="s">
        <v>15111</v>
      </c>
      <c r="F2073" s="161"/>
      <c r="G2073" s="131"/>
      <c r="H2073" s="131"/>
      <c r="I2073" s="94" t="s">
        <v>443</v>
      </c>
      <c r="J2073" s="94" t="s">
        <v>444</v>
      </c>
      <c r="K2073" s="92" t="s">
        <v>162</v>
      </c>
      <c r="L2073" s="131"/>
      <c r="M2073" s="163" t="s">
        <v>15112</v>
      </c>
      <c r="N2073" s="131"/>
      <c r="O2073" s="131"/>
      <c r="P2073" s="131"/>
      <c r="R2073" s="131" t="s">
        <v>15157</v>
      </c>
      <c r="S2073" s="131"/>
      <c r="T2073" s="131" t="s">
        <v>15158</v>
      </c>
      <c r="U2073" s="131" t="s">
        <v>1448</v>
      </c>
      <c r="V2073" s="131" t="s">
        <v>15159</v>
      </c>
      <c r="AC2073" s="94" t="s">
        <v>168</v>
      </c>
      <c r="AD2073" s="131" t="s">
        <v>15241</v>
      </c>
      <c r="AE2073" s="131" t="s">
        <v>15242</v>
      </c>
      <c r="AF2073" s="131" t="s">
        <v>611</v>
      </c>
      <c r="AG2073" s="163" t="s">
        <v>15243</v>
      </c>
      <c r="AH2073" s="163"/>
      <c r="AI2073" s="131" t="s">
        <v>15159</v>
      </c>
      <c r="AJ2073" s="131"/>
      <c r="AK2073" s="131" t="s">
        <v>15244</v>
      </c>
      <c r="AM2073" s="131" t="s">
        <v>3478</v>
      </c>
      <c r="AN2073" s="131" t="s">
        <v>15331</v>
      </c>
      <c r="AO2073" s="131" t="s">
        <v>15330</v>
      </c>
      <c r="AP2073" s="131" t="s">
        <v>15329</v>
      </c>
      <c r="AQ2073" s="164" t="s">
        <v>15328</v>
      </c>
      <c r="AR2073" s="131"/>
      <c r="AS2073" s="131" t="s">
        <v>15327</v>
      </c>
    </row>
    <row r="2074" spans="1:176" ht="12.75" customHeight="1" x14ac:dyDescent="0.2">
      <c r="A2074" s="135" t="s">
        <v>544</v>
      </c>
      <c r="B2074" s="127" t="s">
        <v>13646</v>
      </c>
      <c r="C2074" s="128" t="s">
        <v>13884</v>
      </c>
      <c r="D2074" s="131" t="s">
        <v>15111</v>
      </c>
      <c r="E2074" s="131" t="s">
        <v>15111</v>
      </c>
      <c r="F2074" s="161"/>
      <c r="G2074" s="131"/>
      <c r="H2074" s="131"/>
      <c r="I2074" s="94" t="s">
        <v>1854</v>
      </c>
      <c r="J2074" s="94" t="s">
        <v>179</v>
      </c>
      <c r="K2074" s="92" t="s">
        <v>162</v>
      </c>
      <c r="L2074" s="131"/>
      <c r="M2074" s="163" t="s">
        <v>15112</v>
      </c>
      <c r="N2074" s="131"/>
      <c r="O2074" s="131"/>
      <c r="P2074" s="131"/>
      <c r="R2074" s="131" t="s">
        <v>15160</v>
      </c>
      <c r="S2074" s="131" t="s">
        <v>15161</v>
      </c>
      <c r="T2074" s="131">
        <v>110</v>
      </c>
      <c r="U2074" s="131" t="s">
        <v>15162</v>
      </c>
      <c r="V2074" s="131" t="s">
        <v>15163</v>
      </c>
      <c r="AC2074" s="94" t="s">
        <v>168</v>
      </c>
      <c r="AD2074" s="131" t="s">
        <v>15245</v>
      </c>
      <c r="AE2074" s="131" t="s">
        <v>15246</v>
      </c>
      <c r="AF2074" s="131" t="s">
        <v>15247</v>
      </c>
      <c r="AG2074" s="163" t="s">
        <v>15248</v>
      </c>
      <c r="AH2074" s="163"/>
      <c r="AI2074" s="131" t="s">
        <v>15163</v>
      </c>
      <c r="AJ2074" s="131"/>
      <c r="AK2074" s="131" t="s">
        <v>15249</v>
      </c>
    </row>
    <row r="2075" spans="1:176" s="135" customFormat="1" ht="12.75" customHeight="1" x14ac:dyDescent="0.2">
      <c r="A2075" s="131" t="s">
        <v>544</v>
      </c>
      <c r="B2075" s="100"/>
      <c r="C2075" s="160"/>
      <c r="D2075" s="131" t="s">
        <v>15113</v>
      </c>
      <c r="E2075" s="131" t="s">
        <v>15113</v>
      </c>
      <c r="F2075" s="161"/>
      <c r="G2075" s="161"/>
      <c r="H2075" s="131"/>
      <c r="I2075" s="94" t="s">
        <v>14384</v>
      </c>
      <c r="J2075" s="94" t="s">
        <v>203</v>
      </c>
      <c r="K2075" s="92" t="s">
        <v>162</v>
      </c>
      <c r="L2075" s="94"/>
      <c r="M2075" s="163"/>
      <c r="N2075" s="131"/>
      <c r="O2075" s="131"/>
      <c r="P2075" s="131"/>
      <c r="R2075" s="131" t="s">
        <v>15164</v>
      </c>
      <c r="S2075" s="131" t="s">
        <v>2993</v>
      </c>
      <c r="T2075" s="131" t="s">
        <v>2992</v>
      </c>
      <c r="U2075" s="131" t="s">
        <v>15165</v>
      </c>
      <c r="V2075" s="131"/>
      <c r="AC2075" s="94" t="s">
        <v>2432</v>
      </c>
      <c r="AD2075" s="131" t="s">
        <v>310</v>
      </c>
      <c r="AE2075" s="131" t="s">
        <v>15250</v>
      </c>
      <c r="AF2075" s="131" t="s">
        <v>15251</v>
      </c>
      <c r="AG2075" s="163" t="s">
        <v>15252</v>
      </c>
      <c r="AH2075" s="163"/>
      <c r="AI2075" s="163"/>
      <c r="AJ2075" s="131"/>
      <c r="AK2075" s="131" t="s">
        <v>15253</v>
      </c>
    </row>
    <row r="2076" spans="1:176" s="135" customFormat="1" ht="12.75" customHeight="1" x14ac:dyDescent="0.2">
      <c r="A2076" s="135" t="s">
        <v>544</v>
      </c>
      <c r="B2076" s="127" t="s">
        <v>13646</v>
      </c>
      <c r="C2076" s="88" t="s">
        <v>13886</v>
      </c>
      <c r="D2076" s="131" t="s">
        <v>15114</v>
      </c>
      <c r="E2076" s="131" t="s">
        <v>15114</v>
      </c>
      <c r="F2076" s="100"/>
      <c r="G2076" s="100"/>
      <c r="H2076" s="100"/>
      <c r="I2076" s="88" t="s">
        <v>443</v>
      </c>
      <c r="J2076" s="88" t="s">
        <v>444</v>
      </c>
      <c r="K2076" s="100" t="s">
        <v>162</v>
      </c>
      <c r="L2076" s="88"/>
      <c r="M2076" s="144"/>
      <c r="N2076" s="100"/>
      <c r="O2076" s="100"/>
      <c r="P2076" s="100"/>
      <c r="R2076" s="88" t="s">
        <v>15166</v>
      </c>
      <c r="S2076" s="88" t="s">
        <v>15167</v>
      </c>
      <c r="T2076" s="88" t="s">
        <v>15168</v>
      </c>
      <c r="U2076" s="88" t="s">
        <v>644</v>
      </c>
      <c r="V2076" s="88" t="s">
        <v>15169</v>
      </c>
      <c r="AC2076" s="88" t="s">
        <v>168</v>
      </c>
      <c r="AD2076" s="88" t="s">
        <v>15254</v>
      </c>
      <c r="AE2076" s="88" t="s">
        <v>15255</v>
      </c>
      <c r="AF2076" s="88" t="s">
        <v>15256</v>
      </c>
      <c r="AG2076" s="163" t="s">
        <v>15257</v>
      </c>
      <c r="AH2076" s="88"/>
      <c r="AI2076" s="88" t="s">
        <v>15169</v>
      </c>
      <c r="AJ2076" s="88"/>
      <c r="AK2076" s="88"/>
    </row>
    <row r="2077" spans="1:176" s="135" customFormat="1" ht="12.75" customHeight="1" x14ac:dyDescent="0.25">
      <c r="A2077" s="135" t="s">
        <v>544</v>
      </c>
      <c r="B2077" s="127" t="s">
        <v>15115</v>
      </c>
      <c r="C2077" s="88"/>
      <c r="D2077" s="131" t="s">
        <v>15116</v>
      </c>
      <c r="E2077" s="131" t="s">
        <v>15116</v>
      </c>
      <c r="F2077" s="100"/>
      <c r="G2077" s="100"/>
      <c r="H2077" s="100"/>
      <c r="I2077" s="88" t="s">
        <v>443</v>
      </c>
      <c r="J2077" s="88" t="s">
        <v>444</v>
      </c>
      <c r="K2077" s="100" t="s">
        <v>162</v>
      </c>
      <c r="L2077" s="88"/>
      <c r="M2077" s="164" t="s">
        <v>15117</v>
      </c>
      <c r="N2077" s="100"/>
      <c r="O2077" s="100"/>
      <c r="P2077" s="100"/>
      <c r="R2077" s="131" t="s">
        <v>15170</v>
      </c>
      <c r="S2077" s="131" t="s">
        <v>15171</v>
      </c>
      <c r="T2077" s="131" t="s">
        <v>15171</v>
      </c>
      <c r="U2077" s="131" t="s">
        <v>15172</v>
      </c>
      <c r="V2077" s="131" t="s">
        <v>15173</v>
      </c>
      <c r="AC2077" s="88" t="s">
        <v>168</v>
      </c>
      <c r="AD2077" s="88" t="s">
        <v>917</v>
      </c>
      <c r="AE2077" s="88" t="s">
        <v>15258</v>
      </c>
      <c r="AF2077" s="88" t="s">
        <v>15259</v>
      </c>
      <c r="AG2077" s="144" t="s">
        <v>15260</v>
      </c>
      <c r="AH2077" s="88"/>
      <c r="AI2077" s="131" t="s">
        <v>15173</v>
      </c>
      <c r="AJ2077" s="88"/>
      <c r="AK2077" s="88" t="s">
        <v>15261</v>
      </c>
    </row>
    <row r="2078" spans="1:176" s="135" customFormat="1" ht="12.75" customHeight="1" x14ac:dyDescent="0.2">
      <c r="A2078" s="135" t="s">
        <v>544</v>
      </c>
      <c r="B2078" s="127"/>
      <c r="C2078" s="88"/>
      <c r="D2078" s="131" t="s">
        <v>15118</v>
      </c>
      <c r="E2078" s="131" t="s">
        <v>15118</v>
      </c>
      <c r="F2078" s="100"/>
      <c r="G2078" s="100"/>
      <c r="H2078" s="100"/>
      <c r="I2078" s="131" t="s">
        <v>765</v>
      </c>
      <c r="J2078" s="94" t="s">
        <v>203</v>
      </c>
      <c r="K2078" s="100" t="s">
        <v>162</v>
      </c>
      <c r="L2078" s="88"/>
      <c r="M2078" s="165" t="s">
        <v>15119</v>
      </c>
      <c r="N2078" s="100"/>
      <c r="O2078" s="100"/>
      <c r="P2078" s="100"/>
      <c r="R2078" s="88" t="s">
        <v>15174</v>
      </c>
      <c r="S2078" s="88"/>
      <c r="T2078" s="88">
        <v>1040</v>
      </c>
      <c r="U2078" s="88" t="s">
        <v>3133</v>
      </c>
      <c r="V2078" s="88" t="s">
        <v>15175</v>
      </c>
      <c r="AC2078" s="88" t="s">
        <v>194</v>
      </c>
      <c r="AD2078" s="88" t="s">
        <v>15262</v>
      </c>
      <c r="AE2078" s="88" t="s">
        <v>15263</v>
      </c>
      <c r="AF2078" s="88" t="s">
        <v>15264</v>
      </c>
      <c r="AG2078" s="144" t="s">
        <v>15265</v>
      </c>
      <c r="AH2078" s="88"/>
      <c r="AI2078" s="88" t="s">
        <v>15175</v>
      </c>
      <c r="AJ2078" s="88"/>
      <c r="AK2078" s="88"/>
    </row>
    <row r="2079" spans="1:176" s="135" customFormat="1" ht="12.75" customHeight="1" x14ac:dyDescent="0.2">
      <c r="A2079" s="135" t="s">
        <v>13289</v>
      </c>
      <c r="B2079" s="100"/>
      <c r="C2079" s="160"/>
      <c r="D2079" s="88" t="s">
        <v>15120</v>
      </c>
      <c r="E2079" s="88" t="s">
        <v>15120</v>
      </c>
      <c r="F2079" s="100"/>
      <c r="G2079" s="100"/>
      <c r="H2079" s="100"/>
      <c r="I2079" s="94" t="s">
        <v>604</v>
      </c>
      <c r="J2079" s="94" t="s">
        <v>444</v>
      </c>
      <c r="K2079" s="92" t="s">
        <v>162</v>
      </c>
      <c r="L2079" s="88"/>
      <c r="M2079" s="165" t="s">
        <v>15121</v>
      </c>
      <c r="N2079" s="100"/>
      <c r="O2079" s="100"/>
      <c r="P2079" s="100"/>
      <c r="R2079" s="88" t="s">
        <v>15176</v>
      </c>
      <c r="S2079" s="88"/>
      <c r="T2079" s="88" t="s">
        <v>15177</v>
      </c>
      <c r="U2079" s="88" t="s">
        <v>15178</v>
      </c>
      <c r="V2079" s="88" t="s">
        <v>15179</v>
      </c>
      <c r="AC2079" s="131" t="s">
        <v>168</v>
      </c>
      <c r="AD2079" s="88" t="s">
        <v>15266</v>
      </c>
      <c r="AE2079" s="88" t="s">
        <v>15267</v>
      </c>
      <c r="AF2079" s="88" t="s">
        <v>15268</v>
      </c>
      <c r="AG2079" s="144" t="s">
        <v>15269</v>
      </c>
      <c r="AH2079" s="88"/>
      <c r="AI2079" s="167" t="s">
        <v>15270</v>
      </c>
      <c r="AJ2079" s="167"/>
      <c r="AK2079" s="144"/>
    </row>
    <row r="2080" spans="1:176" s="135" customFormat="1" ht="12.75" customHeight="1" x14ac:dyDescent="0.25">
      <c r="A2080" s="135" t="s">
        <v>544</v>
      </c>
      <c r="B2080" s="100"/>
      <c r="C2080" s="160"/>
      <c r="D2080" s="131" t="s">
        <v>15122</v>
      </c>
      <c r="E2080" s="131" t="s">
        <v>15122</v>
      </c>
      <c r="F2080" s="100"/>
      <c r="G2080" s="131"/>
      <c r="H2080" s="100"/>
      <c r="I2080" s="88" t="s">
        <v>858</v>
      </c>
      <c r="J2080" s="88" t="s">
        <v>203</v>
      </c>
      <c r="K2080" s="92" t="s">
        <v>162</v>
      </c>
      <c r="L2080" s="131"/>
      <c r="M2080" s="164" t="s">
        <v>15123</v>
      </c>
      <c r="N2080" s="100"/>
      <c r="O2080" s="131"/>
      <c r="P2080" s="131"/>
      <c r="R2080" s="131" t="s">
        <v>15180</v>
      </c>
      <c r="S2080" s="131" t="s">
        <v>15181</v>
      </c>
      <c r="T2080" s="131">
        <v>6109</v>
      </c>
      <c r="U2080" s="131" t="s">
        <v>15182</v>
      </c>
      <c r="V2080" s="131"/>
      <c r="AC2080" s="131" t="s">
        <v>2432</v>
      </c>
      <c r="AD2080" s="131" t="s">
        <v>12191</v>
      </c>
      <c r="AE2080" s="131" t="s">
        <v>15271</v>
      </c>
      <c r="AF2080" s="131" t="s">
        <v>15272</v>
      </c>
      <c r="AG2080" s="163" t="s">
        <v>15273</v>
      </c>
      <c r="AH2080" s="131"/>
      <c r="AI2080" s="131"/>
      <c r="AJ2080" s="131"/>
      <c r="AK2080" s="131" t="s">
        <v>15274</v>
      </c>
    </row>
    <row r="2081" spans="1:37" s="135" customFormat="1" ht="12.75" customHeight="1" x14ac:dyDescent="0.25">
      <c r="A2081" s="135" t="s">
        <v>544</v>
      </c>
      <c r="B2081" s="100"/>
      <c r="C2081" s="160"/>
      <c r="D2081" s="131" t="s">
        <v>15124</v>
      </c>
      <c r="E2081" s="131" t="s">
        <v>15124</v>
      </c>
      <c r="F2081" s="100"/>
      <c r="G2081" s="131"/>
      <c r="H2081" s="100"/>
      <c r="I2081" s="131" t="s">
        <v>202</v>
      </c>
      <c r="J2081" s="88" t="s">
        <v>203</v>
      </c>
      <c r="K2081" s="100" t="s">
        <v>162</v>
      </c>
      <c r="L2081" s="131"/>
      <c r="M2081" s="164" t="s">
        <v>15125</v>
      </c>
      <c r="N2081" s="100"/>
      <c r="O2081" s="131"/>
      <c r="P2081" s="131"/>
      <c r="R2081" s="131" t="s">
        <v>15183</v>
      </c>
      <c r="S2081" s="131"/>
      <c r="T2081" s="131">
        <v>75015</v>
      </c>
      <c r="U2081" s="131" t="s">
        <v>204</v>
      </c>
      <c r="V2081" s="131" t="s">
        <v>15184</v>
      </c>
      <c r="AC2081" s="131" t="s">
        <v>168</v>
      </c>
      <c r="AD2081" s="131" t="s">
        <v>15275</v>
      </c>
      <c r="AE2081" s="131" t="s">
        <v>15276</v>
      </c>
      <c r="AF2081" s="131" t="s">
        <v>15277</v>
      </c>
      <c r="AG2081" s="144" t="s">
        <v>15278</v>
      </c>
      <c r="AH2081" s="131"/>
      <c r="AI2081" s="131" t="s">
        <v>15184</v>
      </c>
      <c r="AJ2081" s="131"/>
      <c r="AK2081" s="131"/>
    </row>
    <row r="2082" spans="1:37" s="135" customFormat="1" ht="12.75" customHeight="1" x14ac:dyDescent="0.2">
      <c r="A2082" s="135" t="s">
        <v>544</v>
      </c>
      <c r="B2082" s="161"/>
      <c r="C2082" s="160"/>
      <c r="D2082" s="131" t="s">
        <v>15126</v>
      </c>
      <c r="E2082" s="131" t="s">
        <v>15126</v>
      </c>
      <c r="F2082" s="131"/>
      <c r="G2082" s="131"/>
      <c r="H2082" s="92"/>
      <c r="I2082" s="94" t="s">
        <v>430</v>
      </c>
      <c r="J2082" s="94" t="s">
        <v>431</v>
      </c>
      <c r="K2082" s="92" t="s">
        <v>162</v>
      </c>
      <c r="L2082" s="131"/>
      <c r="M2082" s="144" t="s">
        <v>15127</v>
      </c>
      <c r="N2082" s="100"/>
      <c r="O2082" s="131"/>
      <c r="P2082" s="131"/>
      <c r="R2082" s="131" t="s">
        <v>15185</v>
      </c>
      <c r="S2082" s="131"/>
      <c r="T2082" s="131" t="s">
        <v>15186</v>
      </c>
      <c r="U2082" s="131" t="s">
        <v>15187</v>
      </c>
      <c r="V2082" s="131" t="s">
        <v>15188</v>
      </c>
      <c r="AC2082" s="131" t="s">
        <v>168</v>
      </c>
      <c r="AD2082" s="131" t="s">
        <v>15279</v>
      </c>
      <c r="AE2082" s="131" t="s">
        <v>15280</v>
      </c>
      <c r="AF2082" s="131" t="s">
        <v>250</v>
      </c>
      <c r="AG2082" s="163" t="s">
        <v>15281</v>
      </c>
      <c r="AH2082" s="131"/>
      <c r="AI2082" s="131" t="s">
        <v>15188</v>
      </c>
      <c r="AJ2082" s="131"/>
      <c r="AK2082" s="131" t="s">
        <v>15282</v>
      </c>
    </row>
    <row r="2083" spans="1:37" s="135" customFormat="1" ht="12.75" customHeight="1" x14ac:dyDescent="0.2">
      <c r="A2083" s="135" t="s">
        <v>544</v>
      </c>
      <c r="B2083" s="100" t="s">
        <v>15128</v>
      </c>
      <c r="C2083" s="160"/>
      <c r="D2083" s="131" t="s">
        <v>15129</v>
      </c>
      <c r="E2083" s="131" t="s">
        <v>15129</v>
      </c>
      <c r="F2083" s="100"/>
      <c r="G2083" s="131"/>
      <c r="H2083" s="100"/>
      <c r="I2083" s="131" t="s">
        <v>443</v>
      </c>
      <c r="J2083" s="88" t="s">
        <v>444</v>
      </c>
      <c r="K2083" s="92" t="s">
        <v>162</v>
      </c>
      <c r="L2083" s="131"/>
      <c r="M2083" s="163" t="s">
        <v>14040</v>
      </c>
      <c r="N2083" s="100"/>
      <c r="O2083" s="131"/>
      <c r="P2083" s="131"/>
      <c r="R2083" s="131" t="s">
        <v>14041</v>
      </c>
      <c r="S2083" s="131"/>
      <c r="T2083" s="131" t="s">
        <v>15189</v>
      </c>
      <c r="U2083" s="131" t="s">
        <v>15190</v>
      </c>
      <c r="V2083" s="131" t="s">
        <v>14043</v>
      </c>
      <c r="AC2083" s="131" t="s">
        <v>168</v>
      </c>
      <c r="AD2083" s="131" t="s">
        <v>14044</v>
      </c>
      <c r="AE2083" s="131" t="s">
        <v>14045</v>
      </c>
      <c r="AF2083" s="131" t="s">
        <v>15283</v>
      </c>
      <c r="AG2083" s="144" t="s">
        <v>14047</v>
      </c>
      <c r="AH2083" s="131"/>
      <c r="AI2083" s="131" t="s">
        <v>14043</v>
      </c>
      <c r="AJ2083" s="131"/>
      <c r="AK2083" s="131" t="s">
        <v>15284</v>
      </c>
    </row>
    <row r="2084" spans="1:37" s="135" customFormat="1" ht="12.75" customHeight="1" x14ac:dyDescent="0.2">
      <c r="A2084" s="135" t="s">
        <v>544</v>
      </c>
      <c r="B2084" s="161"/>
      <c r="C2084" s="160"/>
      <c r="D2084" s="131" t="s">
        <v>15130</v>
      </c>
      <c r="E2084" s="131" t="s">
        <v>15130</v>
      </c>
      <c r="F2084" s="131"/>
      <c r="G2084" s="131"/>
      <c r="H2084" s="131"/>
      <c r="I2084" s="131" t="s">
        <v>15131</v>
      </c>
      <c r="J2084" s="131" t="s">
        <v>203</v>
      </c>
      <c r="K2084" s="161" t="s">
        <v>162</v>
      </c>
      <c r="L2084" s="131"/>
      <c r="M2084" s="131"/>
      <c r="N2084" s="131"/>
      <c r="O2084" s="131"/>
      <c r="P2084" s="131"/>
      <c r="R2084" s="131" t="s">
        <v>15191</v>
      </c>
      <c r="S2084" s="131" t="s">
        <v>15192</v>
      </c>
      <c r="T2084" s="131" t="s">
        <v>15193</v>
      </c>
      <c r="U2084" s="131" t="s">
        <v>7077</v>
      </c>
      <c r="V2084" s="131" t="s">
        <v>15194</v>
      </c>
      <c r="AC2084" s="131" t="s">
        <v>15285</v>
      </c>
      <c r="AD2084" s="131" t="s">
        <v>15286</v>
      </c>
      <c r="AE2084" s="131" t="s">
        <v>15287</v>
      </c>
      <c r="AF2084" s="131" t="s">
        <v>15288</v>
      </c>
      <c r="AG2084" s="163" t="s">
        <v>15289</v>
      </c>
      <c r="AH2084" s="131"/>
      <c r="AI2084" s="131" t="s">
        <v>15194</v>
      </c>
      <c r="AJ2084" s="131"/>
      <c r="AK2084" s="131" t="s">
        <v>15290</v>
      </c>
    </row>
    <row r="2085" spans="1:37" s="135" customFormat="1" ht="12.75" customHeight="1" x14ac:dyDescent="0.2">
      <c r="A2085" s="135" t="s">
        <v>544</v>
      </c>
      <c r="B2085" s="161"/>
      <c r="C2085" s="160"/>
      <c r="D2085" s="131" t="s">
        <v>15132</v>
      </c>
      <c r="E2085" s="131" t="s">
        <v>15132</v>
      </c>
      <c r="F2085" s="131"/>
      <c r="G2085" s="131"/>
      <c r="H2085" s="131"/>
      <c r="I2085" s="131" t="s">
        <v>202</v>
      </c>
      <c r="J2085" s="131" t="s">
        <v>203</v>
      </c>
      <c r="K2085" s="161" t="s">
        <v>162</v>
      </c>
      <c r="L2085" s="131"/>
      <c r="M2085" s="163" t="s">
        <v>15133</v>
      </c>
      <c r="N2085" s="131"/>
      <c r="O2085" s="131"/>
      <c r="P2085" s="131"/>
      <c r="R2085" s="131" t="s">
        <v>15195</v>
      </c>
      <c r="S2085" s="131" t="s">
        <v>15196</v>
      </c>
      <c r="T2085" s="131" t="s">
        <v>15197</v>
      </c>
      <c r="U2085" s="131" t="s">
        <v>15198</v>
      </c>
      <c r="V2085" s="131" t="s">
        <v>15199</v>
      </c>
      <c r="AC2085" s="131" t="s">
        <v>168</v>
      </c>
      <c r="AD2085" s="131" t="s">
        <v>3043</v>
      </c>
      <c r="AE2085" s="131" t="s">
        <v>15291</v>
      </c>
      <c r="AF2085" s="131" t="s">
        <v>15292</v>
      </c>
      <c r="AG2085" s="163" t="s">
        <v>15293</v>
      </c>
      <c r="AH2085" s="131"/>
      <c r="AI2085" s="131" t="s">
        <v>15199</v>
      </c>
      <c r="AJ2085" s="131"/>
      <c r="AK2085" s="131"/>
    </row>
    <row r="2086" spans="1:37" s="135" customFormat="1" ht="12.75" customHeight="1" x14ac:dyDescent="0.2">
      <c r="A2086" s="135" t="s">
        <v>544</v>
      </c>
      <c r="B2086" s="127" t="s">
        <v>13646</v>
      </c>
      <c r="C2086" s="160" t="s">
        <v>1472</v>
      </c>
      <c r="D2086" s="131" t="s">
        <v>15134</v>
      </c>
      <c r="E2086" s="131" t="s">
        <v>15134</v>
      </c>
      <c r="F2086" s="131"/>
      <c r="G2086" s="131"/>
      <c r="H2086" s="131"/>
      <c r="I2086" s="131" t="s">
        <v>443</v>
      </c>
      <c r="J2086" s="131" t="s">
        <v>444</v>
      </c>
      <c r="K2086" s="161" t="s">
        <v>162</v>
      </c>
      <c r="L2086" s="131"/>
      <c r="M2086" s="163" t="s">
        <v>15135</v>
      </c>
      <c r="N2086" s="131"/>
      <c r="O2086" s="131"/>
      <c r="P2086" s="131"/>
      <c r="R2086" s="131" t="s">
        <v>15200</v>
      </c>
      <c r="S2086" s="131" t="s">
        <v>15201</v>
      </c>
      <c r="T2086" s="131" t="s">
        <v>4755</v>
      </c>
      <c r="U2086" s="131" t="s">
        <v>4756</v>
      </c>
      <c r="V2086" s="131" t="s">
        <v>15202</v>
      </c>
      <c r="AC2086" s="131" t="s">
        <v>168</v>
      </c>
      <c r="AD2086" s="131" t="s">
        <v>1315</v>
      </c>
      <c r="AE2086" s="131" t="s">
        <v>13516</v>
      </c>
      <c r="AF2086" s="131"/>
      <c r="AG2086" s="163" t="s">
        <v>15294</v>
      </c>
      <c r="AH2086" s="131"/>
      <c r="AI2086" s="131" t="s">
        <v>15202</v>
      </c>
      <c r="AJ2086" s="131"/>
      <c r="AK2086" s="131"/>
    </row>
    <row r="2087" spans="1:37" s="135" customFormat="1" ht="12.75" customHeight="1" x14ac:dyDescent="0.2">
      <c r="A2087" s="135" t="s">
        <v>544</v>
      </c>
      <c r="B2087" s="127" t="s">
        <v>13646</v>
      </c>
      <c r="C2087" s="160" t="s">
        <v>1472</v>
      </c>
      <c r="D2087" s="131" t="s">
        <v>15134</v>
      </c>
      <c r="E2087" s="131" t="s">
        <v>15134</v>
      </c>
      <c r="F2087" s="131"/>
      <c r="G2087" s="131"/>
      <c r="H2087" s="131"/>
      <c r="I2087" s="131" t="s">
        <v>14384</v>
      </c>
      <c r="J2087" s="131" t="s">
        <v>203</v>
      </c>
      <c r="K2087" s="161" t="s">
        <v>162</v>
      </c>
      <c r="L2087" s="131"/>
      <c r="M2087" s="163" t="s">
        <v>15135</v>
      </c>
      <c r="N2087" s="131"/>
      <c r="O2087" s="131"/>
      <c r="P2087" s="131"/>
      <c r="R2087" s="131" t="s">
        <v>15203</v>
      </c>
      <c r="S2087" s="131" t="s">
        <v>15204</v>
      </c>
      <c r="T2087" s="131" t="s">
        <v>15205</v>
      </c>
      <c r="U2087" s="131" t="s">
        <v>829</v>
      </c>
      <c r="V2087" s="131" t="s">
        <v>15202</v>
      </c>
      <c r="AC2087" s="131" t="s">
        <v>168</v>
      </c>
      <c r="AD2087" s="131" t="s">
        <v>1315</v>
      </c>
      <c r="AE2087" s="131" t="s">
        <v>13516</v>
      </c>
      <c r="AF2087" s="131"/>
      <c r="AG2087" s="163" t="s">
        <v>15294</v>
      </c>
      <c r="AH2087" s="131"/>
      <c r="AI2087" s="131" t="s">
        <v>15202</v>
      </c>
      <c r="AJ2087" s="131"/>
      <c r="AK2087" s="131"/>
    </row>
    <row r="2088" spans="1:37" s="135" customFormat="1" ht="12.75" customHeight="1" x14ac:dyDescent="0.2">
      <c r="A2088" s="135" t="s">
        <v>544</v>
      </c>
      <c r="B2088" s="161"/>
      <c r="C2088" s="160"/>
      <c r="D2088" s="131" t="s">
        <v>15136</v>
      </c>
      <c r="E2088" s="131" t="s">
        <v>15136</v>
      </c>
      <c r="F2088" s="131"/>
      <c r="G2088" s="131"/>
      <c r="H2088" s="131"/>
      <c r="I2088" s="131" t="s">
        <v>202</v>
      </c>
      <c r="J2088" s="131" t="s">
        <v>203</v>
      </c>
      <c r="K2088" s="161" t="s">
        <v>162</v>
      </c>
      <c r="L2088" s="131"/>
      <c r="M2088" s="163" t="s">
        <v>15137</v>
      </c>
      <c r="N2088" s="131"/>
      <c r="O2088" s="131"/>
      <c r="P2088" s="131"/>
      <c r="R2088" s="131" t="s">
        <v>15206</v>
      </c>
      <c r="S2088" s="131"/>
      <c r="T2088" s="131" t="s">
        <v>1305</v>
      </c>
      <c r="U2088" s="131" t="s">
        <v>204</v>
      </c>
      <c r="V2088" s="131" t="s">
        <v>15207</v>
      </c>
      <c r="AC2088" s="131" t="s">
        <v>194</v>
      </c>
      <c r="AD2088" s="131" t="s">
        <v>15295</v>
      </c>
      <c r="AE2088" s="131" t="s">
        <v>15296</v>
      </c>
      <c r="AF2088" s="131" t="s">
        <v>250</v>
      </c>
      <c r="AG2088" s="163" t="s">
        <v>15297</v>
      </c>
      <c r="AH2088" s="131"/>
      <c r="AI2088" s="131" t="s">
        <v>15207</v>
      </c>
      <c r="AJ2088" s="131"/>
      <c r="AK2088" s="131" t="s">
        <v>15298</v>
      </c>
    </row>
    <row r="2089" spans="1:37" s="135" customFormat="1" ht="12.75" customHeight="1" x14ac:dyDescent="0.2">
      <c r="A2089" s="135" t="s">
        <v>544</v>
      </c>
      <c r="B2089" s="161"/>
      <c r="C2089" s="160"/>
      <c r="D2089" s="131" t="s">
        <v>15138</v>
      </c>
      <c r="E2089" s="131" t="s">
        <v>15138</v>
      </c>
      <c r="F2089" s="131"/>
      <c r="G2089" s="131"/>
      <c r="H2089" s="131"/>
      <c r="I2089" s="131" t="s">
        <v>765</v>
      </c>
      <c r="J2089" s="131" t="s">
        <v>203</v>
      </c>
      <c r="K2089" s="161" t="s">
        <v>162</v>
      </c>
      <c r="L2089" s="131"/>
      <c r="M2089" s="163" t="s">
        <v>15139</v>
      </c>
      <c r="N2089" s="131"/>
      <c r="O2089" s="131"/>
      <c r="P2089" s="131"/>
      <c r="R2089" s="131" t="s">
        <v>15208</v>
      </c>
      <c r="S2089" s="131"/>
      <c r="T2089" s="131" t="s">
        <v>15209</v>
      </c>
      <c r="U2089" s="131" t="s">
        <v>3133</v>
      </c>
      <c r="V2089" s="131" t="s">
        <v>15210</v>
      </c>
      <c r="AC2089" s="131" t="s">
        <v>194</v>
      </c>
      <c r="AD2089" s="131" t="s">
        <v>15299</v>
      </c>
      <c r="AE2089" s="131" t="s">
        <v>15300</v>
      </c>
      <c r="AF2089" s="131" t="s">
        <v>15301</v>
      </c>
      <c r="AG2089" s="163" t="s">
        <v>15302</v>
      </c>
      <c r="AH2089" s="131"/>
      <c r="AI2089" s="131"/>
      <c r="AJ2089" s="131"/>
      <c r="AK2089" s="131"/>
    </row>
    <row r="2090" spans="1:37" s="135" customFormat="1" ht="12.75" customHeight="1" x14ac:dyDescent="0.2">
      <c r="A2090" s="135" t="s">
        <v>544</v>
      </c>
      <c r="B2090" s="127" t="s">
        <v>13646</v>
      </c>
      <c r="C2090" s="160" t="s">
        <v>15358</v>
      </c>
      <c r="D2090" s="131" t="s">
        <v>15140</v>
      </c>
      <c r="E2090" s="131" t="s">
        <v>15140</v>
      </c>
      <c r="F2090" s="131"/>
      <c r="G2090" s="131"/>
      <c r="H2090" s="131"/>
      <c r="I2090" s="131" t="s">
        <v>5916</v>
      </c>
      <c r="J2090" s="131" t="s">
        <v>203</v>
      </c>
      <c r="K2090" s="161" t="s">
        <v>162</v>
      </c>
      <c r="L2090" s="131"/>
      <c r="M2090" s="163" t="s">
        <v>15141</v>
      </c>
      <c r="N2090" s="131"/>
      <c r="O2090" s="131"/>
      <c r="P2090" s="131"/>
      <c r="R2090" s="131" t="s">
        <v>15211</v>
      </c>
      <c r="S2090" s="131" t="s">
        <v>15212</v>
      </c>
      <c r="T2090" s="131" t="s">
        <v>15213</v>
      </c>
      <c r="U2090" s="131" t="s">
        <v>15214</v>
      </c>
      <c r="V2090" s="131" t="s">
        <v>15215</v>
      </c>
      <c r="AC2090" s="131" t="s">
        <v>168</v>
      </c>
      <c r="AD2090" s="131" t="s">
        <v>15303</v>
      </c>
      <c r="AE2090" s="131" t="s">
        <v>15304</v>
      </c>
      <c r="AF2090" s="131" t="s">
        <v>15305</v>
      </c>
      <c r="AG2090" s="163" t="s">
        <v>15306</v>
      </c>
      <c r="AH2090" s="131"/>
      <c r="AI2090" s="131" t="s">
        <v>15215</v>
      </c>
      <c r="AJ2090" s="131"/>
      <c r="AK2090" s="131" t="s">
        <v>15307</v>
      </c>
    </row>
    <row r="2091" spans="1:37" s="135" customFormat="1" ht="12.75" customHeight="1" x14ac:dyDescent="0.2">
      <c r="A2091" s="135" t="s">
        <v>544</v>
      </c>
      <c r="B2091" s="127"/>
      <c r="C2091" s="160"/>
      <c r="D2091" s="131" t="s">
        <v>15142</v>
      </c>
      <c r="E2091" s="131" t="s">
        <v>15142</v>
      </c>
      <c r="F2091" s="131"/>
      <c r="G2091" s="131"/>
      <c r="H2091" s="131"/>
      <c r="I2091" s="131" t="s">
        <v>765</v>
      </c>
      <c r="J2091" s="131" t="s">
        <v>203</v>
      </c>
      <c r="K2091" s="161" t="s">
        <v>162</v>
      </c>
      <c r="L2091" s="131"/>
      <c r="M2091" s="131"/>
      <c r="N2091" s="131"/>
      <c r="O2091" s="131"/>
      <c r="P2091" s="131"/>
      <c r="R2091" s="131" t="s">
        <v>15216</v>
      </c>
      <c r="S2091" s="131"/>
      <c r="T2091" s="131" t="s">
        <v>15217</v>
      </c>
      <c r="U2091" s="131" t="s">
        <v>15218</v>
      </c>
      <c r="V2091" s="131" t="s">
        <v>15219</v>
      </c>
      <c r="AC2091" s="131" t="s">
        <v>168</v>
      </c>
      <c r="AD2091" s="131" t="s">
        <v>15308</v>
      </c>
      <c r="AE2091" s="131" t="s">
        <v>15309</v>
      </c>
      <c r="AF2091" s="131" t="s">
        <v>15310</v>
      </c>
      <c r="AG2091" s="163" t="s">
        <v>15311</v>
      </c>
      <c r="AH2091" s="131"/>
      <c r="AI2091" s="131" t="s">
        <v>15219</v>
      </c>
      <c r="AJ2091" s="131"/>
      <c r="AK2091" s="131"/>
    </row>
    <row r="2092" spans="1:37" s="135" customFormat="1" ht="12.75" customHeight="1" x14ac:dyDescent="0.2">
      <c r="A2092" s="135" t="s">
        <v>544</v>
      </c>
      <c r="B2092" s="127" t="s">
        <v>15115</v>
      </c>
      <c r="C2092" s="160"/>
      <c r="D2092" s="131" t="s">
        <v>15143</v>
      </c>
      <c r="E2092" s="131" t="s">
        <v>15143</v>
      </c>
      <c r="F2092" s="131"/>
      <c r="G2092" s="131"/>
      <c r="H2092" s="131"/>
      <c r="I2092" s="131" t="s">
        <v>604</v>
      </c>
      <c r="J2092" s="131" t="s">
        <v>444</v>
      </c>
      <c r="K2092" s="161" t="s">
        <v>162</v>
      </c>
      <c r="L2092" s="131"/>
      <c r="M2092" s="163" t="s">
        <v>15144</v>
      </c>
      <c r="N2092" s="131"/>
      <c r="O2092" s="131"/>
      <c r="P2092" s="131"/>
      <c r="R2092" s="131" t="s">
        <v>15220</v>
      </c>
      <c r="S2092" s="131"/>
      <c r="T2092" s="131" t="s">
        <v>15221</v>
      </c>
      <c r="U2092" s="131" t="s">
        <v>15178</v>
      </c>
      <c r="V2092" s="131" t="s">
        <v>15222</v>
      </c>
      <c r="AC2092" s="131" t="s">
        <v>194</v>
      </c>
      <c r="AD2092" s="131" t="s">
        <v>15312</v>
      </c>
      <c r="AE2092" s="131" t="s">
        <v>15313</v>
      </c>
      <c r="AF2092" s="131" t="s">
        <v>940</v>
      </c>
      <c r="AG2092" s="163" t="s">
        <v>15314</v>
      </c>
      <c r="AH2092" s="131"/>
      <c r="AI2092" s="131" t="s">
        <v>15222</v>
      </c>
      <c r="AJ2092" s="131"/>
      <c r="AK2092" s="131"/>
    </row>
    <row r="2093" spans="1:37" s="135" customFormat="1" ht="12.75" customHeight="1" x14ac:dyDescent="0.2">
      <c r="A2093" s="135" t="s">
        <v>544</v>
      </c>
      <c r="B2093" s="127" t="s">
        <v>13646</v>
      </c>
      <c r="C2093" s="160" t="s">
        <v>15359</v>
      </c>
      <c r="D2093" s="131" t="s">
        <v>15145</v>
      </c>
      <c r="E2093" s="131" t="s">
        <v>15145</v>
      </c>
      <c r="F2093" s="131"/>
      <c r="G2093" s="131"/>
      <c r="H2093" s="131"/>
      <c r="I2093" s="131" t="s">
        <v>202</v>
      </c>
      <c r="J2093" s="131" t="s">
        <v>203</v>
      </c>
      <c r="K2093" s="161" t="s">
        <v>162</v>
      </c>
      <c r="L2093" s="131"/>
      <c r="M2093" s="163" t="s">
        <v>15146</v>
      </c>
      <c r="N2093" s="131"/>
      <c r="O2093" s="131"/>
      <c r="P2093" s="131"/>
      <c r="R2093" s="131" t="s">
        <v>15223</v>
      </c>
      <c r="S2093" s="131"/>
      <c r="T2093" s="131" t="s">
        <v>15224</v>
      </c>
      <c r="U2093" s="131" t="s">
        <v>6282</v>
      </c>
      <c r="V2093" s="131" t="s">
        <v>15225</v>
      </c>
      <c r="AC2093" s="131" t="s">
        <v>168</v>
      </c>
      <c r="AD2093" s="131" t="s">
        <v>5883</v>
      </c>
      <c r="AE2093" s="131" t="s">
        <v>15315</v>
      </c>
      <c r="AF2093" s="131" t="s">
        <v>15316</v>
      </c>
      <c r="AG2093" s="163" t="s">
        <v>15317</v>
      </c>
      <c r="AH2093" s="131"/>
      <c r="AI2093" s="131" t="s">
        <v>15318</v>
      </c>
      <c r="AJ2093" s="131"/>
      <c r="AK2093" s="131"/>
    </row>
    <row r="2094" spans="1:37" s="135" customFormat="1" ht="12.75" customHeight="1" x14ac:dyDescent="0.2">
      <c r="A2094" s="135" t="s">
        <v>13289</v>
      </c>
      <c r="B2094" s="161"/>
      <c r="C2094" s="160"/>
      <c r="D2094" s="131" t="s">
        <v>15147</v>
      </c>
      <c r="E2094" s="131" t="s">
        <v>15147</v>
      </c>
      <c r="F2094" s="131"/>
      <c r="G2094" s="131"/>
      <c r="H2094" s="131"/>
      <c r="I2094" s="131" t="s">
        <v>443</v>
      </c>
      <c r="J2094" s="131" t="s">
        <v>444</v>
      </c>
      <c r="K2094" s="161" t="s">
        <v>162</v>
      </c>
      <c r="L2094" s="131"/>
      <c r="M2094" s="163" t="s">
        <v>15148</v>
      </c>
      <c r="N2094" s="131"/>
      <c r="O2094" s="131"/>
      <c r="P2094" s="131"/>
      <c r="R2094" s="131" t="s">
        <v>15226</v>
      </c>
      <c r="S2094" s="131"/>
      <c r="T2094" s="131" t="s">
        <v>15227</v>
      </c>
      <c r="U2094" s="131" t="s">
        <v>2818</v>
      </c>
      <c r="V2094" s="131" t="s">
        <v>15228</v>
      </c>
      <c r="AC2094" s="131" t="s">
        <v>168</v>
      </c>
      <c r="AD2094" s="131" t="s">
        <v>15319</v>
      </c>
      <c r="AE2094" s="131" t="s">
        <v>15320</v>
      </c>
      <c r="AF2094" s="131" t="s">
        <v>15321</v>
      </c>
      <c r="AG2094" s="163" t="s">
        <v>15322</v>
      </c>
      <c r="AH2094" s="131"/>
      <c r="AI2094" s="131" t="s">
        <v>15228</v>
      </c>
      <c r="AJ2094" s="131"/>
      <c r="AK2094" s="131" t="s">
        <v>15323</v>
      </c>
    </row>
    <row r="2095" spans="1:37" s="135" customFormat="1" ht="12.75" customHeight="1" x14ac:dyDescent="0.2">
      <c r="A2095" s="135" t="s">
        <v>544</v>
      </c>
      <c r="B2095" s="127" t="s">
        <v>15115</v>
      </c>
      <c r="C2095" s="160"/>
      <c r="D2095" s="131" t="s">
        <v>15149</v>
      </c>
      <c r="E2095" s="131" t="s">
        <v>15149</v>
      </c>
      <c r="F2095" s="131"/>
      <c r="G2095" s="131"/>
      <c r="H2095" s="131"/>
      <c r="I2095" s="131" t="s">
        <v>443</v>
      </c>
      <c r="J2095" s="131" t="s">
        <v>444</v>
      </c>
      <c r="K2095" s="161" t="s">
        <v>162</v>
      </c>
      <c r="L2095" s="131"/>
      <c r="M2095" s="163" t="s">
        <v>15150</v>
      </c>
      <c r="N2095" s="131"/>
      <c r="O2095" s="131"/>
      <c r="P2095" s="131"/>
      <c r="R2095" s="131" t="s">
        <v>15229</v>
      </c>
      <c r="S2095" s="131"/>
      <c r="T2095" s="131" t="s">
        <v>15230</v>
      </c>
      <c r="U2095" s="131" t="s">
        <v>15231</v>
      </c>
      <c r="V2095" s="131" t="s">
        <v>15232</v>
      </c>
      <c r="AC2095" s="131" t="s">
        <v>194</v>
      </c>
      <c r="AD2095" s="131" t="s">
        <v>3033</v>
      </c>
      <c r="AE2095" s="131" t="s">
        <v>15324</v>
      </c>
      <c r="AF2095" s="131" t="s">
        <v>5885</v>
      </c>
      <c r="AG2095" s="163" t="s">
        <v>15325</v>
      </c>
      <c r="AH2095" s="131"/>
      <c r="AI2095" s="131" t="s">
        <v>15232</v>
      </c>
      <c r="AJ2095" s="131"/>
      <c r="AK2095" s="131" t="s">
        <v>15326</v>
      </c>
    </row>
    <row r="2096" spans="1:37" s="135" customFormat="1" ht="12.75" customHeight="1" x14ac:dyDescent="0.2">
      <c r="A2096" s="135" t="s">
        <v>544</v>
      </c>
      <c r="B2096" s="127"/>
      <c r="C2096" s="128"/>
      <c r="D2096" s="135" t="s">
        <v>15332</v>
      </c>
      <c r="E2096" s="135" t="s">
        <v>15332</v>
      </c>
      <c r="F2096" s="130"/>
      <c r="G2096" s="130"/>
      <c r="H2096" s="127"/>
      <c r="I2096" s="135" t="s">
        <v>14384</v>
      </c>
      <c r="J2096" s="135" t="s">
        <v>203</v>
      </c>
      <c r="K2096" s="20" t="s">
        <v>162</v>
      </c>
      <c r="R2096" s="135" t="s">
        <v>15333</v>
      </c>
      <c r="S2096" s="135" t="s">
        <v>15334</v>
      </c>
      <c r="T2096" s="135" t="s">
        <v>15335</v>
      </c>
      <c r="U2096" s="135" t="s">
        <v>10049</v>
      </c>
      <c r="V2096" s="141" t="s">
        <v>15336</v>
      </c>
      <c r="AC2096" s="135" t="s">
        <v>168</v>
      </c>
      <c r="AD2096" s="135" t="s">
        <v>15337</v>
      </c>
      <c r="AE2096" s="135" t="s">
        <v>15338</v>
      </c>
      <c r="AG2096" s="142" t="s">
        <v>15339</v>
      </c>
      <c r="AH2096" s="142" t="s">
        <v>15340</v>
      </c>
      <c r="AI2096" s="141" t="s">
        <v>15336</v>
      </c>
    </row>
    <row r="2097" spans="1:176" s="135" customFormat="1" x14ac:dyDescent="0.2">
      <c r="A2097" s="135" t="s">
        <v>240</v>
      </c>
      <c r="B2097" s="17" t="s">
        <v>886</v>
      </c>
      <c r="C2097" s="78"/>
      <c r="D2097" s="130" t="s">
        <v>14905</v>
      </c>
      <c r="E2097" s="130" t="s">
        <v>14905</v>
      </c>
      <c r="F2097" s="130"/>
      <c r="G2097" s="130"/>
      <c r="H2097" s="127">
        <v>2021</v>
      </c>
      <c r="I2097" s="130" t="s">
        <v>2669</v>
      </c>
      <c r="J2097" s="130" t="s">
        <v>161</v>
      </c>
      <c r="K2097" s="79" t="s">
        <v>162</v>
      </c>
    </row>
    <row r="2098" spans="1:176" s="135" customFormat="1" x14ac:dyDescent="0.2">
      <c r="A2098" s="135" t="s">
        <v>15378</v>
      </c>
      <c r="B2098" s="127" t="s">
        <v>12429</v>
      </c>
      <c r="C2098" s="128" t="s">
        <v>15379</v>
      </c>
      <c r="D2098" s="135" t="s">
        <v>15380</v>
      </c>
      <c r="E2098" s="135" t="s">
        <v>15380</v>
      </c>
      <c r="F2098" s="130"/>
      <c r="G2098" s="130"/>
      <c r="H2098" s="127"/>
      <c r="I2098" s="135" t="s">
        <v>443</v>
      </c>
      <c r="J2098" s="135" t="s">
        <v>444</v>
      </c>
      <c r="K2098" s="20" t="s">
        <v>162</v>
      </c>
      <c r="L2098" s="135" t="s">
        <v>15381</v>
      </c>
      <c r="M2098" s="142" t="s">
        <v>15382</v>
      </c>
      <c r="R2098" s="135" t="s">
        <v>15383</v>
      </c>
      <c r="T2098" s="135">
        <v>62305</v>
      </c>
      <c r="U2098" s="135" t="s">
        <v>15384</v>
      </c>
      <c r="W2098" s="135" t="s">
        <v>15379</v>
      </c>
      <c r="X2098" s="135" t="s">
        <v>1197</v>
      </c>
      <c r="AC2098" s="135" t="s">
        <v>168</v>
      </c>
      <c r="AD2098" s="135" t="s">
        <v>15385</v>
      </c>
      <c r="AE2098" s="135" t="s">
        <v>15386</v>
      </c>
      <c r="AF2098" s="135" t="s">
        <v>15387</v>
      </c>
      <c r="AG2098" s="142" t="s">
        <v>15388</v>
      </c>
      <c r="AH2098" s="142"/>
      <c r="AI2098" s="135" t="s">
        <v>15389</v>
      </c>
      <c r="AK2098" s="135" t="s">
        <v>15390</v>
      </c>
      <c r="AQ2098" s="142"/>
      <c r="BA2098" s="142"/>
    </row>
    <row r="2099" spans="1:176" s="135" customFormat="1" x14ac:dyDescent="0.2">
      <c r="A2099" s="135" t="s">
        <v>15523</v>
      </c>
      <c r="B2099" s="127"/>
      <c r="C2099" s="128"/>
      <c r="D2099" s="135" t="s">
        <v>15396</v>
      </c>
      <c r="E2099" s="135" t="s">
        <v>15396</v>
      </c>
      <c r="F2099" s="130"/>
      <c r="G2099" s="130"/>
      <c r="H2099" s="127"/>
      <c r="I2099" s="135" t="s">
        <v>443</v>
      </c>
      <c r="J2099" s="135" t="s">
        <v>444</v>
      </c>
      <c r="K2099" s="20" t="s">
        <v>162</v>
      </c>
      <c r="M2099" s="142" t="s">
        <v>15397</v>
      </c>
      <c r="R2099" s="130" t="s">
        <v>15403</v>
      </c>
      <c r="S2099" s="130" t="s">
        <v>15404</v>
      </c>
      <c r="T2099" s="130" t="s">
        <v>15405</v>
      </c>
      <c r="U2099" s="130" t="s">
        <v>15406</v>
      </c>
      <c r="V2099" s="131" t="s">
        <v>15407</v>
      </c>
      <c r="AC2099" s="131" t="s">
        <v>168</v>
      </c>
      <c r="AD2099" s="131" t="s">
        <v>1668</v>
      </c>
      <c r="AE2099" s="130" t="s">
        <v>15412</v>
      </c>
      <c r="AF2099" s="130" t="s">
        <v>15387</v>
      </c>
      <c r="AG2099" s="113" t="s">
        <v>15388</v>
      </c>
      <c r="AH2099" s="131"/>
      <c r="AI2099" s="131"/>
      <c r="AJ2099" s="131"/>
      <c r="AQ2099" s="142"/>
      <c r="BA2099" s="142"/>
    </row>
    <row r="2100" spans="1:176" s="135" customFormat="1" x14ac:dyDescent="0.2">
      <c r="A2100" s="135" t="s">
        <v>15399</v>
      </c>
      <c r="B2100" s="127"/>
      <c r="C2100" s="128"/>
      <c r="D2100" s="135" t="s">
        <v>15398</v>
      </c>
      <c r="E2100" s="135" t="s">
        <v>15398</v>
      </c>
      <c r="F2100" s="130"/>
      <c r="G2100" s="130"/>
      <c r="H2100" s="127"/>
      <c r="I2100" s="135" t="s">
        <v>12764</v>
      </c>
      <c r="J2100" s="135" t="s">
        <v>203</v>
      </c>
      <c r="K2100" s="20" t="s">
        <v>162</v>
      </c>
      <c r="M2100" s="142"/>
      <c r="R2100" s="131" t="s">
        <v>15408</v>
      </c>
      <c r="S2100" s="131" t="s">
        <v>15409</v>
      </c>
      <c r="T2100" s="131"/>
      <c r="U2100" s="131" t="s">
        <v>15410</v>
      </c>
      <c r="V2100" s="131">
        <v>909644951</v>
      </c>
      <c r="AC2100" s="131" t="s">
        <v>168</v>
      </c>
      <c r="AD2100" s="131" t="s">
        <v>15413</v>
      </c>
      <c r="AE2100" s="131" t="s">
        <v>15414</v>
      </c>
      <c r="AF2100" s="131" t="s">
        <v>5885</v>
      </c>
      <c r="AG2100" s="142" t="s">
        <v>14136</v>
      </c>
      <c r="AH2100" s="142"/>
      <c r="AI2100" s="131"/>
      <c r="AJ2100" s="131"/>
      <c r="AQ2100" s="142"/>
      <c r="BA2100" s="142"/>
    </row>
    <row r="2101" spans="1:176" s="135" customFormat="1" x14ac:dyDescent="0.2">
      <c r="A2101" s="135" t="s">
        <v>173</v>
      </c>
      <c r="B2101" s="100" t="s">
        <v>15426</v>
      </c>
      <c r="C2101" s="160"/>
      <c r="D2101" s="88" t="s">
        <v>15427</v>
      </c>
      <c r="E2101" s="88" t="s">
        <v>15427</v>
      </c>
      <c r="F2101" s="169"/>
      <c r="G2101" s="100"/>
      <c r="H2101" s="100"/>
      <c r="I2101" s="94" t="s">
        <v>301</v>
      </c>
      <c r="J2101" s="94" t="s">
        <v>179</v>
      </c>
      <c r="K2101" s="92" t="s">
        <v>162</v>
      </c>
      <c r="L2101" s="88"/>
      <c r="M2101" s="142" t="s">
        <v>15428</v>
      </c>
      <c r="R2101" s="170" t="s">
        <v>15442</v>
      </c>
      <c r="S2101" s="88"/>
      <c r="T2101" s="170" t="s">
        <v>15443</v>
      </c>
      <c r="U2101" s="88" t="s">
        <v>1189</v>
      </c>
      <c r="V2101" s="88" t="s">
        <v>15444</v>
      </c>
      <c r="AC2101" s="131" t="s">
        <v>168</v>
      </c>
      <c r="AD2101" s="153" t="s">
        <v>15459</v>
      </c>
      <c r="AE2101" s="153" t="s">
        <v>15460</v>
      </c>
      <c r="AF2101" s="88" t="s">
        <v>250</v>
      </c>
      <c r="AG2101" s="142" t="s">
        <v>15461</v>
      </c>
      <c r="AH2101" s="88" t="s">
        <v>15462</v>
      </c>
      <c r="AI2101" s="88" t="s">
        <v>15444</v>
      </c>
      <c r="AJ2101" s="167"/>
      <c r="AK2101" s="153" t="s">
        <v>15481</v>
      </c>
      <c r="AL2101" s="144"/>
      <c r="AM2101" s="144"/>
      <c r="AN2101" s="167"/>
      <c r="AO2101" s="88"/>
      <c r="AP2101" s="88"/>
      <c r="AQ2101" s="88"/>
      <c r="AR2101" s="100"/>
      <c r="AS2101" s="100"/>
      <c r="AT2101" s="100"/>
      <c r="AU2101" s="100"/>
      <c r="AV2101" s="100"/>
      <c r="AW2101" s="100"/>
      <c r="AX2101" s="100"/>
      <c r="AY2101" s="100"/>
      <c r="AZ2101" s="100"/>
      <c r="BA2101" s="100"/>
      <c r="BB2101" s="100"/>
      <c r="BC2101" s="131"/>
      <c r="BD2101" s="131"/>
      <c r="BE2101" s="131"/>
      <c r="BF2101" s="131"/>
      <c r="BG2101" s="131"/>
      <c r="BH2101" s="131"/>
      <c r="BI2101" s="131"/>
      <c r="BJ2101" s="131"/>
      <c r="BK2101" s="131"/>
      <c r="BL2101" s="131"/>
      <c r="BM2101" s="131"/>
      <c r="BN2101" s="131"/>
    </row>
    <row r="2102" spans="1:176" s="135" customFormat="1" ht="14.25" x14ac:dyDescent="0.2">
      <c r="A2102" s="135" t="s">
        <v>173</v>
      </c>
      <c r="B2102" s="100"/>
      <c r="C2102" s="160"/>
      <c r="D2102" s="135" t="s">
        <v>15429</v>
      </c>
      <c r="E2102" s="135" t="s">
        <v>15429</v>
      </c>
      <c r="F2102" s="152"/>
      <c r="G2102" s="131"/>
      <c r="H2102" s="127"/>
      <c r="I2102" s="94" t="s">
        <v>160</v>
      </c>
      <c r="J2102" s="94" t="s">
        <v>161</v>
      </c>
      <c r="K2102" s="92" t="s">
        <v>162</v>
      </c>
      <c r="L2102" s="131" t="s">
        <v>15430</v>
      </c>
      <c r="M2102" s="144"/>
      <c r="R2102" s="88" t="s">
        <v>15445</v>
      </c>
      <c r="S2102" s="131"/>
      <c r="T2102" s="131" t="s">
        <v>15446</v>
      </c>
      <c r="U2102" s="131" t="s">
        <v>9459</v>
      </c>
      <c r="V2102" s="88" t="s">
        <v>15447</v>
      </c>
      <c r="AC2102" s="131" t="s">
        <v>168</v>
      </c>
      <c r="AD2102" s="131" t="s">
        <v>15463</v>
      </c>
      <c r="AE2102" s="131" t="s">
        <v>10534</v>
      </c>
      <c r="AF2102" s="131" t="s">
        <v>250</v>
      </c>
      <c r="AG2102" s="142" t="s">
        <v>15464</v>
      </c>
      <c r="AH2102" s="131"/>
      <c r="AI2102" s="131"/>
      <c r="AJ2102" s="131"/>
      <c r="AK2102" s="131"/>
      <c r="AL2102" s="131"/>
      <c r="AM2102" s="131"/>
      <c r="AN2102" s="131"/>
      <c r="AO2102" s="131"/>
      <c r="AP2102" s="131"/>
      <c r="AQ2102" s="131"/>
      <c r="AR2102" s="131"/>
      <c r="AS2102" s="131"/>
      <c r="AT2102" s="131"/>
      <c r="AU2102" s="131"/>
      <c r="AV2102" s="131"/>
      <c r="AW2102" s="131"/>
      <c r="AX2102" s="131"/>
      <c r="AY2102" s="131"/>
      <c r="AZ2102" s="131"/>
      <c r="BA2102" s="131"/>
      <c r="BB2102" s="131"/>
      <c r="BC2102" s="131"/>
      <c r="BD2102" s="131"/>
      <c r="BE2102" s="131"/>
      <c r="BF2102" s="131"/>
      <c r="BG2102" s="131"/>
      <c r="BH2102" s="131"/>
      <c r="BI2102" s="131"/>
      <c r="BJ2102" s="131"/>
      <c r="BK2102" s="131"/>
      <c r="BL2102" s="131"/>
      <c r="BM2102" s="131"/>
      <c r="BN2102" s="131"/>
    </row>
    <row r="2103" spans="1:176" x14ac:dyDescent="0.2">
      <c r="A2103" s="135" t="s">
        <v>173</v>
      </c>
      <c r="B2103" s="100"/>
      <c r="C2103" s="160"/>
      <c r="D2103" s="131" t="s">
        <v>15434</v>
      </c>
      <c r="E2103" s="131" t="s">
        <v>15434</v>
      </c>
      <c r="F2103" s="100"/>
      <c r="G2103" s="131"/>
      <c r="H2103" s="100"/>
      <c r="I2103" s="131" t="s">
        <v>301</v>
      </c>
      <c r="J2103" s="88" t="s">
        <v>179</v>
      </c>
      <c r="K2103" s="92" t="s">
        <v>162</v>
      </c>
      <c r="L2103" s="131" t="s">
        <v>15435</v>
      </c>
      <c r="M2103" s="171" t="s">
        <v>15436</v>
      </c>
      <c r="N2103" s="135"/>
      <c r="O2103" s="135"/>
      <c r="P2103" s="135"/>
      <c r="Q2103" s="135"/>
      <c r="R2103" s="131" t="s">
        <v>15449</v>
      </c>
      <c r="S2103" s="131"/>
      <c r="T2103" s="131" t="s">
        <v>15450</v>
      </c>
      <c r="U2103" s="131" t="s">
        <v>15451</v>
      </c>
      <c r="V2103" s="172" t="s">
        <v>15452</v>
      </c>
      <c r="W2103" s="135"/>
      <c r="X2103" s="135"/>
      <c r="Y2103" s="135"/>
      <c r="Z2103" s="135"/>
      <c r="AA2103" s="135"/>
      <c r="AB2103" s="135"/>
      <c r="AC2103" s="131" t="s">
        <v>168</v>
      </c>
      <c r="AD2103" s="131" t="s">
        <v>15467</v>
      </c>
      <c r="AE2103" s="131" t="s">
        <v>15468</v>
      </c>
      <c r="AF2103" s="131" t="s">
        <v>1289</v>
      </c>
      <c r="AG2103" s="173" t="s">
        <v>15469</v>
      </c>
      <c r="AH2103" s="171" t="s">
        <v>15470</v>
      </c>
      <c r="AI2103" s="131"/>
      <c r="AJ2103" s="131"/>
      <c r="AK2103" s="131"/>
      <c r="AL2103" s="131"/>
      <c r="AM2103" s="131"/>
      <c r="AN2103" s="131"/>
      <c r="AO2103" s="131"/>
      <c r="AP2103" s="131"/>
      <c r="AQ2103" s="131"/>
      <c r="AR2103" s="131"/>
      <c r="AS2103" s="131"/>
      <c r="AT2103" s="131"/>
      <c r="AU2103" s="131"/>
      <c r="AV2103" s="131"/>
      <c r="AW2103" s="131"/>
      <c r="AX2103" s="131"/>
      <c r="AY2103" s="131"/>
      <c r="AZ2103" s="131"/>
      <c r="BA2103" s="131"/>
      <c r="BB2103" s="131"/>
      <c r="BC2103" s="131"/>
      <c r="BD2103" s="131"/>
      <c r="BE2103" s="131"/>
      <c r="BF2103" s="131"/>
      <c r="BG2103" s="131"/>
      <c r="BH2103" s="131"/>
      <c r="BI2103" s="131"/>
      <c r="BJ2103" s="131"/>
      <c r="BK2103" s="131"/>
      <c r="BL2103" s="131"/>
      <c r="BM2103" s="131"/>
      <c r="BN2103" s="131"/>
      <c r="DK2103" s="135"/>
      <c r="DN2103" s="135"/>
      <c r="EM2103" s="135"/>
      <c r="EO2103" s="135"/>
      <c r="ER2103" s="135"/>
    </row>
    <row r="2104" spans="1:176" x14ac:dyDescent="0.2">
      <c r="A2104" s="135" t="s">
        <v>275</v>
      </c>
      <c r="B2104" s="161"/>
      <c r="C2104" s="160"/>
      <c r="D2104" s="131" t="s">
        <v>15437</v>
      </c>
      <c r="E2104" s="131" t="s">
        <v>15437</v>
      </c>
      <c r="F2104" s="131"/>
      <c r="G2104" s="131"/>
      <c r="H2104" s="131"/>
      <c r="I2104" s="131" t="s">
        <v>160</v>
      </c>
      <c r="J2104" s="131" t="s">
        <v>161</v>
      </c>
      <c r="K2104" s="161" t="s">
        <v>162</v>
      </c>
      <c r="L2104" s="135" t="s">
        <v>15438</v>
      </c>
      <c r="M2104" s="171" t="s">
        <v>15439</v>
      </c>
      <c r="N2104" s="135"/>
      <c r="O2104" s="135"/>
      <c r="P2104" s="135"/>
      <c r="Q2104" s="135"/>
      <c r="R2104" s="131"/>
      <c r="S2104" s="131"/>
      <c r="T2104" s="131"/>
      <c r="U2104" s="131" t="s">
        <v>15453</v>
      </c>
      <c r="V2104" s="131" t="s">
        <v>15454</v>
      </c>
      <c r="W2104" s="135"/>
      <c r="X2104" s="135"/>
      <c r="Y2104" s="135"/>
      <c r="Z2104" s="135"/>
      <c r="AA2104" s="135"/>
      <c r="AB2104" s="135"/>
      <c r="AC2104" s="131"/>
      <c r="AD2104" s="47" t="s">
        <v>15471</v>
      </c>
      <c r="AE2104" s="131"/>
      <c r="AF2104" s="131"/>
      <c r="AG2104" s="163" t="s">
        <v>15472</v>
      </c>
      <c r="AH2104" s="171" t="s">
        <v>15473</v>
      </c>
      <c r="AI2104" s="131"/>
      <c r="AJ2104" s="131"/>
      <c r="AK2104" s="131"/>
      <c r="AL2104" s="131"/>
      <c r="AM2104" s="131"/>
      <c r="AN2104" s="131"/>
      <c r="AO2104" s="131"/>
      <c r="AP2104" s="131"/>
      <c r="AQ2104" s="131"/>
      <c r="AR2104" s="131"/>
      <c r="AS2104" s="131"/>
      <c r="AT2104" s="131"/>
      <c r="AU2104" s="131"/>
      <c r="AV2104" s="131"/>
      <c r="AW2104" s="131" t="s">
        <v>15474</v>
      </c>
      <c r="AX2104" s="131"/>
      <c r="AY2104" s="131"/>
      <c r="AZ2104" s="131" t="s">
        <v>15475</v>
      </c>
      <c r="BA2104" s="131"/>
      <c r="BB2104" s="131"/>
      <c r="BC2104" s="131"/>
      <c r="BD2104" s="131"/>
      <c r="BE2104" s="131"/>
      <c r="BF2104" s="131"/>
      <c r="BG2104" s="131"/>
      <c r="BH2104" s="131"/>
      <c r="BI2104" s="131"/>
      <c r="BJ2104" s="131"/>
      <c r="BK2104" s="131"/>
      <c r="BL2104" s="131"/>
      <c r="BM2104" s="131"/>
      <c r="BN2104" s="131"/>
    </row>
    <row r="2105" spans="1:176" x14ac:dyDescent="0.2">
      <c r="A2105" s="135" t="s">
        <v>568</v>
      </c>
      <c r="B2105" s="161"/>
      <c r="C2105" s="160"/>
      <c r="D2105" s="131" t="s">
        <v>15440</v>
      </c>
      <c r="E2105" s="131" t="s">
        <v>15440</v>
      </c>
      <c r="F2105" s="131"/>
      <c r="G2105" s="131"/>
      <c r="H2105" s="131"/>
      <c r="I2105" s="131" t="s">
        <v>301</v>
      </c>
      <c r="J2105" s="88" t="s">
        <v>179</v>
      </c>
      <c r="K2105" s="161" t="s">
        <v>180</v>
      </c>
      <c r="L2105" s="131" t="s">
        <v>15441</v>
      </c>
      <c r="M2105" s="163"/>
      <c r="R2105" s="101" t="s">
        <v>15455</v>
      </c>
      <c r="S2105" s="101" t="s">
        <v>15456</v>
      </c>
      <c r="T2105" s="131" t="s">
        <v>15457</v>
      </c>
      <c r="U2105" s="131" t="s">
        <v>1010</v>
      </c>
      <c r="V2105" s="131" t="s">
        <v>15458</v>
      </c>
      <c r="X2105" s="135"/>
      <c r="AC2105" s="131" t="s">
        <v>168</v>
      </c>
      <c r="AD2105" s="131" t="s">
        <v>15476</v>
      </c>
      <c r="AE2105" s="131" t="s">
        <v>15477</v>
      </c>
      <c r="AF2105" s="131" t="s">
        <v>15612</v>
      </c>
      <c r="AG2105" s="181" t="s">
        <v>15478</v>
      </c>
      <c r="AH2105" s="131"/>
      <c r="AI2105" s="131"/>
      <c r="AJ2105" s="131"/>
      <c r="AK2105" s="131"/>
      <c r="AL2105" s="131"/>
      <c r="AM2105" s="131"/>
      <c r="AN2105" s="131"/>
      <c r="AO2105" s="131"/>
      <c r="AP2105" s="131"/>
      <c r="AQ2105" s="131"/>
      <c r="AR2105" s="131"/>
      <c r="AS2105" s="131"/>
      <c r="AT2105" s="131"/>
      <c r="AU2105" s="131"/>
      <c r="AV2105" s="131" t="s">
        <v>168</v>
      </c>
      <c r="AW2105" s="131" t="s">
        <v>9135</v>
      </c>
      <c r="AX2105" s="131" t="s">
        <v>15479</v>
      </c>
      <c r="AY2105" s="131" t="s">
        <v>250</v>
      </c>
      <c r="AZ2105" s="170" t="s">
        <v>15480</v>
      </c>
      <c r="BA2105" s="131"/>
      <c r="BB2105" s="131"/>
      <c r="BC2105" s="131"/>
      <c r="BD2105" s="131"/>
      <c r="BE2105" s="131"/>
      <c r="BF2105" s="131"/>
      <c r="BG2105" s="131"/>
      <c r="BH2105" s="131"/>
      <c r="BI2105" s="131"/>
      <c r="BJ2105" s="131"/>
      <c r="BK2105" s="131"/>
      <c r="BL2105" s="131"/>
      <c r="BM2105" s="131"/>
      <c r="BN2105" s="131"/>
    </row>
    <row r="2106" spans="1:176" ht="12.75" customHeight="1" x14ac:dyDescent="0.2">
      <c r="A2106" s="132" t="s">
        <v>173</v>
      </c>
      <c r="B2106" s="17" t="s">
        <v>886</v>
      </c>
      <c r="C2106" s="132" t="s">
        <v>4052</v>
      </c>
      <c r="D2106" s="132" t="s">
        <v>880</v>
      </c>
      <c r="E2106" s="132" t="s">
        <v>5627</v>
      </c>
      <c r="F2106" s="134"/>
      <c r="G2106" s="134"/>
      <c r="H2106" s="134" t="s">
        <v>1311</v>
      </c>
      <c r="I2106" s="132" t="s">
        <v>160</v>
      </c>
      <c r="J2106" s="132" t="s">
        <v>161</v>
      </c>
      <c r="K2106" s="20" t="s">
        <v>180</v>
      </c>
      <c r="L2106" s="132" t="s">
        <v>5628</v>
      </c>
      <c r="M2106" s="136"/>
      <c r="N2106" s="17"/>
      <c r="O2106" s="17"/>
      <c r="P2106" s="17"/>
      <c r="Q2106" s="134"/>
      <c r="R2106" s="136" t="s">
        <v>5629</v>
      </c>
      <c r="S2106" s="136"/>
      <c r="T2106" s="136"/>
      <c r="U2106" s="136"/>
      <c r="V2106" s="138"/>
      <c r="W2106" s="136"/>
      <c r="X2106" s="136"/>
      <c r="Y2106" s="136"/>
      <c r="Z2106" s="136"/>
      <c r="AA2106" s="136"/>
      <c r="AB2106" s="136"/>
      <c r="AC2106" s="135" t="s">
        <v>194</v>
      </c>
      <c r="AD2106" s="3" t="s">
        <v>13468</v>
      </c>
      <c r="AE2106" s="3" t="s">
        <v>13469</v>
      </c>
      <c r="AF2106" s="3" t="s">
        <v>13470</v>
      </c>
      <c r="AG2106" s="82" t="s">
        <v>13608</v>
      </c>
      <c r="AH2106" s="3" t="s">
        <v>163</v>
      </c>
      <c r="AI2106" s="15" t="s">
        <v>15003</v>
      </c>
      <c r="AJ2106" s="3" t="s">
        <v>9497</v>
      </c>
      <c r="AK2106" s="3" t="s">
        <v>9498</v>
      </c>
      <c r="AL2106" s="3" t="s">
        <v>9499</v>
      </c>
      <c r="AM2106" s="3" t="s">
        <v>194</v>
      </c>
      <c r="AN2106" s="3" t="s">
        <v>9500</v>
      </c>
      <c r="AO2106" s="3" t="s">
        <v>9501</v>
      </c>
      <c r="AQ2106" s="3" t="s">
        <v>9502</v>
      </c>
      <c r="AT2106" s="141"/>
      <c r="AW2106" s="3" t="s">
        <v>194</v>
      </c>
      <c r="AX2106" s="3" t="s">
        <v>15524</v>
      </c>
      <c r="AY2106" s="3" t="s">
        <v>15525</v>
      </c>
      <c r="AZ2106" s="130" t="s">
        <v>15526</v>
      </c>
      <c r="BA2106" s="176"/>
      <c r="BB2106" s="176" t="s">
        <v>15527</v>
      </c>
      <c r="BC2106" s="99"/>
      <c r="BF2106" s="39" t="s">
        <v>15528</v>
      </c>
      <c r="BG2106" s="3" t="s">
        <v>168</v>
      </c>
      <c r="BH2106" s="3" t="s">
        <v>9503</v>
      </c>
      <c r="BI2106" s="3" t="s">
        <v>9504</v>
      </c>
      <c r="BJ2106" s="3" t="s">
        <v>839</v>
      </c>
      <c r="BK2106" s="3" t="s">
        <v>9505</v>
      </c>
      <c r="BL2106" s="3" t="s">
        <v>163</v>
      </c>
      <c r="BM2106" s="3" t="s">
        <v>9506</v>
      </c>
      <c r="BN2106" s="3" t="s">
        <v>163</v>
      </c>
      <c r="BO2106" s="3" t="s">
        <v>163</v>
      </c>
      <c r="BP2106" s="3" t="s">
        <v>9507</v>
      </c>
      <c r="BQ2106" s="3" t="s">
        <v>168</v>
      </c>
      <c r="BR2106" s="3" t="s">
        <v>9508</v>
      </c>
      <c r="BS2106" s="3" t="s">
        <v>9509</v>
      </c>
      <c r="BT2106" s="3" t="s">
        <v>9510</v>
      </c>
      <c r="BU2106" s="3" t="s">
        <v>9511</v>
      </c>
      <c r="BV2106" s="3" t="s">
        <v>163</v>
      </c>
      <c r="BW2106" s="3" t="s">
        <v>9512</v>
      </c>
      <c r="BX2106" s="3" t="s">
        <v>163</v>
      </c>
      <c r="BY2106" s="3" t="s">
        <v>9513</v>
      </c>
      <c r="BZ2106" s="3" t="s">
        <v>9514</v>
      </c>
      <c r="CA2106" s="3" t="s">
        <v>168</v>
      </c>
      <c r="CB2106" s="3" t="s">
        <v>3727</v>
      </c>
      <c r="CC2106" s="3" t="s">
        <v>9515</v>
      </c>
      <c r="CD2106" s="3" t="s">
        <v>635</v>
      </c>
      <c r="CE2106" s="3" t="s">
        <v>9516</v>
      </c>
      <c r="CK2106" s="3" t="s">
        <v>168</v>
      </c>
      <c r="CL2106" s="3" t="s">
        <v>9517</v>
      </c>
      <c r="CM2106" s="3" t="s">
        <v>9518</v>
      </c>
      <c r="CN2106" s="3" t="s">
        <v>9519</v>
      </c>
      <c r="CO2106" s="3" t="s">
        <v>9520</v>
      </c>
      <c r="CP2106" s="3" t="s">
        <v>163</v>
      </c>
      <c r="CQ2106" s="3" t="s">
        <v>9521</v>
      </c>
      <c r="CR2106" s="3" t="s">
        <v>163</v>
      </c>
      <c r="CS2106" s="3" t="s">
        <v>163</v>
      </c>
      <c r="CT2106" s="3" t="s">
        <v>9522</v>
      </c>
      <c r="CU2106" s="3" t="s">
        <v>194</v>
      </c>
      <c r="CV2106" s="3" t="s">
        <v>9366</v>
      </c>
      <c r="CW2106" s="3" t="s">
        <v>9523</v>
      </c>
      <c r="CX2106" s="3" t="s">
        <v>9524</v>
      </c>
      <c r="CY2106" s="3" t="s">
        <v>9525</v>
      </c>
      <c r="CZ2106" s="3" t="s">
        <v>163</v>
      </c>
      <c r="DA2106" s="3" t="s">
        <v>9526</v>
      </c>
      <c r="DE2106" s="3" t="s">
        <v>194</v>
      </c>
      <c r="DF2106" s="3" t="s">
        <v>6482</v>
      </c>
      <c r="DG2106" s="3" t="s">
        <v>11185</v>
      </c>
      <c r="DH2106" s="3" t="s">
        <v>839</v>
      </c>
      <c r="DI2106" s="3" t="s">
        <v>11186</v>
      </c>
      <c r="DK2106" s="141" t="s">
        <v>13060</v>
      </c>
      <c r="DN2106" s="141" t="s">
        <v>13061</v>
      </c>
      <c r="DO2106" s="3" t="s">
        <v>168</v>
      </c>
      <c r="DP2106" s="3" t="s">
        <v>9527</v>
      </c>
      <c r="DQ2106" s="3" t="s">
        <v>3142</v>
      </c>
      <c r="DR2106" s="3" t="s">
        <v>9528</v>
      </c>
      <c r="DS2106" s="3" t="s">
        <v>9529</v>
      </c>
      <c r="DT2106" s="3" t="s">
        <v>163</v>
      </c>
      <c r="DU2106" s="3" t="s">
        <v>163</v>
      </c>
      <c r="DV2106" s="3" t="s">
        <v>163</v>
      </c>
      <c r="DW2106" s="3" t="s">
        <v>163</v>
      </c>
      <c r="DX2106" s="3" t="s">
        <v>9530</v>
      </c>
      <c r="DY2106" s="3" t="s">
        <v>194</v>
      </c>
      <c r="DZ2106" s="3" t="s">
        <v>9531</v>
      </c>
      <c r="EA2106" s="3" t="s">
        <v>9532</v>
      </c>
      <c r="EB2106" s="3" t="s">
        <v>9510</v>
      </c>
      <c r="EC2106" s="3" t="s">
        <v>9533</v>
      </c>
      <c r="ED2106" s="3" t="s">
        <v>163</v>
      </c>
      <c r="EE2106" s="3" t="s">
        <v>163</v>
      </c>
      <c r="EF2106" s="3" t="s">
        <v>163</v>
      </c>
      <c r="EG2106" s="3" t="s">
        <v>163</v>
      </c>
      <c r="EH2106" s="3" t="s">
        <v>9534</v>
      </c>
      <c r="EI2106" s="3" t="s">
        <v>168</v>
      </c>
      <c r="EJ2106" s="3" t="s">
        <v>967</v>
      </c>
      <c r="EK2106" s="3" t="s">
        <v>11593</v>
      </c>
      <c r="EL2106" s="3" t="s">
        <v>13068</v>
      </c>
      <c r="EM2106" s="82" t="s">
        <v>13069</v>
      </c>
      <c r="EO2106" s="141" t="s">
        <v>13070</v>
      </c>
      <c r="ER2106" s="141" t="s">
        <v>13071</v>
      </c>
      <c r="FO2106" s="135"/>
      <c r="FP2106" s="135"/>
      <c r="FQ2106" s="135"/>
      <c r="FR2106" s="135"/>
      <c r="FS2106" s="135"/>
      <c r="FT2106" s="135"/>
    </row>
    <row r="2107" spans="1:176" x14ac:dyDescent="0.2">
      <c r="A2107" s="132" t="s">
        <v>173</v>
      </c>
      <c r="B2107" s="17" t="s">
        <v>1197</v>
      </c>
      <c r="C2107" s="41" t="s">
        <v>12467</v>
      </c>
      <c r="D2107" s="132" t="s">
        <v>6575</v>
      </c>
      <c r="E2107" s="132" t="s">
        <v>6576</v>
      </c>
      <c r="F2107" s="134"/>
      <c r="G2107" s="134"/>
      <c r="H2107" s="134" t="s">
        <v>177</v>
      </c>
      <c r="I2107" s="132" t="s">
        <v>253</v>
      </c>
      <c r="J2107" s="132" t="s">
        <v>179</v>
      </c>
      <c r="K2107" s="134" t="s">
        <v>162</v>
      </c>
      <c r="L2107" s="132"/>
      <c r="M2107" s="3" t="s">
        <v>7640</v>
      </c>
      <c r="N2107" s="17"/>
      <c r="O2107" s="17"/>
      <c r="P2107" s="134"/>
      <c r="Q2107" s="134"/>
      <c r="R2107" s="21" t="s">
        <v>6577</v>
      </c>
      <c r="S2107" s="21"/>
      <c r="T2107" s="21"/>
      <c r="U2107" s="21"/>
      <c r="V2107" s="22" t="s">
        <v>11723</v>
      </c>
      <c r="W2107" s="21"/>
      <c r="X2107" s="21"/>
      <c r="Y2107" s="21"/>
      <c r="Z2107" s="21"/>
      <c r="AA2107" s="21"/>
      <c r="AB2107" s="21"/>
      <c r="AC2107" s="136" t="s">
        <v>168</v>
      </c>
      <c r="AD2107" s="136" t="s">
        <v>6578</v>
      </c>
      <c r="AE2107" s="136" t="s">
        <v>6579</v>
      </c>
      <c r="AF2107" s="133"/>
      <c r="AG2107" s="3" t="s">
        <v>6580</v>
      </c>
      <c r="AJ2107" s="136">
        <v>919665656000</v>
      </c>
      <c r="AK2107" s="136"/>
      <c r="AL2107" s="136"/>
      <c r="AM2107" s="134"/>
      <c r="AN2107" s="134"/>
      <c r="AO2107" s="134"/>
      <c r="AP2107" s="134"/>
      <c r="AQ2107" s="134"/>
      <c r="AR2107" s="134"/>
      <c r="AS2107" s="134"/>
      <c r="AT2107" s="134"/>
      <c r="AU2107" s="134"/>
      <c r="AV2107" s="134"/>
      <c r="AW2107" s="3" t="s">
        <v>168</v>
      </c>
      <c r="AX2107" s="3" t="s">
        <v>3376</v>
      </c>
      <c r="AY2107" s="3" t="s">
        <v>6581</v>
      </c>
      <c r="BA2107" s="3" t="s">
        <v>6582</v>
      </c>
      <c r="BH2107" s="3" t="s">
        <v>6583</v>
      </c>
      <c r="BI2107" s="3" t="s">
        <v>6584</v>
      </c>
      <c r="BK2107" s="3" t="s">
        <v>6585</v>
      </c>
    </row>
    <row r="2108" spans="1:176" x14ac:dyDescent="0.2">
      <c r="A2108" s="135" t="s">
        <v>173</v>
      </c>
      <c r="B2108" s="127" t="s">
        <v>1197</v>
      </c>
      <c r="C2108" s="41" t="s">
        <v>12467</v>
      </c>
      <c r="D2108" s="3" t="s">
        <v>5313</v>
      </c>
      <c r="E2108" s="135" t="s">
        <v>12907</v>
      </c>
      <c r="F2108" s="135"/>
      <c r="G2108" s="135"/>
      <c r="H2108" s="134" t="s">
        <v>177</v>
      </c>
      <c r="I2108" s="135" t="s">
        <v>301</v>
      </c>
      <c r="J2108" s="135" t="s">
        <v>179</v>
      </c>
      <c r="K2108" s="134" t="s">
        <v>162</v>
      </c>
      <c r="L2108" s="135"/>
      <c r="M2108" s="3" t="s">
        <v>12981</v>
      </c>
      <c r="R2108" s="3" t="s">
        <v>12921</v>
      </c>
      <c r="S2108" s="3" t="s">
        <v>12922</v>
      </c>
      <c r="U2108" s="3" t="s">
        <v>12982</v>
      </c>
      <c r="X2108" s="135"/>
      <c r="AC2108" s="135" t="s">
        <v>168</v>
      </c>
      <c r="AD2108" s="3" t="s">
        <v>12948</v>
      </c>
      <c r="AE2108" s="3" t="s">
        <v>599</v>
      </c>
      <c r="AF2108" s="3" t="s">
        <v>999</v>
      </c>
      <c r="AG2108" s="3" t="s">
        <v>12949</v>
      </c>
    </row>
    <row r="2109" spans="1:176" s="135" customFormat="1" ht="12.75" customHeight="1" x14ac:dyDescent="0.25">
      <c r="A2109" s="135" t="s">
        <v>173</v>
      </c>
      <c r="B2109" s="17" t="s">
        <v>886</v>
      </c>
      <c r="C2109" s="128"/>
      <c r="D2109" s="135" t="s">
        <v>7336</v>
      </c>
      <c r="E2109" s="135" t="s">
        <v>7336</v>
      </c>
      <c r="H2109" s="127" t="s">
        <v>177</v>
      </c>
      <c r="I2109" s="135" t="s">
        <v>2669</v>
      </c>
      <c r="J2109" s="135" t="s">
        <v>161</v>
      </c>
      <c r="K2109" s="127" t="s">
        <v>162</v>
      </c>
      <c r="M2109" s="135" t="s">
        <v>7337</v>
      </c>
      <c r="R2109" s="135" t="s">
        <v>7338</v>
      </c>
      <c r="T2109" s="135">
        <v>35769</v>
      </c>
      <c r="U2109" s="135" t="s">
        <v>3254</v>
      </c>
      <c r="V2109" s="141"/>
      <c r="AC2109" s="135" t="s">
        <v>168</v>
      </c>
      <c r="AD2109" s="135" t="s">
        <v>13361</v>
      </c>
      <c r="AE2109" s="135" t="s">
        <v>5351</v>
      </c>
      <c r="AG2109" s="135" t="s">
        <v>7339</v>
      </c>
      <c r="BH2109" s="135" t="s">
        <v>11758</v>
      </c>
      <c r="FO2109" s="129"/>
      <c r="FP2109" s="129"/>
      <c r="FQ2109" s="129"/>
      <c r="FR2109" s="129"/>
      <c r="FS2109" s="129"/>
      <c r="FT2109" s="129"/>
    </row>
    <row r="2110" spans="1:176" s="135" customFormat="1" x14ac:dyDescent="0.2">
      <c r="A2110" s="135" t="s">
        <v>173</v>
      </c>
      <c r="B2110" s="17" t="s">
        <v>886</v>
      </c>
      <c r="C2110" s="128"/>
      <c r="D2110" s="135" t="s">
        <v>14586</v>
      </c>
      <c r="E2110" s="135" t="s">
        <v>14587</v>
      </c>
      <c r="F2110" s="134"/>
      <c r="H2110" s="127" t="s">
        <v>177</v>
      </c>
      <c r="I2110" s="135" t="s">
        <v>1714</v>
      </c>
      <c r="J2110" s="135" t="s">
        <v>179</v>
      </c>
      <c r="K2110" s="79" t="s">
        <v>162</v>
      </c>
      <c r="L2110" s="135" t="s">
        <v>14583</v>
      </c>
      <c r="R2110" s="135" t="s">
        <v>14588</v>
      </c>
      <c r="AJ2110" s="10">
        <v>18996985426</v>
      </c>
    </row>
    <row r="2111" spans="1:176" s="135" customFormat="1" ht="14.25" x14ac:dyDescent="0.2">
      <c r="A2111" s="135" t="s">
        <v>173</v>
      </c>
      <c r="B2111" s="17" t="s">
        <v>886</v>
      </c>
      <c r="C2111" s="128"/>
      <c r="D2111" s="135" t="s">
        <v>14589</v>
      </c>
      <c r="E2111" s="135" t="s">
        <v>14590</v>
      </c>
      <c r="F2111" s="134"/>
      <c r="H2111" s="127" t="s">
        <v>177</v>
      </c>
      <c r="I2111" s="135" t="s">
        <v>1714</v>
      </c>
      <c r="J2111" s="135" t="s">
        <v>179</v>
      </c>
      <c r="K2111" s="79" t="s">
        <v>162</v>
      </c>
      <c r="L2111" s="135" t="s">
        <v>14583</v>
      </c>
      <c r="R2111" s="135" t="s">
        <v>9477</v>
      </c>
      <c r="AC2111" s="135" t="s">
        <v>168</v>
      </c>
      <c r="AD2111" s="135" t="s">
        <v>1050</v>
      </c>
      <c r="AE2111" s="135" t="s">
        <v>14591</v>
      </c>
      <c r="AJ2111" s="135" t="s">
        <v>14592</v>
      </c>
    </row>
    <row r="2112" spans="1:176" s="135" customFormat="1" x14ac:dyDescent="0.2">
      <c r="A2112" s="135" t="s">
        <v>205</v>
      </c>
      <c r="D2112" s="135" t="s">
        <v>15541</v>
      </c>
      <c r="E2112" s="135" t="s">
        <v>15541</v>
      </c>
      <c r="F2112" s="169"/>
      <c r="G2112" s="100"/>
      <c r="H2112" s="100"/>
      <c r="I2112" s="94" t="s">
        <v>722</v>
      </c>
      <c r="J2112" s="94" t="s">
        <v>179</v>
      </c>
      <c r="K2112" s="92" t="s">
        <v>180</v>
      </c>
      <c r="L2112" s="88"/>
      <c r="M2112" s="176" t="s">
        <v>15542</v>
      </c>
      <c r="R2112" s="135" t="s">
        <v>15557</v>
      </c>
      <c r="S2112" s="135" t="s">
        <v>15558</v>
      </c>
      <c r="U2112" s="135" t="s">
        <v>3590</v>
      </c>
      <c r="V2112" s="135" t="s">
        <v>15559</v>
      </c>
      <c r="AC2112" s="135" t="s">
        <v>168</v>
      </c>
      <c r="AD2112" s="135" t="s">
        <v>15560</v>
      </c>
      <c r="AE2112" s="135" t="s">
        <v>856</v>
      </c>
      <c r="AF2112" s="135" t="s">
        <v>581</v>
      </c>
      <c r="AG2112" s="135" t="s">
        <v>15561</v>
      </c>
      <c r="AI2112" s="135" t="s">
        <v>15559</v>
      </c>
      <c r="AV2112" s="135" t="s">
        <v>3478</v>
      </c>
      <c r="AW2112" s="135" t="s">
        <v>15562</v>
      </c>
      <c r="AX2112" s="135" t="s">
        <v>728</v>
      </c>
      <c r="AY2112" s="135" t="s">
        <v>1071</v>
      </c>
      <c r="AZ2112" s="135" t="s">
        <v>15563</v>
      </c>
      <c r="BB2112" s="135" t="s">
        <v>15559</v>
      </c>
      <c r="BC2112" s="135" t="s">
        <v>15564</v>
      </c>
      <c r="BF2112" s="135" t="s">
        <v>168</v>
      </c>
      <c r="BG2112" s="135" t="s">
        <v>15565</v>
      </c>
      <c r="BH2112" s="135" t="s">
        <v>1778</v>
      </c>
      <c r="BL2112" s="135" t="s">
        <v>15559</v>
      </c>
    </row>
    <row r="2113" spans="1:57" s="135" customFormat="1" x14ac:dyDescent="0.2">
      <c r="A2113" s="135" t="s">
        <v>173</v>
      </c>
      <c r="D2113" s="135" t="s">
        <v>1454</v>
      </c>
      <c r="E2113" s="135" t="s">
        <v>15546</v>
      </c>
      <c r="F2113" s="127"/>
      <c r="I2113" s="135" t="s">
        <v>1455</v>
      </c>
      <c r="J2113" s="135" t="s">
        <v>179</v>
      </c>
      <c r="K2113" s="127" t="s">
        <v>180</v>
      </c>
      <c r="L2113" s="135" t="s">
        <v>15547</v>
      </c>
      <c r="M2113" s="135" t="s">
        <v>15548</v>
      </c>
      <c r="O2113" s="127"/>
      <c r="P2113" s="127"/>
      <c r="R2113" s="135" t="s">
        <v>1457</v>
      </c>
      <c r="S2113" s="135" t="s">
        <v>1458</v>
      </c>
      <c r="T2113" s="135" t="s">
        <v>1459</v>
      </c>
      <c r="U2113" s="135" t="s">
        <v>9837</v>
      </c>
      <c r="V2113" s="135" t="s">
        <v>15566</v>
      </c>
      <c r="AC2113" s="135" t="s">
        <v>168</v>
      </c>
      <c r="AD2113" s="135" t="s">
        <v>14060</v>
      </c>
      <c r="AE2113" s="135" t="s">
        <v>14061</v>
      </c>
      <c r="AF2113" s="135" t="s">
        <v>14062</v>
      </c>
      <c r="AG2113" s="135" t="s">
        <v>15567</v>
      </c>
      <c r="AM2113" s="135" t="s">
        <v>194</v>
      </c>
      <c r="AN2113" s="135" t="s">
        <v>1469</v>
      </c>
      <c r="AO2113" s="135" t="s">
        <v>15568</v>
      </c>
      <c r="AQ2113" s="135" t="s">
        <v>15569</v>
      </c>
      <c r="AV2113" s="135" t="s">
        <v>168</v>
      </c>
      <c r="AW2113" s="135" t="s">
        <v>1462</v>
      </c>
      <c r="AX2113" s="135" t="s">
        <v>1463</v>
      </c>
      <c r="AY2113" s="135" t="s">
        <v>1464</v>
      </c>
      <c r="AZ2113" s="135" t="s">
        <v>15570</v>
      </c>
      <c r="BE2113" s="135" t="s">
        <v>15571</v>
      </c>
    </row>
    <row r="2114" spans="1:57" s="135" customFormat="1" x14ac:dyDescent="0.2">
      <c r="A2114" s="135" t="s">
        <v>15552</v>
      </c>
      <c r="D2114" s="135" t="s">
        <v>15553</v>
      </c>
      <c r="E2114" s="135" t="s">
        <v>15553</v>
      </c>
      <c r="F2114" s="127"/>
      <c r="I2114" s="135" t="s">
        <v>261</v>
      </c>
      <c r="K2114" s="127" t="s">
        <v>162</v>
      </c>
      <c r="L2114" s="135" t="s">
        <v>15554</v>
      </c>
      <c r="M2114" s="135" t="s">
        <v>15555</v>
      </c>
      <c r="R2114" s="135" t="s">
        <v>15581</v>
      </c>
      <c r="S2114" s="135" t="s">
        <v>15582</v>
      </c>
      <c r="T2114" s="135" t="s">
        <v>2691</v>
      </c>
      <c r="U2114" s="135" t="s">
        <v>559</v>
      </c>
      <c r="V2114" s="135" t="s">
        <v>15583</v>
      </c>
      <c r="AC2114" s="135" t="s">
        <v>168</v>
      </c>
      <c r="AD2114" s="135" t="s">
        <v>15584</v>
      </c>
      <c r="AE2114" s="135" t="s">
        <v>15585</v>
      </c>
      <c r="AF2114" s="135" t="s">
        <v>250</v>
      </c>
      <c r="AG2114" s="135" t="s">
        <v>15586</v>
      </c>
      <c r="AH2114" s="135" t="s">
        <v>15587</v>
      </c>
    </row>
    <row r="2115" spans="1:57" s="135" customFormat="1" x14ac:dyDescent="0.2">
      <c r="A2115" s="135" t="s">
        <v>568</v>
      </c>
      <c r="D2115" s="135" t="s">
        <v>15556</v>
      </c>
      <c r="E2115" s="135" t="s">
        <v>15556</v>
      </c>
      <c r="F2115" s="127"/>
      <c r="I2115" s="135" t="s">
        <v>160</v>
      </c>
      <c r="J2115" s="135" t="s">
        <v>161</v>
      </c>
      <c r="K2115" s="127" t="s">
        <v>162</v>
      </c>
      <c r="R2115" s="135" t="s">
        <v>15588</v>
      </c>
      <c r="S2115" s="135" t="s">
        <v>15589</v>
      </c>
      <c r="U2115" s="135" t="s">
        <v>346</v>
      </c>
      <c r="AC2115" s="135" t="s">
        <v>168</v>
      </c>
      <c r="AD2115" s="135" t="s">
        <v>1162</v>
      </c>
      <c r="AE2115" s="135" t="s">
        <v>15590</v>
      </c>
      <c r="AG2115" s="135" t="s">
        <v>15591</v>
      </c>
      <c r="AK2115" s="135" t="s">
        <v>15592</v>
      </c>
    </row>
    <row r="2116" spans="1:57" s="135" customFormat="1" x14ac:dyDescent="0.2">
      <c r="A2116" s="135" t="s">
        <v>173</v>
      </c>
      <c r="B2116" s="135" t="s">
        <v>886</v>
      </c>
      <c r="D2116" s="135" t="s">
        <v>15602</v>
      </c>
      <c r="E2116" s="135" t="s">
        <v>15602</v>
      </c>
      <c r="F2116" s="127"/>
      <c r="I2116" s="135" t="s">
        <v>809</v>
      </c>
      <c r="J2116" s="135" t="s">
        <v>810</v>
      </c>
      <c r="K2116" s="127" t="s">
        <v>162</v>
      </c>
      <c r="L2116" s="135" t="s">
        <v>15603</v>
      </c>
      <c r="AC2116" s="135" t="s">
        <v>168</v>
      </c>
      <c r="AD2116" s="135" t="s">
        <v>2109</v>
      </c>
      <c r="AE2116" s="135" t="s">
        <v>4108</v>
      </c>
      <c r="AF2116" s="135" t="s">
        <v>368</v>
      </c>
      <c r="AG2116" s="135" t="s">
        <v>15606</v>
      </c>
      <c r="AH2116" s="135" t="s">
        <v>15607</v>
      </c>
      <c r="AK2116" s="135" t="s">
        <v>15608</v>
      </c>
    </row>
    <row r="2117" spans="1:57" s="135" customFormat="1" x14ac:dyDescent="0.2">
      <c r="A2117" s="135" t="s">
        <v>173</v>
      </c>
      <c r="B2117" s="135" t="s">
        <v>886</v>
      </c>
      <c r="C2117" s="135" t="s">
        <v>15604</v>
      </c>
      <c r="D2117" s="135" t="s">
        <v>15605</v>
      </c>
      <c r="E2117" s="135" t="s">
        <v>15605</v>
      </c>
      <c r="F2117" s="127"/>
      <c r="I2117" s="135" t="s">
        <v>2669</v>
      </c>
      <c r="J2117" s="135" t="s">
        <v>161</v>
      </c>
      <c r="K2117" s="127" t="s">
        <v>162</v>
      </c>
      <c r="AC2117" s="135" t="s">
        <v>168</v>
      </c>
      <c r="AD2117" s="135" t="s">
        <v>15609</v>
      </c>
      <c r="AE2117" s="135" t="s">
        <v>15610</v>
      </c>
      <c r="AG2117" s="135" t="s">
        <v>15611</v>
      </c>
    </row>
  </sheetData>
  <autoFilter ref="A2:FT2117" xr:uid="{243C6D22-0788-4A1A-ADFB-9637015DBF57}">
    <sortState xmlns:xlrd2="http://schemas.microsoft.com/office/spreadsheetml/2017/richdata2" ref="A3:FT2117">
      <sortCondition descending="1" ref="F2:F2117"/>
    </sortState>
  </autoFilter>
  <sortState xmlns:xlrd2="http://schemas.microsoft.com/office/spreadsheetml/2017/richdata2" ref="A222:FL1998">
    <sortCondition ref="D3:D2127"/>
    <sortCondition descending="1" ref="F3:F2127"/>
  </sortState>
  <phoneticPr fontId="26" type="noConversion"/>
  <hyperlinks>
    <hyperlink ref="AG1854" r:id="rId1" xr:uid="{A4282B25-22CB-4D88-B731-F3ADD3F66417}"/>
    <hyperlink ref="M330" r:id="rId2" xr:uid="{D5937DB7-E4B0-426E-A9C1-964F795DEAFA}"/>
    <hyperlink ref="BA1392" r:id="rId3" display="mailto:haiximetals@163.com" xr:uid="{CEDA8B07-26CF-4AF1-811A-7462D8F7579E}"/>
    <hyperlink ref="BA107" r:id="rId4" xr:uid="{DB134055-0B0C-4411-B373-F56B89FB197B}"/>
    <hyperlink ref="BA869" r:id="rId5" xr:uid="{8FDE902A-66FE-4E31-884A-2A56011AA4E2}"/>
    <hyperlink ref="BA136" r:id="rId6" xr:uid="{1DD70E15-D2FB-4141-BA87-8F73B1ACA492}"/>
    <hyperlink ref="M1731" r:id="rId7" display="http://www.resourc.com.au/" xr:uid="{D28BCC3D-F517-45CF-9260-686DE488C36B}"/>
    <hyperlink ref="M1362" r:id="rId8" xr:uid="{B8DEB8DC-C4CD-4B5C-BFF4-074C6333E527}"/>
    <hyperlink ref="AG1278" r:id="rId9" xr:uid="{771FECBF-1A51-447B-8D40-B9E7A76E7DAD}"/>
    <hyperlink ref="BA1223" r:id="rId10" xr:uid="{7E451591-A60A-4B35-BFC4-8737A4A5FEAC}"/>
    <hyperlink ref="AG1708" r:id="rId11" xr:uid="{092B37E3-5791-4BF0-B165-B46B99F1BE95}"/>
    <hyperlink ref="AG940" r:id="rId12" display="mailto:raymond@bhaktialamindo.com" xr:uid="{9389C4E4-3890-4D3A-ADD0-8FB883C10F18}"/>
    <hyperlink ref="AG1731" r:id="rId13" xr:uid="{56062F0E-FF6A-457A-B496-5EF94F8A7F1F}"/>
    <hyperlink ref="CY3" r:id="rId14" xr:uid="{EB26BF24-922F-4399-B28F-E2412DF631FC}"/>
    <hyperlink ref="BA1362" r:id="rId15" xr:uid="{C618E972-9565-417B-950E-2F005966F9FD}"/>
    <hyperlink ref="AQ1973" r:id="rId16" xr:uid="{94D9116E-03F9-47B6-BA2A-54BBE3710A8D}"/>
    <hyperlink ref="AG112" r:id="rId17" display="mailto:18993777567@163.com" xr:uid="{39FF6899-EE76-423C-B142-23FC31AE1520}"/>
    <hyperlink ref="BA1291" r:id="rId18" xr:uid="{1D1E65DB-D1F8-4345-8860-06F37724B29D}"/>
    <hyperlink ref="M1114" r:id="rId19" xr:uid="{F90DA283-9F12-435B-BDA0-9614707649C4}"/>
    <hyperlink ref="BA1114" r:id="rId20" xr:uid="{E6DE2CF6-E025-4D20-92C8-5F5F7A1BD0FD}"/>
    <hyperlink ref="AG10" r:id="rId21" xr:uid="{2D024158-8FDC-47F3-BFA3-1DACB5E2940C}"/>
    <hyperlink ref="M1302" r:id="rId22" xr:uid="{F268D7FD-8C96-4E56-8C7D-06D7BF1EE616}"/>
    <hyperlink ref="DS1898" r:id="rId23" xr:uid="{CB6C5870-EE68-4F29-B56D-F38324871EA2}"/>
    <hyperlink ref="AH191" r:id="rId24" xr:uid="{B3B5740B-E83D-42A8-98F5-2CF1AF5A6F38}"/>
    <hyperlink ref="AR899" r:id="rId25" xr:uid="{5F78626B-1DA7-4C6C-AF38-3B1A53879733}"/>
    <hyperlink ref="AQ1611" r:id="rId26" xr:uid="{EDF9F554-7015-482C-88CE-9451962DB48D}"/>
    <hyperlink ref="BU1816" r:id="rId27" xr:uid="{3621BE8F-7D4E-40EB-A4F6-D8A947DEF56E}"/>
    <hyperlink ref="CE1816" r:id="rId28" xr:uid="{D23D523B-8284-4915-85FB-E521F7712CBB}"/>
    <hyperlink ref="BB1543" r:id="rId29" xr:uid="{A324DE34-9499-4265-B776-5E665C3C58A6}"/>
    <hyperlink ref="AQ554" r:id="rId30" xr:uid="{9C6A0F03-40A6-42FC-ACC7-0A1A01D62BAD}"/>
    <hyperlink ref="AI645" r:id="rId31" xr:uid="{5F9959A1-62E6-4964-AE10-FD6DE2451700}"/>
    <hyperlink ref="BK645" r:id="rId32" xr:uid="{CCB27091-2A1B-4489-9F72-83B6477A7BD4}"/>
    <hyperlink ref="BK856" r:id="rId33" xr:uid="{525CA36B-1391-4365-AA4D-47CF5C3BD7B8}"/>
    <hyperlink ref="AG640" r:id="rId34" xr:uid="{0D71C5E1-560C-4843-800F-0A309B8B3748}"/>
    <hyperlink ref="BK640" r:id="rId35" xr:uid="{2C8DD533-3214-41F4-9356-9B50BBFEA396}"/>
    <hyperlink ref="AG490" r:id="rId36" xr:uid="{133F2C1C-8974-4E00-95E8-ED057F93EC61}"/>
    <hyperlink ref="BA1465" r:id="rId37" xr:uid="{F5E5CB6B-D24C-4F15-A061-840271D150B2}"/>
    <hyperlink ref="AG323" r:id="rId38" xr:uid="{0E697E9C-FBAB-4182-B905-2B8CCA293121}"/>
    <hyperlink ref="AI362" r:id="rId39" xr:uid="{C52EB181-A5C3-4FA6-BCE9-EA2C35A9889D}"/>
    <hyperlink ref="AH118" r:id="rId40" xr:uid="{AC0E043E-8808-439A-A237-F25F7B22D888}"/>
    <hyperlink ref="AG287" r:id="rId41" xr:uid="{ED4B90A6-1425-4DEB-9B72-ED49DC3739ED}"/>
    <hyperlink ref="BA482" r:id="rId42" xr:uid="{D0137821-37EA-49D7-9478-D342722D7C66}"/>
    <hyperlink ref="BU482" r:id="rId43" xr:uid="{8C370CA3-0891-4EB2-A915-BE5460F00802}"/>
    <hyperlink ref="BA840" r:id="rId44" xr:uid="{3FAC657E-3869-495B-88D2-653754E8084D}"/>
    <hyperlink ref="BA903" r:id="rId45" xr:uid="{2390A639-DC83-4E23-AB5D-29777B75DB52}"/>
    <hyperlink ref="BK668" r:id="rId46" xr:uid="{49698CA6-FC4E-48FA-BC0C-022F07347D56}"/>
    <hyperlink ref="BA508" r:id="rId47" xr:uid="{8878F70A-1005-4363-BDE0-3D5784C8300E}"/>
    <hyperlink ref="CE508" r:id="rId48" xr:uid="{AFD953AC-9D07-4EF1-AA65-9BA506E1D20A}"/>
    <hyperlink ref="BA738" r:id="rId49" xr:uid="{D3F663E2-9313-4FE9-AC6C-783052FD02F6}"/>
    <hyperlink ref="BK845" r:id="rId50" xr:uid="{EAF74A96-D9ED-473B-8F6C-A5D8F55A3737}"/>
    <hyperlink ref="BU845" r:id="rId51" xr:uid="{58CEED75-12EB-49CE-99BD-965A219C4FD5}"/>
    <hyperlink ref="BA504" r:id="rId52" xr:uid="{CA4D52A2-9BA2-47EB-ABFB-11BCD5CDDCA2}"/>
    <hyperlink ref="BK504" r:id="rId53" xr:uid="{94994786-DF65-4604-ADAB-AC739ACA7FBD}"/>
    <hyperlink ref="AG1019" r:id="rId54" xr:uid="{2E67EB36-45AB-4819-BFFB-64FE2110F2FB}"/>
    <hyperlink ref="AI735" r:id="rId55" xr:uid="{F7AAEC62-EA0E-4C03-BA8A-031B66B42038}"/>
    <hyperlink ref="BK1789" r:id="rId56" xr:uid="{02DC7B49-807C-4240-85DF-314286A1DBA4}"/>
    <hyperlink ref="BL1789" r:id="rId57" xr:uid="{BD35150F-B768-4CD0-A379-6D95BC656418}"/>
    <hyperlink ref="BU716" r:id="rId58" xr:uid="{D705F94A-656D-4808-A3CF-A128EFDAF2C3}"/>
    <hyperlink ref="BU381" r:id="rId59" xr:uid="{FA0C5F87-3BC5-4C38-979F-DC46C2494F4B}"/>
    <hyperlink ref="CE381" r:id="rId60" xr:uid="{9D0FC4A8-CB2E-4387-80E3-319CBA2F235D}"/>
    <hyperlink ref="AH1580" r:id="rId61" xr:uid="{AA5BA050-E606-4928-9A7C-00E8C1AC129B}"/>
    <hyperlink ref="DI16" r:id="rId62" xr:uid="{C5FC9A84-E330-455A-8794-6C37828853B3}"/>
    <hyperlink ref="EM16" r:id="rId63" xr:uid="{7951BBF6-25FA-4938-9E13-5EB466DF8909}"/>
    <hyperlink ref="DS1899" r:id="rId64" xr:uid="{1E7471BF-64A1-41BD-8D0E-8B6C992F432A}"/>
    <hyperlink ref="DS1922" r:id="rId65" xr:uid="{2F22E172-AA47-4825-9E5B-BB3B16A3FCAA}"/>
    <hyperlink ref="DS837" r:id="rId66" xr:uid="{AAE157D4-AE42-4357-A564-3B3FD5EF8351}"/>
    <hyperlink ref="DS603" r:id="rId67" xr:uid="{7CB81A5F-0EEF-4EA1-98FC-E71948846BF6}"/>
    <hyperlink ref="DS434" r:id="rId68" xr:uid="{7B5AD271-F037-4D23-871A-5BDD2206F0F6}"/>
    <hyperlink ref="DS380" r:id="rId69" xr:uid="{BFC850BE-7347-4F0E-9E06-E34E4976D976}"/>
    <hyperlink ref="DS397" r:id="rId70" xr:uid="{F4D41D09-CB05-4124-83AF-C2111BB49D7C}"/>
    <hyperlink ref="DS6" r:id="rId71" xr:uid="{8BD69363-0264-4453-B664-50E929E6211A}"/>
    <hyperlink ref="M1664" r:id="rId72" xr:uid="{306CC737-D298-4D09-B150-23BAC1E5B908}"/>
    <hyperlink ref="AG84" r:id="rId73" display="mailto:18993777567@163.com" xr:uid="{709BEEFE-45A2-422D-985D-1AE82CD3A5F7}"/>
    <hyperlink ref="AG356" r:id="rId74" display="mailto:18993777567@163.com" xr:uid="{4270EB75-4134-4FB7-B14C-51E92605CD59}"/>
    <hyperlink ref="AG80" r:id="rId75" display="mailto:18993777567@163.com" xr:uid="{837095A3-8265-4D05-BF42-2CB4135A5ACE}"/>
    <hyperlink ref="BA149" r:id="rId76" display="mailto:18993777567@163.com" xr:uid="{317D467A-F3AF-4886-B4C3-ED054F900820}"/>
    <hyperlink ref="CE1966" r:id="rId77" xr:uid="{847FFAC4-7E9F-45C0-8A06-78366667E27C}"/>
    <hyperlink ref="BA390" r:id="rId78" xr:uid="{3801831C-BEFD-400A-8D02-C6D3BA3B7668}"/>
    <hyperlink ref="BU1854" r:id="rId79" xr:uid="{507077A6-D69F-4F81-8CCD-17A9EE7087F9}"/>
    <hyperlink ref="CE1854" r:id="rId80" xr:uid="{E8B510CE-7CF1-4B44-8D58-4C861591CECC}"/>
    <hyperlink ref="BA1519" r:id="rId81" xr:uid="{F5385157-03DB-46D7-8F97-1BD2859C4E2C}"/>
    <hyperlink ref="M1293" r:id="rId82" xr:uid="{F08DBB27-CC5F-4498-8BBB-1F809ACD60CC}"/>
    <hyperlink ref="AR116" r:id="rId83" xr:uid="{C7FAEE9A-86BB-4A66-A804-431E1B7430C0}"/>
    <hyperlink ref="BA1574" r:id="rId84" xr:uid="{55441A39-BEF7-4005-99F1-8EF531970E73}"/>
    <hyperlink ref="CE74" r:id="rId85" xr:uid="{C015A11E-C2D7-4CB0-99F2-ADF77A23CA67}"/>
    <hyperlink ref="AQ341" r:id="rId86" xr:uid="{6FFA9E52-2DA9-44D3-B11F-F1ECED2EC023}"/>
    <hyperlink ref="BA1939" r:id="rId87" xr:uid="{F52849AD-8443-4E88-87E8-A484FE11316B}"/>
    <hyperlink ref="BK1939" r:id="rId88" xr:uid="{6ED845A7-68B2-487C-B8E4-95E81413F5A1}"/>
    <hyperlink ref="AG109" r:id="rId89" xr:uid="{1EA1926A-9735-449D-BF79-202E1E74F4FC}"/>
    <hyperlink ref="BA109" r:id="rId90" display="mailto:sirwillwang@sina.com" xr:uid="{708F7B0C-8C27-4856-98BD-21F1C85B56B2}"/>
    <hyperlink ref="M109" r:id="rId91" xr:uid="{6E8007EC-5BCE-49BC-8EBE-DAAAA804098D}"/>
    <hyperlink ref="BA610" r:id="rId92" xr:uid="{4968E209-D45F-4B38-A32F-6E4D61A11E68}"/>
    <hyperlink ref="CO42" r:id="rId93" xr:uid="{4A6A96C5-B5D1-4DFD-B8CA-AD4E97AF57F3}"/>
    <hyperlink ref="AG1832" r:id="rId94" xr:uid="{3665BA8A-043B-471B-847F-C2019F520DF5}"/>
    <hyperlink ref="AQ1938" r:id="rId95" xr:uid="{D961F003-D413-4E0A-92C8-220AD247C447}"/>
    <hyperlink ref="BA890" r:id="rId96" display="mailto:miyachan@nippondenko.co.jp" xr:uid="{A7A2D76E-D745-4DE7-9DE4-AF624C9F8E71}"/>
    <hyperlink ref="AI2001" r:id="rId97" xr:uid="{0D87C1F2-626D-42BA-9C6F-6CF8040A817F}"/>
    <hyperlink ref="AQ2001" r:id="rId98" xr:uid="{A2103C92-A199-4180-9A94-4BA13368ACBB}"/>
    <hyperlink ref="AQ1459" r:id="rId99" xr:uid="{0B560214-585B-4ADF-A7F3-29E849AA2F54}"/>
    <hyperlink ref="BA1459" r:id="rId100" display="mailto:paolo.brunelli@italghisa.com" xr:uid="{AEC88C45-A220-47A2-8748-6C839DD1D731}"/>
    <hyperlink ref="AG1027" r:id="rId101" xr:uid="{0E50A571-0D7A-4484-BF16-E9279E25E0C5}"/>
    <hyperlink ref="BK2001" r:id="rId102" xr:uid="{88FD9DBF-C1E1-4558-924F-06DFC1243871}"/>
    <hyperlink ref="CY1229" r:id="rId103" xr:uid="{2C0F7885-665D-4075-85FA-36EC9123E4DB}"/>
    <hyperlink ref="AQ290" r:id="rId104" xr:uid="{03EF9401-9DDF-441C-98EF-5B4C0C4A680D}"/>
    <hyperlink ref="CO52" r:id="rId105" xr:uid="{B50011EF-B791-46C0-993A-F0B4BA82645E}"/>
    <hyperlink ref="CO177" r:id="rId106" xr:uid="{486A354B-69AE-44CB-9E1B-9C8610CCD380}"/>
    <hyperlink ref="CO400" r:id="rId107" xr:uid="{C8F01A0E-BAA5-4519-A27D-47FD91D5708B}"/>
    <hyperlink ref="CO387" r:id="rId108" xr:uid="{797404C0-6E98-49DE-A9A2-DAE287C5476B}"/>
    <hyperlink ref="CO1583" r:id="rId109" xr:uid="{CF178A8B-2CFB-4299-A067-A8CA97736792}"/>
    <hyperlink ref="AR1755" r:id="rId110" xr:uid="{E365566F-5DC6-499B-AB56-3EC5FBFF235B}"/>
    <hyperlink ref="AQ1580" r:id="rId111" xr:uid="{46C86B0D-9E8B-4582-9BFB-3AEF32AA11F6}"/>
    <hyperlink ref="AG1603" r:id="rId112" xr:uid="{D03E5C12-C655-4325-B25A-CABCA799CB20}"/>
    <hyperlink ref="BA1209" r:id="rId113" xr:uid="{F07CE5F5-D533-4A07-9596-A3A9D7C42F0A}"/>
    <hyperlink ref="BU1641" r:id="rId114" xr:uid="{64D19204-E056-4FB1-90AB-2E581AB5DF0C}"/>
    <hyperlink ref="CY5" r:id="rId115" xr:uid="{7230BE5F-EF79-4327-9FE8-0D4DBC390BA0}"/>
    <hyperlink ref="BK42" r:id="rId116" xr:uid="{6F1F6240-EEBC-462C-B1E4-2606687EC28C}"/>
    <hyperlink ref="AQ1998" r:id="rId117" xr:uid="{4895830A-1AC3-4E60-8475-1778A79E687C}"/>
    <hyperlink ref="BA1998" r:id="rId118" xr:uid="{D0FB24CE-891D-462C-AFDD-97E14117CD69}"/>
    <hyperlink ref="BK165" r:id="rId119" xr:uid="{DCB8504A-B252-417F-A14C-EE4480756962}"/>
    <hyperlink ref="M1784" r:id="rId120" display="www.jsunintl.com" xr:uid="{B5339352-EACE-4922-B000-5FDBF0B11A50}"/>
    <hyperlink ref="AI1784" r:id="rId121" xr:uid="{09CF89D0-B3AC-4275-B53B-F0F9D4D2A77B}"/>
    <hyperlink ref="M153" r:id="rId122" xr:uid="{5A37CF5F-B59B-47B6-B8FD-2D4920005123}"/>
    <hyperlink ref="AG153" r:id="rId123" xr:uid="{3642BA90-4D86-433C-A1F0-2CBD37A5E1F3}"/>
    <hyperlink ref="AH153" r:id="rId124" xr:uid="{6105DC65-14C3-4690-9D12-8A1E079CEDD5}"/>
    <hyperlink ref="AH1592" r:id="rId125" xr:uid="{3CE7E796-5BC2-4022-B7DA-BF4CF63C4CA5}"/>
    <hyperlink ref="AG1113" r:id="rId126" xr:uid="{550040C4-B251-4BAE-B48C-8182F53FF17B}"/>
    <hyperlink ref="M1113" r:id="rId127" xr:uid="{8EA34706-2B6D-49F3-8CFE-AD159F983188}"/>
    <hyperlink ref="M1570" r:id="rId128" xr:uid="{05E07083-B708-4DF2-94AC-61DC911FD8E5}"/>
    <hyperlink ref="DI1881" r:id="rId129" xr:uid="{E09305C2-4F3D-40A9-9030-6917B820EF89}"/>
    <hyperlink ref="EW18" r:id="rId130" xr:uid="{9C3F2DA7-F1F9-4CD2-A3D5-1A54CBB8EB6C}"/>
    <hyperlink ref="M1315" r:id="rId131" xr:uid="{29634F3C-CD75-4E84-B325-D84CE1C6E31F}"/>
    <hyperlink ref="AG1315" r:id="rId132" xr:uid="{82988682-AA97-4424-AA4C-9D7AD7EF75D8}"/>
    <hyperlink ref="BV1592" r:id="rId133" xr:uid="{34EB0294-A1D3-432F-9E14-72A3EB12BF13}"/>
    <hyperlink ref="BU465" r:id="rId134" xr:uid="{3A6288DA-8FBC-4B8A-8017-0E7BD9192518}"/>
    <hyperlink ref="EM1857" r:id="rId135" xr:uid="{5211604A-D85E-4A99-A141-5B5259EBBE0E}"/>
    <hyperlink ref="AG502" r:id="rId136" xr:uid="{D2C963AD-5812-42CA-AFF1-06C18977BF85}"/>
    <hyperlink ref="BA1752" r:id="rId137" xr:uid="{EB12B8C1-64A2-42EE-8855-9ACC6CB3148E}"/>
    <hyperlink ref="BK1598" r:id="rId138" xr:uid="{14137CD3-CDF9-4DB6-8009-4711F665E46A}"/>
    <hyperlink ref="AH1485" r:id="rId139" xr:uid="{B8B8CD14-2F19-453F-A71F-48078AEF81FD}"/>
    <hyperlink ref="BK1024" r:id="rId140" xr:uid="{6964D8A7-68EB-4BA3-B8E5-6EB1026AF623}"/>
    <hyperlink ref="M1257" r:id="rId141" xr:uid="{9BE90F16-E751-4F79-BBE6-D4C488035FAF}"/>
    <hyperlink ref="AG1283" r:id="rId142" xr:uid="{CAAC558A-8EF2-4B64-B493-1AC510D84E79}"/>
    <hyperlink ref="AQ1283" r:id="rId143" xr:uid="{54E51342-54D9-4C4E-9F05-D5EDE31DC87F}"/>
    <hyperlink ref="BA1283" r:id="rId144" xr:uid="{5EE1BF39-7BA6-45A7-967B-4BCD8EA9D833}"/>
    <hyperlink ref="BK166" r:id="rId145" xr:uid="{5B1BF448-FDE3-4F41-99B2-56A6B672B56F}"/>
    <hyperlink ref="DS312" r:id="rId146" display="mailto:Keneiloe.Phomane@MMC.CO.ZA" xr:uid="{9C66E946-9434-401E-99EB-050B782C9E93}"/>
    <hyperlink ref="DS559" r:id="rId147" display="mailto:Keneiloe.Phomane@MMC.CO.ZA" xr:uid="{70AFE2A5-419E-4CB8-9D38-8F4E97E521BC}"/>
    <hyperlink ref="DS586" r:id="rId148" display="mailto:Keneiloe.Phomane@MMC.CO.ZA" xr:uid="{4D3F3D84-D309-4EA8-8D77-E7AC4EFF09F3}"/>
    <hyperlink ref="DS963" r:id="rId149" display="mailto:Keneiloe.Phomane@MMC.CO.ZA" xr:uid="{E5C9C40B-E2D1-4FE6-AF8C-82DD9BB871EA}"/>
    <hyperlink ref="AG184" r:id="rId150" xr:uid="{8A3A7F9B-6689-428C-BEB6-65651946DCAD}"/>
    <hyperlink ref="AG1895" r:id="rId151" xr:uid="{4187FCB5-BB5F-48C2-8EA1-AF27F7CD8F82}"/>
    <hyperlink ref="BA1895" r:id="rId152" xr:uid="{BB4E0A5B-7A9E-486C-B8FA-BA5F11EB084E}"/>
    <hyperlink ref="AG1146" r:id="rId153" xr:uid="{D943778D-5F8C-40F1-A86D-91F3DB2565C4}"/>
    <hyperlink ref="M1688" r:id="rId154" xr:uid="{E1B22B29-476F-41AA-B999-533BDA2181F6}"/>
    <hyperlink ref="AG1688" r:id="rId155" xr:uid="{99800A7D-1CBA-4F74-B1C8-D979F899513A}"/>
    <hyperlink ref="M1934" r:id="rId156" xr:uid="{FE934B50-A923-4008-ACF8-52B75D08BB8C}"/>
    <hyperlink ref="AG1934" r:id="rId157" xr:uid="{633C58E1-0525-457C-AB8D-3E306FEA0C78}"/>
    <hyperlink ref="BA1688" r:id="rId158" xr:uid="{4CC8F146-D09B-4F90-A581-1BB1E3D154F6}"/>
    <hyperlink ref="BA1934" r:id="rId159" xr:uid="{F7C3C437-E8D3-4974-9755-79BEC20F9A7C}"/>
    <hyperlink ref="M1764" r:id="rId160" xr:uid="{C70CAB8D-9ECE-4C4B-A499-B9BF2EA9A986}"/>
    <hyperlink ref="AH1764" r:id="rId161" xr:uid="{1983E407-6061-48F4-99EC-EB3CCF72837D}"/>
    <hyperlink ref="AG1738" r:id="rId162" xr:uid="{D3978E91-747F-46A9-87F2-A75B5147DDB4}"/>
    <hyperlink ref="AG1764" r:id="rId163" xr:uid="{8E4A5573-27C1-44B8-B8D0-7E76A4A2B420}"/>
    <hyperlink ref="M1450" r:id="rId164" xr:uid="{8332A47A-6CA2-4B95-A592-4BBDEC2D9DE4}"/>
    <hyperlink ref="AG1450" r:id="rId165" xr:uid="{E08507EE-39E1-4981-AD6C-90225D2F5479}"/>
    <hyperlink ref="AG1320" r:id="rId166" xr:uid="{250F9BDA-7E0E-49A1-B1E7-C5AAD7864DA2}"/>
    <hyperlink ref="M1625" r:id="rId167" xr:uid="{EEF7C590-B0D3-416D-9D1F-CA7DFE8C6524}"/>
    <hyperlink ref="AG1625" r:id="rId168" xr:uid="{8051E43F-CDE2-4AD9-B0B6-CFBDEAF827D7}"/>
    <hyperlink ref="M1438" r:id="rId169" xr:uid="{57A79DCC-B26B-46A8-A8A6-4C7ECB39233F}"/>
    <hyperlink ref="AG1438" r:id="rId170" xr:uid="{E02B2C0F-C72B-437C-998E-90DEF1A2ABEC}"/>
    <hyperlink ref="M1090" r:id="rId171" xr:uid="{E4A221F1-4353-4E2F-A9E0-975589F7083C}"/>
    <hyperlink ref="M1350" r:id="rId172" xr:uid="{B771EB6E-FB59-4899-84E7-33AFE76D5B19}"/>
    <hyperlink ref="M233" r:id="rId173" display="https://aisresources.com/manganese/projects/" xr:uid="{AD373BBB-7AD9-483C-BE95-C6B4564A8A33}"/>
    <hyperlink ref="M159" r:id="rId174" display="http://www.abaholding.com/" xr:uid="{4C11C2E6-1A9F-41EC-B584-0FFA03A2CED6}"/>
    <hyperlink ref="AH895" r:id="rId175" xr:uid="{06D8AC23-30C4-4A81-A230-EDDD455148C0}"/>
    <hyperlink ref="AH1041" r:id="rId176" xr:uid="{6A316A77-3296-4CA2-B6E4-9EAFEDE10D15}"/>
    <hyperlink ref="CY1087" r:id="rId177" xr:uid="{2E5CFC1F-5A4E-4760-B496-3F8033714D56}"/>
    <hyperlink ref="CY4" r:id="rId178" xr:uid="{79A74783-8969-4DFA-884A-2C27A83F7C3E}"/>
    <hyperlink ref="CY1098" r:id="rId179" xr:uid="{1CBCD42D-C6C0-4E6B-A69A-5CB1D54261C4}"/>
    <hyperlink ref="CY1100" r:id="rId180" xr:uid="{6A5B29BF-8E4F-43CE-97E4-752309F96ED3}"/>
    <hyperlink ref="AG1102" r:id="rId181" xr:uid="{89F419D6-BED6-429A-AE94-886968D4F5CA}"/>
    <hyperlink ref="AG1101" r:id="rId182" xr:uid="{83F1A05E-149D-440B-810C-25C61E181938}"/>
    <hyperlink ref="AG1103" r:id="rId183" xr:uid="{D0F95FB4-88A7-494C-A3D5-0AE23F25B7D8}"/>
    <hyperlink ref="AG1099" r:id="rId184" xr:uid="{B25FF543-1A2E-40A3-B239-1F0A53936F00}"/>
    <hyperlink ref="AG486" r:id="rId185" display="mailto:raymond@bhaktialamindo.com" xr:uid="{BACC721F-39F9-448F-BB22-85039861CCB4}"/>
    <hyperlink ref="AG810" r:id="rId186" xr:uid="{5D928052-E702-4A11-8CE5-FE3FA81008EC}"/>
    <hyperlink ref="AG1695" r:id="rId187" xr:uid="{AD134BE1-8F75-4A53-ADC9-2D149CBA0CDA}"/>
    <hyperlink ref="BA432" r:id="rId188" xr:uid="{ADE35022-8BD5-4EDF-A4CB-641FAB9D6F37}"/>
    <hyperlink ref="CY1230" r:id="rId189" xr:uid="{1043B5E0-0910-4843-BDBF-7E0C4CDCF1FF}"/>
    <hyperlink ref="CY1231" r:id="rId190" xr:uid="{66671EE4-7D5C-41BD-8BAA-7AF2A364E42A}"/>
    <hyperlink ref="AQ553" r:id="rId191" xr:uid="{5A4036D8-A9CE-48BE-B308-07A8387A6176}"/>
    <hyperlink ref="AG742" r:id="rId192" xr:uid="{FA3BF32B-EC83-4F9B-9E49-01C6CDBDFEC7}"/>
    <hyperlink ref="AG307" r:id="rId193" xr:uid="{33E539BB-CF90-4427-A4FB-E15C2CCFE690}"/>
    <hyperlink ref="AQ742" r:id="rId194" xr:uid="{8DFFED2A-1D6B-48E4-8D88-7200913E5131}"/>
    <hyperlink ref="AQ307" r:id="rId195" xr:uid="{5B32FFF6-0A8F-49FD-8C3A-5A57142B7169}"/>
    <hyperlink ref="BA742" r:id="rId196" xr:uid="{BC72DA83-A629-452B-9EF5-46F11D21488F}"/>
    <hyperlink ref="BA307" r:id="rId197" xr:uid="{52DF4A12-A3D7-4189-9332-A15B25650EE8}"/>
    <hyperlink ref="DI1283" r:id="rId198" xr:uid="{086FF9E6-8B40-4AF6-9A5C-B7AAE27F9EA4}"/>
    <hyperlink ref="DI742" r:id="rId199" xr:uid="{6B71A97B-F9EF-46D4-A3CC-F7189160A0A1}"/>
    <hyperlink ref="DI307" r:id="rId200" xr:uid="{7D5BAE2C-B38C-45CB-A07E-810E023A28BC}"/>
    <hyperlink ref="M1296" r:id="rId201" xr:uid="{19813939-3070-4CC7-84B9-627B2F254377}"/>
    <hyperlink ref="M1294" r:id="rId202" xr:uid="{7BFDB242-99F5-43F0-9AD5-0CCBD9B7F84B}"/>
    <hyperlink ref="M1297" r:id="rId203" xr:uid="{1E6075CB-B205-4856-8569-C1BDF1D27CF1}"/>
    <hyperlink ref="M1295" r:id="rId204" xr:uid="{EEE9EC75-A2B4-444D-B74C-C7E517AE2987}"/>
    <hyperlink ref="AR646" r:id="rId205" xr:uid="{C64F0C6F-8B5B-4232-B1A7-D5EB86A90CC8}"/>
    <hyperlink ref="EM62" r:id="rId206" xr:uid="{07FC05BB-B766-4F11-8F9A-CE08A2BA26B9}"/>
    <hyperlink ref="EM1650" r:id="rId207" xr:uid="{841B8CF4-987E-4EA3-BA6D-3B67C36B00BF}"/>
    <hyperlink ref="EM1858" r:id="rId208" xr:uid="{24F922D2-D42F-45B5-9B4F-0D2463D5975B}"/>
    <hyperlink ref="EM1859" r:id="rId209" xr:uid="{4CC86382-DE25-40C7-BF6C-64A88B8F64F7}"/>
    <hyperlink ref="EM1918" r:id="rId210" xr:uid="{A951043F-4550-47F7-B2ED-D421F0F86510}"/>
    <hyperlink ref="EM1861" r:id="rId211" xr:uid="{3F58AB09-0AFE-4E08-95C5-188DC48E875A}"/>
    <hyperlink ref="EM1855" r:id="rId212" xr:uid="{0C66686F-21A6-4C8D-9E88-2AE0C811041F}"/>
    <hyperlink ref="EM1856" r:id="rId213" xr:uid="{583C576F-904C-40B8-B27D-179AD19AEE77}"/>
    <hyperlink ref="EM12" r:id="rId214" xr:uid="{FF656DDE-B095-4388-9E19-B8BEA906C1C4}"/>
    <hyperlink ref="EM15" r:id="rId215" xr:uid="{34D3C90D-7938-4997-8DD5-AC6F04C97BAC}"/>
    <hyperlink ref="EM2106" r:id="rId216" xr:uid="{549A6A3E-7AD1-4D5B-A033-F2A486B99290}"/>
    <hyperlink ref="EM920" r:id="rId217" xr:uid="{B9337439-BD06-4984-9573-216801D836FB}"/>
    <hyperlink ref="EM922" r:id="rId218" xr:uid="{D51284D2-3B6A-46F0-9753-AE145801DAFE}"/>
    <hyperlink ref="EM218" r:id="rId219" xr:uid="{130B8C97-B58D-40B7-95A9-8C50B3FFC2B3}"/>
    <hyperlink ref="EM279" r:id="rId220" xr:uid="{681E4F49-D51D-499D-A82D-0FA775B11FDD}"/>
    <hyperlink ref="EM49" r:id="rId221" xr:uid="{381556EF-16D0-4A3A-A0A4-7723C37A275B}"/>
    <hyperlink ref="EM93" r:id="rId222" xr:uid="{A2C6F1C6-EDA4-4951-9049-C01FFD52AE70}"/>
    <hyperlink ref="M1181" r:id="rId223" xr:uid="{866F18E2-9763-4CDD-8F00-E44D94F0BD41}"/>
    <hyperlink ref="AG1181" r:id="rId224" xr:uid="{DF043051-B073-4C0B-8C6B-9D13540D4CA5}"/>
    <hyperlink ref="AH290" r:id="rId225" xr:uid="{FDC9ADFA-9C4B-4225-8018-1CD718383160}"/>
    <hyperlink ref="AH1755" r:id="rId226" xr:uid="{16862DAF-12F0-46C4-A2FF-0B493074C594}"/>
    <hyperlink ref="M451" r:id="rId227" xr:uid="{0B5EB8D7-54D9-437A-8520-997B94BD6D81}"/>
    <hyperlink ref="AQ1273" r:id="rId228" xr:uid="{499599C8-0E1F-4E4A-94A4-7D011E90D6F4}"/>
    <hyperlink ref="AQ1852" r:id="rId229" xr:uid="{DAA392C1-55B5-4D9B-9253-A406FB14B66E}"/>
    <hyperlink ref="AQ1555" r:id="rId230" xr:uid="{D1355F87-2AB3-46DD-94D3-D75146AE10F9}"/>
    <hyperlink ref="BK1798" r:id="rId231" xr:uid="{A9CA3F3C-F640-4DB3-B647-21B6F1AAE358}"/>
    <hyperlink ref="BU1798" r:id="rId232" xr:uid="{D520897C-78C2-4E03-9AE6-3E67C8FA4E0E}"/>
    <hyperlink ref="AG1798" r:id="rId233" xr:uid="{F6CC3AD5-D7A4-45B7-9A5A-390CB2F1B35C}"/>
    <hyperlink ref="AQ1524" r:id="rId234" xr:uid="{234CB51B-75FD-4A8E-B04D-ADC294DA1D38}"/>
    <hyperlink ref="AG1524" r:id="rId235" xr:uid="{1D7EABB6-394B-4DED-A45A-B9EFA9EA1344}"/>
    <hyperlink ref="AQ1614" r:id="rId236" xr:uid="{E73AFFD8-D97A-4D26-BBA8-03E7555325FD}"/>
    <hyperlink ref="CE1798" r:id="rId237" xr:uid="{CC4CC947-160F-4439-94C0-6B4BB198A319}"/>
    <hyperlink ref="CE1614" r:id="rId238" xr:uid="{048AD5A3-2F6A-493D-92C6-2B14B2724BB1}"/>
    <hyperlink ref="CO1614" r:id="rId239" xr:uid="{63A4F9E8-49FC-476E-AF09-8BA9491123AD}"/>
    <hyperlink ref="CY1614" r:id="rId240" xr:uid="{EA504332-9360-4947-AE1C-DB4C492A46A6}"/>
    <hyperlink ref="AQ1766" r:id="rId241" xr:uid="{8F046361-CDA2-4495-BB55-7C72D8246DEF}"/>
    <hyperlink ref="BU1766" r:id="rId242" xr:uid="{63D7894C-CFFE-47B6-B924-A0CCE5257016}"/>
    <hyperlink ref="AQ1877" r:id="rId243" xr:uid="{D04562DB-C4CC-4A7E-9C30-AF4046F2D206}"/>
    <hyperlink ref="BK191" r:id="rId244" xr:uid="{04799CF8-B4DF-4E67-92CA-AA2BB52F0929}"/>
    <hyperlink ref="AG1812" r:id="rId245" xr:uid="{C420633F-FB6F-4E06-9B52-A96FEE583399}"/>
    <hyperlink ref="BK1877" r:id="rId246" xr:uid="{7B2ABD55-D673-4253-9D87-F8740810AF0F}"/>
    <hyperlink ref="BU1877" r:id="rId247" xr:uid="{0CF8DD5A-31CE-4F88-8209-FA062C17CFDE}"/>
    <hyperlink ref="M1900" r:id="rId248" xr:uid="{1F6A1692-5453-437C-A70F-706120E6582C}"/>
    <hyperlink ref="M961" r:id="rId249" xr:uid="{FF9D2DA6-5542-4153-8AD1-A98E43C7DF85}"/>
    <hyperlink ref="M936" r:id="rId250" xr:uid="{7D50FD79-FA53-4A96-A266-8A3528117CE2}"/>
    <hyperlink ref="M903" r:id="rId251" xr:uid="{5DDA50ED-D620-42FC-9FB4-DF0982A4B24D}"/>
    <hyperlink ref="M904" r:id="rId252" xr:uid="{1A7FAA4A-A87A-48AD-B586-3B9414F394A1}"/>
    <hyperlink ref="AG961" r:id="rId253" xr:uid="{44DB55A6-EC08-46DD-AD27-6C3DE8694B87}"/>
    <hyperlink ref="AG936" r:id="rId254" xr:uid="{F7856ACB-4CE3-4BB0-97B2-23F095FAD434}"/>
    <hyperlink ref="AG904" r:id="rId255" xr:uid="{E0631A03-FB20-4F35-8852-614CAB0AD8DE}"/>
    <hyperlink ref="AG903" r:id="rId256" xr:uid="{CA987189-67DD-41AB-8855-D5F0FC38DBA2}"/>
    <hyperlink ref="M1529" r:id="rId257" xr:uid="{FEA04A6B-C0FB-4FBF-A1C4-D297A4A18CB2}"/>
    <hyperlink ref="AQ1529" r:id="rId258" xr:uid="{A71B42D8-459F-4541-A921-72B6B23D4ED4}"/>
    <hyperlink ref="BA1715:BA1721" r:id="rId259" display="beata.plazura-Ingram@south32.net" xr:uid="{254B07E0-6E02-4F18-ACEF-F8AB86B862A2}"/>
    <hyperlink ref="CE1877" r:id="rId260" xr:uid="{F0E3260B-F544-47E0-917E-76244328155A}"/>
    <hyperlink ref="AQ1140" r:id="rId261" display="mailto:hanteng@bosaiminerals.com.cn" xr:uid="{C7825E67-4DD7-4921-B3B0-206D9226F223}"/>
    <hyperlink ref="AG1140" r:id="rId262" xr:uid="{D60559F9-568F-47E4-A1B6-0F0FDE8AAA60}"/>
    <hyperlink ref="AQ143" r:id="rId263" xr:uid="{02D23060-94DA-4D77-A0BA-8BF67AE1107F}"/>
    <hyperlink ref="M130" r:id="rId264" xr:uid="{1E04170B-7F9B-4F0F-8FF6-CEE6F2303935}"/>
    <hyperlink ref="M183" r:id="rId265" xr:uid="{4D2BCEB3-B34E-48DF-942B-456E13B43F1C}"/>
    <hyperlink ref="CO1654" r:id="rId266" xr:uid="{2961F553-A9A1-4C4A-A95A-53F8F0D963F9}"/>
    <hyperlink ref="M1849" r:id="rId267" xr:uid="{BF7E1C51-ACC1-4FB6-AD40-38F4AB95EB2A}"/>
    <hyperlink ref="BK1849" r:id="rId268" xr:uid="{F069C9DF-AF24-46FC-B669-47D01E60A450}"/>
    <hyperlink ref="AQ1873" r:id="rId269" xr:uid="{CF319E49-C62A-4017-8D95-03DFB0D6C53B}"/>
    <hyperlink ref="AQ1274" r:id="rId270" xr:uid="{509BBAED-72DC-4DF8-9720-A097B56321FA}"/>
    <hyperlink ref="AG1250" r:id="rId271" xr:uid="{332D351C-F72C-4575-9BA6-0F231B17EFB2}"/>
    <hyperlink ref="BA1156" r:id="rId272" xr:uid="{402F1DEA-DE73-4879-A2F1-4EC670E2F2A6}"/>
    <hyperlink ref="AQ1874" r:id="rId273" display="mailto:Goolam.Ballim@standardbank.co.za" xr:uid="{DF430A3E-14D1-4278-8B89-8788F47C8D93}"/>
    <hyperlink ref="BA1874" r:id="rId274" xr:uid="{467593E7-13A0-4CCF-AFF7-EE3769DDD176}"/>
    <hyperlink ref="BA1566" r:id="rId275" xr:uid="{40164719-15CD-4DBD-8044-207B7A750F9D}"/>
    <hyperlink ref="AQ1754" r:id="rId276" xr:uid="{EE14E50E-F0A0-4407-BFF5-B10ED5B5D1E0}"/>
    <hyperlink ref="AG1672" r:id="rId277" xr:uid="{5DB3A7BF-0986-4354-923E-28DEA21E87C1}"/>
    <hyperlink ref="AK1672" r:id="rId278" display="tel:+27 83 928 8156" xr:uid="{53E95553-35DF-4446-8FAD-743C66CB77CE}"/>
    <hyperlink ref="AQ1594" r:id="rId279" display="mailto:ruting@mmta.co.uk" xr:uid="{32007540-C3F2-48F1-B564-BFADA4D14C90}"/>
    <hyperlink ref="AG1035" r:id="rId280" xr:uid="{7E7656DA-8813-4168-9D2A-BBFE00C5EDAC}"/>
    <hyperlink ref="AG1352" r:id="rId281" xr:uid="{43633D99-5BA1-4727-8142-600768632680}"/>
    <hyperlink ref="AG1682" r:id="rId282" xr:uid="{2D442C92-5EDF-4722-B0E6-2BBC06F604A0}"/>
    <hyperlink ref="AG367" r:id="rId283" xr:uid="{5A5F98D8-7FB4-480F-9DD2-2B44B2308376}"/>
    <hyperlink ref="AG2052" r:id="rId284" xr:uid="{E94BA945-EDE2-4356-8C7B-021D8AB5A87C}"/>
    <hyperlink ref="CO1854" r:id="rId285" xr:uid="{60A7A342-81A6-4BB3-B732-14265AE213D1}"/>
    <hyperlink ref="EC312" r:id="rId286" xr:uid="{CDD8E6E4-B974-4B96-ADED-435729CE65C9}"/>
    <hyperlink ref="EM312" r:id="rId287" xr:uid="{AD523ED9-AF84-40EC-A3BF-1C68B707AEFA}"/>
    <hyperlink ref="ED1958" r:id="rId288" xr:uid="{A9FA5C28-5C1B-4A09-85AE-86AA92EC2260}"/>
    <hyperlink ref="BK1958" r:id="rId289" xr:uid="{3B06F65A-53D6-499A-B008-C8D6B704E960}"/>
    <hyperlink ref="M1966" r:id="rId290" xr:uid="{101A1A91-6022-495E-9B18-00FD6B055E4B}"/>
    <hyperlink ref="M1913" r:id="rId291" display="www.vale.com" xr:uid="{1D872048-8467-4F90-AE17-C5ED2E318E1E}"/>
    <hyperlink ref="M1870:M1872" r:id="rId292" display="www.vale.com" xr:uid="{4B39FAB6-1F7C-442E-8077-9707EF7051E3}"/>
    <hyperlink ref="M1973" r:id="rId293" xr:uid="{320CE0A1-A856-4D3C-B75B-948C9F4345AF}"/>
    <hyperlink ref="AG1619" r:id="rId294" xr:uid="{740DB6B6-A307-41AF-9438-E092C3357724}"/>
    <hyperlink ref="AG42" r:id="rId295" xr:uid="{B99035B6-D932-4030-BBA7-85C8DEEB87EC}"/>
    <hyperlink ref="AQ42" r:id="rId296" xr:uid="{645CAE50-6DEB-4A2D-B660-3AC51E1DDAFB}"/>
    <hyperlink ref="AG1087" r:id="rId297" xr:uid="{00F7FE73-20C3-417E-B2CE-10D97A65D22A}"/>
    <hyperlink ref="AQ1497" r:id="rId298" xr:uid="{591A28E1-4F67-4BB5-97F0-DF641A5515D9}"/>
    <hyperlink ref="M52" r:id="rId299" xr:uid="{AA07016C-F136-484B-83FD-3AF3607BE5C7}"/>
    <hyperlink ref="M126" r:id="rId300" xr:uid="{E50E908C-A69B-4EA4-8A74-7494A8B40BDF}"/>
    <hyperlink ref="M871" r:id="rId301" xr:uid="{BD48DD41-F5BD-45A8-9A3D-52D11220A0C7}"/>
    <hyperlink ref="M637" r:id="rId302" xr:uid="{AECDEAB6-166A-4422-99C1-D6E3B43AA17D}"/>
    <hyperlink ref="M843" r:id="rId303" xr:uid="{ED7BA9A2-78E3-4577-A6B3-B3BE710AD1FE}"/>
    <hyperlink ref="AB843" r:id="rId304" display="mailto:achal.kedia@jainamferro.com" xr:uid="{C07C0806-42D3-4983-9DCB-13F4B353804F}"/>
    <hyperlink ref="M916" r:id="rId305" xr:uid="{008969D7-5C20-4367-8EAB-5FEEC3B543C5}"/>
    <hyperlink ref="AB916" r:id="rId306" display="mailto:achal.kedia@jainamferro.com" xr:uid="{70D4725F-7B2E-4112-A941-D9447E1E4DB8}"/>
    <hyperlink ref="M2063" r:id="rId307" xr:uid="{43321BE6-CFB9-4458-A3AD-0A45A27A46A7}"/>
    <hyperlink ref="M2016" r:id="rId308" display="http://www.roxburgh.co.uk/" xr:uid="{4D11B734-41F0-47BF-B8E2-4B3F418634DD}"/>
    <hyperlink ref="AB2016" r:id="rId309" display="mailto:lee.stenhouse@roxburgh.co.uk" xr:uid="{4C87766C-5C57-4A9E-AF4E-0B62AD18B8B7}"/>
    <hyperlink ref="M255" r:id="rId310" xr:uid="{A51C1F78-4151-4613-AA8F-34FD459EE548}"/>
    <hyperlink ref="AB2019" r:id="rId311" display="mailto:metmanmanager@gmail.com" xr:uid="{7BDD6BCE-19A1-4EDC-A9AF-D18B28F9A29A}"/>
    <hyperlink ref="AB2020" r:id="rId312" display="mailto:metmanmanager@gmail.com" xr:uid="{0A62C7B4-6EC7-4ED9-B8FE-5207C390A27A}"/>
    <hyperlink ref="AB2021" r:id="rId313" display="mailto:metmanmanager@gmail.com" xr:uid="{6F6C753E-EABA-4830-B045-7E6C8826AABF}"/>
    <hyperlink ref="AB2022" r:id="rId314" xr:uid="{EC72D680-88E1-439F-9B16-37044F774035}"/>
    <hyperlink ref="M2022" r:id="rId315" xr:uid="{3B3B223A-80C1-4B31-B9D5-BD2B8C39629F}"/>
    <hyperlink ref="AC2022" r:id="rId316" xr:uid="{4F05AAC3-1814-40BF-B1B1-A964A5A13372}"/>
    <hyperlink ref="AB2023" r:id="rId317" xr:uid="{3E3F7012-639F-4FDD-AD63-FA65C319E53C}"/>
    <hyperlink ref="AC2023" r:id="rId318" xr:uid="{13C1E389-8F34-430E-A24E-92694248B6A8}"/>
    <hyperlink ref="M2024" r:id="rId319" tooltip="http://www.spglobal.com/platts" display="http://www.spglobal.com/platts" xr:uid="{6187A283-F1A6-499B-960B-BB1873BFCCEA}"/>
    <hyperlink ref="AB2024" r:id="rId320" display="mailto:scott.yarham@spglobal.com" xr:uid="{98DD6404-D982-4068-80DF-11122EBD4085}"/>
    <hyperlink ref="M2025" r:id="rId321" xr:uid="{0D73CC94-71B7-4AC1-8BBD-AE231B89014C}"/>
    <hyperlink ref="AB2025" r:id="rId322" xr:uid="{28881E82-2811-4A96-AF10-0C389CD4752D}"/>
    <hyperlink ref="AC2025" r:id="rId323" xr:uid="{F21F5B13-88C9-4ACE-B668-4F86F71F2520}"/>
    <hyperlink ref="AB2026" r:id="rId324" xr:uid="{7090F773-8E39-4B03-83B0-C3F30B298F7F}"/>
    <hyperlink ref="AC2026" r:id="rId325" xr:uid="{A12359C2-0289-42BA-AF1C-C74C7FF5091E}"/>
    <hyperlink ref="AB2027" r:id="rId326" xr:uid="{F319660B-C059-413A-8D1F-D518E14DA314}"/>
    <hyperlink ref="AL2027" r:id="rId327" xr:uid="{CF35091B-AA1B-40A4-A36B-67769B468DE4}"/>
    <hyperlink ref="AU2027" r:id="rId328" display="mailto:a.rota@galmet.it" xr:uid="{1323912A-824E-486A-84DE-0045A23D8D15}"/>
    <hyperlink ref="BE2027" r:id="rId329" display="mailto:c.bicocchi@galmet.it" xr:uid="{51FB0FF6-E476-4C8D-A9FF-8894088A4E59}"/>
    <hyperlink ref="BA89" r:id="rId330" xr:uid="{13861158-73AE-463B-8A87-0AE56EEE81B7}"/>
    <hyperlink ref="BK89" r:id="rId331" xr:uid="{C2C33C37-BC8A-457A-A324-525B327898A4}"/>
    <hyperlink ref="BU89" r:id="rId332" display="mailto:zhengrujuanzrj@163.com" xr:uid="{5FFFE87B-8511-4AB7-BB3F-3E587BDB7209}"/>
    <hyperlink ref="M89" r:id="rId333" xr:uid="{46332362-216F-4BB6-9DFC-CC442FD23B7A}"/>
    <hyperlink ref="AQ30" r:id="rId334" xr:uid="{00886193-094D-40D9-8191-436C49473373}"/>
    <hyperlink ref="AQ1494" r:id="rId335" xr:uid="{0CAD2068-BA9A-4C20-9418-CA9D6D6BD83E}"/>
    <hyperlink ref="AQ1222" r:id="rId336" xr:uid="{A5A7BE85-3766-43D8-B660-12465FF0D4AD}"/>
    <hyperlink ref="AQ75" r:id="rId337" xr:uid="{E9D6722D-BC53-4A85-A922-3D23C72FB9F8}"/>
    <hyperlink ref="CE224" r:id="rId338" xr:uid="{7D05AEC3-DAA7-44BB-B1BA-B2DB7259C8C2}"/>
    <hyperlink ref="M2028" r:id="rId339" xr:uid="{38745C2D-B2A0-43CA-8AE0-EA1A0839BB95}"/>
    <hyperlink ref="M2029" r:id="rId340" display="https://gardnerglobal.partners/" xr:uid="{F5399E38-AF94-438A-9256-64F2D5455A0C}"/>
    <hyperlink ref="M2031" r:id="rId341" xr:uid="{087834F8-08BD-469D-A741-F04CE4EFBDC6}"/>
    <hyperlink ref="M756" r:id="rId342" xr:uid="{889B2A9D-99A4-4D0D-A297-1ECF0C91D7CB}"/>
    <hyperlink ref="M1550" r:id="rId343" xr:uid="{56826894-B03E-4043-80C1-2701E16E1465}"/>
    <hyperlink ref="AG2029" r:id="rId344" xr:uid="{83070EE3-2327-4BA3-9DB0-F05FE2D260CB}"/>
    <hyperlink ref="AG2031" r:id="rId345" xr:uid="{235A72E1-7D82-43D6-83AB-040CE33EBC7A}"/>
    <hyperlink ref="AQ2031" r:id="rId346" xr:uid="{AF9A1F26-57B1-4B06-A8CC-921D86AE2660}"/>
    <hyperlink ref="AQ2022" r:id="rId347" xr:uid="{4CC8F279-A41E-41F2-8608-5927238E2B39}"/>
    <hyperlink ref="BU1939" r:id="rId348" xr:uid="{A1AE4B4D-7584-451B-B2EB-1042E7733AE9}"/>
    <hyperlink ref="AQ2023" r:id="rId349" xr:uid="{1BFEE1DC-F217-40E3-90BD-8E65D0B25DB8}"/>
    <hyperlink ref="AG487" r:id="rId350" display="mailto:jygjxd@163.com" xr:uid="{0A6C5782-5FA0-4BE9-B217-101EDA7C9F38}"/>
    <hyperlink ref="AG156" r:id="rId351" display="mailto:jygjxd@163.com" xr:uid="{AEF0180E-F624-49AF-925F-83A277D71955}"/>
    <hyperlink ref="BA24" r:id="rId352" xr:uid="{2FB99073-B6D0-4D6A-AEA7-29779258B83E}"/>
    <hyperlink ref="AQ24" r:id="rId353" xr:uid="{7C2B1159-5802-4402-BEFE-0E567426F91D}"/>
    <hyperlink ref="M24" r:id="rId354" xr:uid="{48C5C002-4B41-43D0-9F23-F76D9022F7BB}"/>
    <hyperlink ref="AG1567" r:id="rId355" xr:uid="{5AD51DA4-E82B-4D40-AA88-A65906C83BAF}"/>
    <hyperlink ref="BA1567" r:id="rId356" xr:uid="{1FD590E9-9F9B-483E-AE8B-92336E204E7D}"/>
    <hyperlink ref="BK1566" r:id="rId357" xr:uid="{D65F425C-B967-402E-86CD-A81E33EEA01F}"/>
    <hyperlink ref="CE207" r:id="rId358" xr:uid="{3965E3B3-30A1-4226-A567-C3B1D577CE92}"/>
    <hyperlink ref="AG276" r:id="rId359" display="mailto:marco.levi@ferroglobe.com" xr:uid="{B0A972D7-8755-40A3-BE94-EC9B661F4D29}"/>
    <hyperlink ref="AG259" r:id="rId360" display="mailto:marco.levi@ferroglobe.com" xr:uid="{EC2003FD-10ED-4B68-B3E7-3A4D282AEE41}"/>
    <hyperlink ref="AG372" r:id="rId361" display="mailto:marco.levi@ferroglobe.com" xr:uid="{4A718DB7-0FE5-401B-935E-C034B6FF804E}"/>
    <hyperlink ref="AG484" r:id="rId362" display="mailto:marco.levi@ferroglobe.com" xr:uid="{76196FEC-710A-483F-9975-4AAFD20D5CFC}"/>
    <hyperlink ref="AG747" r:id="rId363" display="mailto:marco.levi@ferroglobe.com" xr:uid="{E2C5C7F4-1705-4975-9785-26C17DE11C30}"/>
    <hyperlink ref="AG953" r:id="rId364" display="mailto:marco.levi@ferroglobe.com" xr:uid="{03E5A4B5-CECB-4670-8887-9BED625B9201}"/>
    <hyperlink ref="AG951" r:id="rId365" display="mailto:marco.levi@ferroglobe.com" xr:uid="{609FF6BF-5538-4065-B791-70C0784E7AF8}"/>
    <hyperlink ref="AG1307" r:id="rId366" display="mailto:marco.levi@ferroglobe.com" xr:uid="{6A82DA69-E1EF-4501-80D2-1DA07486B62F}"/>
    <hyperlink ref="AG1308" r:id="rId367" display="mailto:marco.levi@ferroglobe.com" xr:uid="{23B1D4B3-13E7-47F5-AAFF-8AE920853F12}"/>
    <hyperlink ref="AG1309" r:id="rId368" display="mailto:marco.levi@ferroglobe.com" xr:uid="{5B6A577C-2196-44C5-BA48-3B89E2CD867A}"/>
    <hyperlink ref="AG1310" r:id="rId369" display="mailto:marco.levi@ferroglobe.com" xr:uid="{0FCBFFCE-8FCF-4879-AF28-F4878410D7A5}"/>
    <hyperlink ref="AZ1137" r:id="rId370" xr:uid="{6748EF81-42A4-4689-BA86-C758314239A2}"/>
    <hyperlink ref="M184" r:id="rId371" xr:uid="{41ED9210-394A-4D1F-A42E-04853F580C15}"/>
    <hyperlink ref="BA184" r:id="rId372" xr:uid="{C0E7DDF1-6D45-424E-81A7-F197E857E869}"/>
    <hyperlink ref="AQ1957" r:id="rId373" display="mailto:jenny.betschart@kalaharitrading.ch" xr:uid="{7F486495-1436-4F78-9F1A-802F78C14F60}"/>
    <hyperlink ref="BU18" r:id="rId374" xr:uid="{410A7D33-60FF-4C21-9034-339A64191CA7}"/>
    <hyperlink ref="M8" r:id="rId375" xr:uid="{DD73ACFE-8165-4B0E-AE1F-6542F086078E}"/>
    <hyperlink ref="M2056" r:id="rId376" xr:uid="{9595F076-3046-4333-AD28-B259FDABB820}"/>
    <hyperlink ref="AG2056" r:id="rId377" xr:uid="{922AC44F-1464-4903-9013-4D907AF59382}"/>
    <hyperlink ref="AG151" r:id="rId378" xr:uid="{0EE32007-A0E2-4F78-89A8-4F8D8B965DC6}"/>
    <hyperlink ref="M2037" r:id="rId379" display="http://www.cosmosengineering.com.pk/" xr:uid="{BA0FD3F7-984C-4873-9329-B735D65ECDB4}"/>
    <hyperlink ref="AG2037" r:id="rId380" display="mailto:eastmansco@gmail.com" xr:uid="{9539A1DF-AE9D-4822-97EB-4098AAAA4B17}"/>
    <hyperlink ref="AH2037" r:id="rId381" display="mailto:procurement@cosmosengineering.com.pk" xr:uid="{ABCA583D-4B83-44BD-810C-D929FD4DB766}"/>
    <hyperlink ref="AQ1508" r:id="rId382" xr:uid="{99F9C1E9-BAF5-4D89-9CC6-8CC49194E211}"/>
    <hyperlink ref="AG443" r:id="rId383" xr:uid="{C7971A3C-0B43-498F-AF71-BBCB608D0FCF}"/>
    <hyperlink ref="AG1030" r:id="rId384" xr:uid="{07CF853A-9C30-42CD-A4D5-C3771E06289A}"/>
    <hyperlink ref="AH1603" r:id="rId385" xr:uid="{A667656D-01DB-4263-8C7A-4D8BD0DB6609}"/>
    <hyperlink ref="AG1176" r:id="rId386" xr:uid="{C0415997-B7E5-485B-B3D4-C212FBCA9BC7}"/>
    <hyperlink ref="AP1176" r:id="rId387" xr:uid="{6981229E-F5AF-4399-A965-49EB94473724}"/>
    <hyperlink ref="BA1176" r:id="rId388" xr:uid="{79E5B955-2606-4130-B762-86955A4DE8FE}"/>
    <hyperlink ref="AR1519" r:id="rId389" xr:uid="{6F9E97C5-13F6-423E-975F-0DE383D479CB}"/>
    <hyperlink ref="AG1702" r:id="rId390" xr:uid="{5AE6FF1D-0F40-4827-8155-FE4ED04BD8CE}"/>
    <hyperlink ref="AG1703" r:id="rId391" xr:uid="{B3D06502-B3E6-4BDF-8AAD-AE9C0A44F3B5}"/>
    <hyperlink ref="AQ417" r:id="rId392" xr:uid="{83AB5231-D7D2-49A7-ACCB-2E12EA2F1E88}"/>
    <hyperlink ref="BA303" r:id="rId393" xr:uid="{A4484A05-8228-4B94-93A5-508F17B8021A}"/>
    <hyperlink ref="M2045" r:id="rId394" xr:uid="{1C88B31A-C9F9-442B-AF14-B4420CF4AD7C}"/>
    <hyperlink ref="M2046" r:id="rId395" display="http://www.asset/" xr:uid="{08CA4DC1-0464-4E2B-B241-148BB5286412}"/>
    <hyperlink ref="M2047" r:id="rId396" display="http://www.deepcryogenics.com/" xr:uid="{81D990C2-4508-4479-A674-BFD44A6179DF}"/>
    <hyperlink ref="M2048" r:id="rId397" xr:uid="{B937C08E-5782-4EE3-B99C-CF83CB148B32}"/>
    <hyperlink ref="M2049" r:id="rId398" xr:uid="{CEDB1A0E-5381-41FA-8A9F-F5734E5AB740}"/>
    <hyperlink ref="AH2045" r:id="rId399" xr:uid="{AEF7AF68-07B9-436D-B15C-97F83F4D0F8C}"/>
    <hyperlink ref="AG2045" r:id="rId400" xr:uid="{39D6ECD7-6807-4994-8C21-CFB0A1F8369F}"/>
    <hyperlink ref="AZ2045" r:id="rId401" display="mailto:farzad@jaminerals.com" xr:uid="{555DB34E-EC43-481C-AF95-D3192642F73F}"/>
    <hyperlink ref="AP2045" r:id="rId402" display="mailto:fr@jaminerals.com" xr:uid="{34825B56-964B-4EF8-8919-72CF1C18C498}"/>
    <hyperlink ref="AQ2045" r:id="rId403" display="mailto:info@jaminerals.com" xr:uid="{2DBC82B9-B951-4066-A304-95C377E58468}"/>
    <hyperlink ref="AG2046" r:id="rId404" xr:uid="{0474A8F3-8C57-4B05-B546-F571C050DF22}"/>
    <hyperlink ref="AG2047" r:id="rId405" display="mailto:jack@deepcryogenics.com" xr:uid="{8EF13CB0-C524-4F76-A212-9642B93D3D20}"/>
    <hyperlink ref="AG2048" r:id="rId406" xr:uid="{61D56FDB-4109-42B0-828F-023766609BA0}"/>
    <hyperlink ref="AZ2048" r:id="rId407" xr:uid="{5080F2CE-1E08-4482-89FF-67A06F6835D0}"/>
    <hyperlink ref="AG2049" r:id="rId408" xr:uid="{FA095E58-172A-4B24-9CCC-82A607306B44}"/>
    <hyperlink ref="AQ433" r:id="rId409" xr:uid="{92A5F8CF-CFA2-4449-A34B-667A25E357F7}"/>
    <hyperlink ref="BA251" r:id="rId410" xr:uid="{EA64FA19-6192-49D9-8995-B9F112AD05AA}"/>
    <hyperlink ref="BA1138" r:id="rId411" xr:uid="{4AD3AC77-7817-47B1-AD65-1D50C935EC47}"/>
    <hyperlink ref="BA1021" r:id="rId412" xr:uid="{6E1CE354-4FDB-45CE-989C-86DC76587179}"/>
    <hyperlink ref="BA1340" r:id="rId413" xr:uid="{F04ADF52-F00C-4813-9A39-306FA1D072A3}"/>
    <hyperlink ref="AQ2049" r:id="rId414" xr:uid="{4AAB8647-29C8-4F96-A44B-182BD3F29C26}"/>
    <hyperlink ref="BA2049" r:id="rId415" xr:uid="{E0C69F1B-B86F-4C41-8493-A4E2BBFC7408}"/>
    <hyperlink ref="BA1222" r:id="rId416" display="mailto:azemek@cpmgroup.com" xr:uid="{FDCF5390-5385-4E00-8D0C-7205FABBF4D7}"/>
    <hyperlink ref="AG1919" r:id="rId417" display="mailto:peiyakun@hoperay.com.cn" xr:uid="{06498559-656C-4E78-9289-E14C80DB5C55}"/>
    <hyperlink ref="M2054" r:id="rId418" xr:uid="{AE2A374A-7D00-4C33-8C61-7352062ECE31}"/>
    <hyperlink ref="AH2054" r:id="rId419" display="mailto:sales@rein-pe.com" xr:uid="{82866572-C509-45A2-9530-BF59CDA44ABE}"/>
    <hyperlink ref="AG2055" r:id="rId420" xr:uid="{F75F4F72-0BB1-4569-9416-97A2DCEF0545}"/>
    <hyperlink ref="EW890" r:id="rId421" xr:uid="{EAB5D7EB-84DC-4B95-B54D-F8E5637FA214}"/>
    <hyperlink ref="EW1638" r:id="rId422" xr:uid="{3B74205B-824A-4F07-93BA-AEE7BF87A964}"/>
    <hyperlink ref="M2061" r:id="rId423" display="http://www.jinwang.eu/" xr:uid="{A56C66DF-6A66-4DB2-B44F-DF18FE2D06AF}"/>
    <hyperlink ref="AG2062" r:id="rId424" display="mailto:calcuttacarbide@yahoo.co.in" xr:uid="{3B949FAE-3857-4275-9597-2A737696A960}"/>
    <hyperlink ref="AG2061" r:id="rId425" xr:uid="{7F4BE830-0C0D-41A7-A8CC-FBFA39F817ED}"/>
    <hyperlink ref="AG116" r:id="rId426" xr:uid="{48B0B8AD-8335-47D1-9D86-EC10E0F87F5A}"/>
    <hyperlink ref="AH116" r:id="rId427" xr:uid="{82C20326-DD17-451F-8BB8-8D425E133B09}"/>
    <hyperlink ref="BA116" r:id="rId428" xr:uid="{05C51046-BDE7-418C-8CF2-141AFD81E58E}"/>
    <hyperlink ref="BU116" r:id="rId429" xr:uid="{E4326E0A-15AD-4738-8DF8-1C210408F4E8}"/>
    <hyperlink ref="BA1495" r:id="rId430" xr:uid="{DB26DE88-9229-4266-89BF-E8DEF612421D}"/>
    <hyperlink ref="BK1495" r:id="rId431" xr:uid="{14D4165A-CC4D-46D3-B9DD-C3F2FFCC84EC}"/>
    <hyperlink ref="BK1496" r:id="rId432" xr:uid="{99498D32-0B71-49B7-A783-3733ABFEFFF7}"/>
    <hyperlink ref="AG219" r:id="rId433" display="mailto:tf1234888@163.com" xr:uid="{2E01E789-5E43-42EB-B376-95E4A54FCD6F}"/>
    <hyperlink ref="AQ219" r:id="rId434" display="mailto:tf1234888@163.com" xr:uid="{35285B8E-811F-44FA-84F7-01ED215FE7F1}"/>
    <hyperlink ref="AQ56" r:id="rId435" xr:uid="{F12CAE57-AA42-4547-A8D1-1A71D80F8883}"/>
    <hyperlink ref="AQ34" r:id="rId436" display="mailto:zll@citicdameng.com" xr:uid="{419B8666-E85C-490B-9BA3-F9C4AF432D03}"/>
    <hyperlink ref="AQ125" r:id="rId437" display="mailto:zll@citicdameng.com" xr:uid="{602F9E7F-162E-4AF8-8B98-577E2309F18C}"/>
    <hyperlink ref="AQ96" r:id="rId438" display="mailto:zll@citicdameng.com" xr:uid="{7B581FC2-9FA1-40A2-8664-F1AEC17B3009}"/>
    <hyperlink ref="AQ126" r:id="rId439" display="mailto:zll@citicdameng.com" xr:uid="{CD95A8EA-3D8B-4178-97EB-7234A8C4E36D}"/>
    <hyperlink ref="AQ152" r:id="rId440" display="mailto:zll@citicdameng.com" xr:uid="{EE9663A9-1798-474C-93C6-B7A0F688ACE8}"/>
    <hyperlink ref="AQ147" r:id="rId441" display="mailto:zll@citicdameng.com" xr:uid="{757EDD42-CC4A-47E5-A58D-E9AB0D2E74AD}"/>
    <hyperlink ref="AQ148" r:id="rId442" display="mailto:zll@citicdameng.com" xr:uid="{EA6B8F5B-5257-4DDD-9BEB-98576FC72549}"/>
    <hyperlink ref="AQ169" r:id="rId443" display="mailto:zll@citicdameng.com" xr:uid="{B77E0C39-A23C-47BC-A613-117A0370592F}"/>
    <hyperlink ref="AQ240" r:id="rId444" display="mailto:zll@citicdameng.com" xr:uid="{B9F075C4-8C5E-40AE-943C-74A19EDB2B40}"/>
    <hyperlink ref="AQ304" r:id="rId445" display="mailto:zll@citicdameng.com" xr:uid="{2905BDDC-6DD7-45AA-8AED-A90B95FA61A1}"/>
    <hyperlink ref="AQ349" r:id="rId446" display="mailto:zll@citicdameng.com" xr:uid="{DB48CF74-E344-42CE-80D7-8092954E7419}"/>
    <hyperlink ref="AQ528" r:id="rId447" display="mailto:zll@citicdameng.com" xr:uid="{68B66255-28D2-4870-9F59-C6C55C777061}"/>
    <hyperlink ref="AQ573" r:id="rId448" display="mailto:zll@citicdameng.com" xr:uid="{3341A34B-8488-4483-8E41-7331E1484DCC}"/>
    <hyperlink ref="AQ578" r:id="rId449" display="mailto:zll@citicdameng.com" xr:uid="{18FD7D42-775D-4CCD-9EEC-E8D2FD6ECEE7}"/>
    <hyperlink ref="AQ579" r:id="rId450" display="mailto:zll@citicdameng.com" xr:uid="{4026D194-55A4-4C80-AAF4-BEE39FEE5045}"/>
    <hyperlink ref="AQ580" r:id="rId451" display="mailto:zll@citicdameng.com" xr:uid="{E64AEF1C-6A0B-4EE2-A080-722BCAC06CC8}"/>
    <hyperlink ref="AQ689" r:id="rId452" display="mailto:zll@citicdameng.com" xr:uid="{B22AF296-E5D9-4EF0-9AC9-E7051EF548C3}"/>
    <hyperlink ref="AQ823" r:id="rId453" display="mailto:zll@citicdameng.com" xr:uid="{2D556BE6-012B-4D84-AA33-3FCCD42A834F}"/>
    <hyperlink ref="AQ864" r:id="rId454" display="mailto:zll@citicdameng.com" xr:uid="{626AF4C2-3093-43A8-91B7-33D8403CBD9F}"/>
    <hyperlink ref="AQ939" r:id="rId455" display="mailto:zll@citicdameng.com" xr:uid="{2478761E-8C3E-4FB6-B349-8E85F7D6003E}"/>
    <hyperlink ref="AQ1031" r:id="rId456" display="mailto:zll@citicdameng.com" xr:uid="{E6073526-8272-45E1-8649-415990166D48}"/>
    <hyperlink ref="AQ1210" r:id="rId457" display="mailto:zll@citicdameng.com" xr:uid="{0AB156DD-1311-4F4B-92AA-D1EFA82639EF}"/>
    <hyperlink ref="AG1235" r:id="rId458" xr:uid="{20D594B3-B6BD-4599-A140-B8873E194259}"/>
    <hyperlink ref="M1235" r:id="rId459" display="www.dbmetal.co/eng" xr:uid="{D1A9EA83-A1C2-4C35-A751-EEE1E82B6129}"/>
    <hyperlink ref="AQ81" r:id="rId460" display="mailto:yp.zhang@dongfangferroalloy.com" xr:uid="{D80E80CF-7557-4BE4-8E59-D86D0DF6D9F8}"/>
    <hyperlink ref="AQ608" r:id="rId461" display="mailto:yp.zhang@dongfangferroalloy.com" xr:uid="{C1EB30C5-49F4-4716-9C2D-7E83739D36FA}"/>
    <hyperlink ref="AQ1484" r:id="rId462" display="mailto:yp.zhang@dongfangferroalloy.com" xr:uid="{157AD359-6917-4B5C-A41E-D8E34BE780F5}"/>
    <hyperlink ref="AG2065" r:id="rId463" xr:uid="{1578707E-EED6-455B-8314-074DFF3411AD}"/>
    <hyperlink ref="AG450" r:id="rId464" xr:uid="{E7DD4019-41CD-403A-BE2D-B6D3DD0085BC}"/>
    <hyperlink ref="AQ1795" r:id="rId465" display="mailto:sgod9908@hotmail.com" xr:uid="{D5AEC810-2384-4E27-A939-E44F50031AFA}"/>
    <hyperlink ref="M608" r:id="rId466" xr:uid="{968C3229-1471-4F9C-B0FA-3B9C398099A3}"/>
    <hyperlink ref="M1484" r:id="rId467" xr:uid="{24966207-9C38-48F8-93FD-5C4F8A0EA837}"/>
    <hyperlink ref="M611" r:id="rId468" xr:uid="{C15086FB-4C44-4EF5-9EAC-898D96D56AE7}"/>
    <hyperlink ref="M1854" r:id="rId469" xr:uid="{6BCEBA58-1633-4644-9E11-7812DE20CEB9}"/>
    <hyperlink ref="M1836" r:id="rId470" xr:uid="{BED78F3E-E599-43C5-9D44-025E49BD635F}"/>
    <hyperlink ref="M1860" r:id="rId471" xr:uid="{15FC2AE5-937C-4B5F-9308-D8220DDABDE2}"/>
    <hyperlink ref="M2067" r:id="rId472" display="http://www.lca-consulting.fi/" xr:uid="{7830995B-3F70-48BE-B25D-1AB4F65F8FE9}"/>
    <hyperlink ref="AG2067" r:id="rId473" display="mailto:emma.salminen@lca-consulting.fi" xr:uid="{9F943106-7C30-46C8-82FC-42304791720B}"/>
    <hyperlink ref="AG2068" r:id="rId474" display="mailto:benjamin.fritz@hs-pforzheim.de" xr:uid="{3A5EFBFF-B612-4BCB-ACA2-5093E0F29D49}"/>
    <hyperlink ref="AH2068" r:id="rId475" xr:uid="{B9B08078-167B-4B6E-A1DE-40427127EF63}"/>
    <hyperlink ref="AG2069" r:id="rId476" display="mailto:sapozhnikova@b-kh.ru" xr:uid="{0D548928-0548-45FA-BCD9-915D2CB5C52C}"/>
    <hyperlink ref="AH2069" r:id="rId477" display="mailto:info@b-kh.ru" xr:uid="{BF68ADAD-65BF-4CF9-90A0-E16F49CF4A7A}"/>
    <hyperlink ref="AG2070" r:id="rId478" xr:uid="{F23377A0-12D5-4841-8F8B-A9D555612310}"/>
    <hyperlink ref="AI2070" r:id="rId479" xr:uid="{3BBC4966-69A2-4C80-9C46-B645DA45D6E7}"/>
    <hyperlink ref="AZ2070" r:id="rId480" xr:uid="{52BFA0E8-236A-4C97-8DC9-D23DC0C7D148}"/>
    <hyperlink ref="AQ3" r:id="rId481" display="mailto:vivek.daksh@arcelormittal.com" xr:uid="{31F44B1A-394B-4BDA-B3A7-599BD8070854}"/>
    <hyperlink ref="AQ4" r:id="rId482" display="mailto:vivek.daksh@arcelormittal.com" xr:uid="{293164E4-5A80-4208-9B6D-F376BFC183C5}"/>
    <hyperlink ref="AQ67" r:id="rId483" display="mailto:vivek.daksh@arcelormittal.com" xr:uid="{0789395F-8071-4B1F-8E24-524A7524DA9C}"/>
    <hyperlink ref="AQ1084" r:id="rId484" display="mailto:vivek.daksh@arcelormittal.com" xr:uid="{0B615CB3-E824-4C0B-B8D3-AADD7F7489DF}"/>
    <hyperlink ref="AQ1085" r:id="rId485" display="mailto:vivek.daksh@arcelormittal.com" xr:uid="{D99E5B8C-38A5-470E-97FA-54184EAE9886}"/>
    <hyperlink ref="AQ1086" r:id="rId486" display="mailto:vivek.daksh@arcelormittal.com" xr:uid="{F47E89FD-48B0-4A4D-A7CF-88C42FF3B538}"/>
    <hyperlink ref="AQ1087" r:id="rId487" display="mailto:vivek.daksh@arcelormittal.com" xr:uid="{A71D9F4D-B417-4A17-8FDF-351092F4F81D}"/>
    <hyperlink ref="AQ1088" r:id="rId488" display="mailto:vivek.daksh@arcelormittal.com" xr:uid="{3DA1584A-D8A1-4337-9A76-5963EE56BA3F}"/>
    <hyperlink ref="AQ1903" r:id="rId489" xr:uid="{3A23DD93-869D-413F-A9BF-4CE7050AEB6E}"/>
    <hyperlink ref="AQ1449" r:id="rId490" xr:uid="{2E2DE83E-5AED-4B94-A043-B498FD15CF42}"/>
    <hyperlink ref="BK1632" r:id="rId491" xr:uid="{80E997B7-4DBD-44DC-9793-0F951223CCE0}"/>
    <hyperlink ref="BB1630" r:id="rId492" xr:uid="{A14507C2-E951-41CA-A6BA-8D14EA4FCC8D}"/>
    <hyperlink ref="AQ1263" r:id="rId493" xr:uid="{3A62AEAF-5C84-48CD-833E-39A38EEB9E6E}"/>
    <hyperlink ref="AR1664" r:id="rId494" xr:uid="{81893114-182A-4A8C-A253-01F5B64D5F4B}"/>
    <hyperlink ref="BK1630" r:id="rId495" xr:uid="{0C178A4B-1661-4C3F-849C-7450B3C7BE0C}"/>
    <hyperlink ref="M1630" r:id="rId496" xr:uid="{B0D79418-FBD5-4290-AC8D-C5030E852B54}"/>
    <hyperlink ref="AR631" r:id="rId497" xr:uid="{AD32DFE8-D458-462A-805A-AC13CAE061C7}"/>
    <hyperlink ref="BA631" r:id="rId498" xr:uid="{905398FB-D1E4-41E5-9B2E-B6662135DA0D}"/>
    <hyperlink ref="AQ1270" r:id="rId499" xr:uid="{6D6309D5-CD9E-457D-A9E1-5D178C4187B8}"/>
    <hyperlink ref="BK1594" r:id="rId500" xr:uid="{EAF2824D-73CD-4490-94F0-6FA24F1E707F}"/>
    <hyperlink ref="BA1449" r:id="rId501" xr:uid="{A83BAE70-D910-407F-93F5-CAB659234C26}"/>
    <hyperlink ref="AQ206" r:id="rId502" xr:uid="{CA5F3DE7-BFEF-4001-9A70-9D265FB77C45}"/>
    <hyperlink ref="BK631" r:id="rId503" xr:uid="{39BFA38A-BE6B-4C24-8638-313E50D2EF62}"/>
    <hyperlink ref="AQ1440" r:id="rId504" xr:uid="{2A9DEF39-8FAC-454C-9523-3C0BC08C4632}"/>
    <hyperlink ref="BK1903" r:id="rId505" xr:uid="{16507C18-5D00-47B7-8FFD-F72E60BE7B3F}"/>
    <hyperlink ref="M2071" r:id="rId506" xr:uid="{58883D55-7906-4454-A15D-B8BF1918A0FD}"/>
    <hyperlink ref="M2073" r:id="rId507" xr:uid="{6278726E-5B29-4E2D-A21E-A6FDD8ECD178}"/>
    <hyperlink ref="M2077" r:id="rId508" xr:uid="{7CB330F2-657F-419F-AD79-FDA77D66459D}"/>
    <hyperlink ref="M2078" r:id="rId509" xr:uid="{7A07C884-4CA2-4110-B1E4-B80CA86F3482}"/>
    <hyperlink ref="M2079" r:id="rId510" xr:uid="{89DD1532-08B4-421B-A7EC-E1D168A7C8E5}"/>
    <hyperlink ref="M2080" r:id="rId511" xr:uid="{9183D9A3-E574-439C-900C-61170AB2840C}"/>
    <hyperlink ref="M2081" r:id="rId512" xr:uid="{14CCBEB9-6B63-41F9-A68D-A02355492729}"/>
    <hyperlink ref="M2082" r:id="rId513" xr:uid="{D3813875-7F78-451C-B1C5-CC9A9D8A6819}"/>
    <hyperlink ref="M2083" r:id="rId514" xr:uid="{CAFFFB6A-6074-462D-A838-4F0723FAC1F0}"/>
    <hyperlink ref="M2085" r:id="rId515" xr:uid="{4C48D909-8DEC-4671-9E5A-A2DF3035418D}"/>
    <hyperlink ref="M2086" r:id="rId516" xr:uid="{62F169B4-77E5-4F94-A2B1-45D0AC17A45A}"/>
    <hyperlink ref="M2087" r:id="rId517" xr:uid="{9CC8602E-E3F6-4E0A-A7FA-BEB5347B8547}"/>
    <hyperlink ref="M2088" r:id="rId518" xr:uid="{47ECE98E-F3A0-4CBE-ABAE-D25F1773DBB3}"/>
    <hyperlink ref="M2089" r:id="rId519" xr:uid="{B8AFD056-A4D8-4106-97BC-2A6C1EAC848D}"/>
    <hyperlink ref="M2090" r:id="rId520" xr:uid="{7DE1D243-0DC9-4756-AC9E-2CA78BF24486}"/>
    <hyperlink ref="M2092" r:id="rId521" xr:uid="{E100A3E2-6C9B-4F17-BF84-E9D53C45E8F3}"/>
    <hyperlink ref="M2093" r:id="rId522" xr:uid="{EDDE256E-040B-410E-9D3B-59152E41E4BF}"/>
    <hyperlink ref="M2094" r:id="rId523" xr:uid="{EA5F0AA3-DB7B-4A70-8023-6960188E7EC3}"/>
    <hyperlink ref="M2095" r:id="rId524" xr:uid="{7A32891A-61EC-4DB9-B80A-5E760052FAD4}"/>
    <hyperlink ref="AG2071" r:id="rId525" xr:uid="{9257C35F-64C5-4528-B88A-3E8F680D7021}"/>
    <hyperlink ref="AG2073" r:id="rId526" xr:uid="{DAF5172F-7BD3-413D-A164-7A0B586AAE6C}"/>
    <hyperlink ref="AG2075" r:id="rId527" xr:uid="{7F9DF29D-BBC2-47F4-AB54-DA1C89BF358B}"/>
    <hyperlink ref="AG2076" r:id="rId528" xr:uid="{C4AEA939-65B1-491F-A716-4415B8F3CBCF}"/>
    <hyperlink ref="AG2077" r:id="rId529" xr:uid="{27DD72F4-524F-46EB-9F31-1456FB3F18D7}"/>
    <hyperlink ref="AG2078" r:id="rId530" xr:uid="{A11ADF54-E3EE-4216-A2AD-EE4FA40F1DF2}"/>
    <hyperlink ref="AG2079" r:id="rId531" xr:uid="{53D1546D-95EA-40A2-B0B1-8F231249392D}"/>
    <hyperlink ref="AG2080" r:id="rId532" xr:uid="{16C0CC6D-8A99-4D5F-9A14-C22E0F820F17}"/>
    <hyperlink ref="AG2081" r:id="rId533" xr:uid="{F7567FC6-5604-4A7B-B1B6-F2E6740E876E}"/>
    <hyperlink ref="AG2082" r:id="rId534" xr:uid="{232338B7-3B50-46C5-9532-E715D1D33465}"/>
    <hyperlink ref="AG2074" r:id="rId535" xr:uid="{2B40D2E9-1224-4381-86CA-58F55A870681}"/>
    <hyperlink ref="AG2083" r:id="rId536" xr:uid="{5CA3D8A6-6EB1-4651-A17D-BE8BA0E9AD64}"/>
    <hyperlink ref="AG2084" r:id="rId537" xr:uid="{FCB97DD8-6D84-4017-9E36-ED05A14CEC77}"/>
    <hyperlink ref="AG2085" r:id="rId538" xr:uid="{29EB7FE7-C593-4043-A2EB-8875C6098BB2}"/>
    <hyperlink ref="AG2086" r:id="rId539" xr:uid="{B4A903BD-6877-4C63-B2B9-BA0B4D4449B3}"/>
    <hyperlink ref="AG2087" r:id="rId540" xr:uid="{06501667-DC28-498A-B071-C371BF8C1426}"/>
    <hyperlink ref="AG2088" r:id="rId541" xr:uid="{53227482-56A6-4868-9B7D-4014C80C873E}"/>
    <hyperlink ref="AG2089" r:id="rId542" xr:uid="{A2BA24C4-1F5E-4A14-B585-BE2A4C620582}"/>
    <hyperlink ref="AG2090" r:id="rId543" xr:uid="{E4A7C4E0-5C87-4260-841C-C2134877B54E}"/>
    <hyperlink ref="AG2091" r:id="rId544" xr:uid="{3E67CFE7-A137-4C4B-9A17-E10300D030AF}"/>
    <hyperlink ref="AG2092" r:id="rId545" xr:uid="{63D0A256-FB9F-45F3-9810-B97104463645}"/>
    <hyperlink ref="AG2093" r:id="rId546" xr:uid="{CC837F07-E6CF-4880-8704-11020EE4DFAA}"/>
    <hyperlink ref="AG2094" r:id="rId547" xr:uid="{7A4D8E16-0A2A-44D1-A763-CD60E3C05FF1}"/>
    <hyperlink ref="AG2095" r:id="rId548" xr:uid="{446626BA-64F3-402F-AD8E-A4F351490724}"/>
    <hyperlink ref="AQ2073" r:id="rId549" xr:uid="{4864C4BE-279C-41D6-B32E-2BEF1D4DEFAB}"/>
    <hyperlink ref="AG2096" r:id="rId550" xr:uid="{61DED67D-0E92-4926-B6B1-FBCE0F1DE35B}"/>
    <hyperlink ref="AH2096" r:id="rId551" xr:uid="{57128D46-2C54-4EFB-AA3B-67EAF2DFC998}"/>
    <hyperlink ref="AG685" r:id="rId552" xr:uid="{FA91B587-E3BC-4839-A114-6B2050D0C886}"/>
    <hyperlink ref="AG1957" r:id="rId553" xr:uid="{67F8403E-BF0E-4E3A-B7D4-34E56D0F32F4}"/>
    <hyperlink ref="M2099" r:id="rId554" xr:uid="{63AA0B92-D4CD-4E61-9F18-8B64E45B752D}"/>
    <hyperlink ref="AG2099" r:id="rId555" display="mailto:steve.orscheln@pahc.com" xr:uid="{AC593767-E7EB-4CB7-BD28-B88BB2DE0E64}"/>
    <hyperlink ref="AG2100" r:id="rId556" display="mailto:geraldo.silveira@consmineral.com.br" xr:uid="{6F0F2E37-0434-42B6-98CE-2978186E8540}"/>
    <hyperlink ref="AG373" r:id="rId557" xr:uid="{D1D70E69-A91B-4EF8-A630-C770BB6A5529}"/>
    <hyperlink ref="AQ1379" r:id="rId558" xr:uid="{2EE080D4-5032-4800-A6A9-F565B4209EAC}"/>
    <hyperlink ref="AG1958" r:id="rId559" display="mailto:Malcolm.Curror@UMK.co.za" xr:uid="{A4FACDC6-A853-408B-94F1-6FA81C7AEA24}"/>
    <hyperlink ref="AG581" r:id="rId560" xr:uid="{79057C1E-82A7-4DC2-AD4D-4B0D29838B6D}"/>
    <hyperlink ref="M2101" r:id="rId561" display="http://www.manmohan.in/" xr:uid="{EA2060BB-4CBE-444E-8455-5034FF40F77B}"/>
    <hyperlink ref="M2103" r:id="rId562" xr:uid="{71867A48-1873-4BB4-BB37-F5914672D692}"/>
    <hyperlink ref="M2104" r:id="rId563" xr:uid="{3B79B040-5D6D-42E5-BD14-BDB43AF96614}"/>
    <hyperlink ref="AG2101" r:id="rId564" display="mailto:divyam@manmohan.in" xr:uid="{66BF655C-3905-41FB-AD60-BEE66E029026}"/>
    <hyperlink ref="AG2102" r:id="rId565" display="mailto:navinnaidoo@gmail.com" xr:uid="{85146F3E-8754-4ED1-BC5F-423A08E57348}"/>
    <hyperlink ref="AH2103" r:id="rId566" display="info@skbindustries.com" xr:uid="{3023EA9A-C21E-4F27-BBA0-24BB7D93954E}"/>
    <hyperlink ref="AG2103" r:id="rId567" xr:uid="{A2E1A953-6704-4E13-84CB-42AF01F29948}"/>
    <hyperlink ref="AH2104" r:id="rId568" xr:uid="{C2F6D7EE-D1B3-4405-9B69-34231257D64C}"/>
    <hyperlink ref="AQ2065" r:id="rId569" display="mailto:gary.kowalski@gerdau.com" xr:uid="{B5E04966-C8FC-4CD2-9669-DFE2E2559CF1}"/>
    <hyperlink ref="AG2063" r:id="rId570" display="mailto:achal.kedia@jainamferro.com" xr:uid="{D006558E-42E1-4F95-80C5-BEDFF9EDF242}"/>
    <hyperlink ref="EW318" r:id="rId571" xr:uid="{6088E22A-C25E-4C4E-8A1C-7BFA42D90BD6}"/>
    <hyperlink ref="EM1274" r:id="rId572" xr:uid="{893698EC-C949-4970-B909-C3DA6469C706}"/>
    <hyperlink ref="EW1275" r:id="rId573" xr:uid="{43F09378-E3A3-4070-BFE1-F34CB83379E6}"/>
    <hyperlink ref="BA1698" r:id="rId574" xr:uid="{B76F21AF-6899-4977-91BA-424B53FA46B6}"/>
    <hyperlink ref="BA2013" r:id="rId575" xr:uid="{428AAAA4-F3EF-46D7-8E20-1927D3E0E502}"/>
    <hyperlink ref="BA1696" r:id="rId576" xr:uid="{F671C30A-DAEF-482C-862D-F0443AF82072}"/>
    <hyperlink ref="BA1023" r:id="rId577" xr:uid="{94001E7D-309B-42C2-ABB5-6A08CC430B86}"/>
    <hyperlink ref="BA1697" r:id="rId578" xr:uid="{B69B5116-22F5-4B6E-9076-315DB990A8DB}"/>
    <hyperlink ref="AG190" r:id="rId579" xr:uid="{1A737641-5CBB-43DB-845F-18BE6C6B5893}"/>
    <hyperlink ref="AG316" r:id="rId580" xr:uid="{52AFB26C-6F65-45CC-82F6-7EA9427104A5}"/>
    <hyperlink ref="AG529" r:id="rId581" xr:uid="{B956D0CF-23FE-4123-839D-D339B36C3DC9}"/>
    <hyperlink ref="AG973" r:id="rId582" xr:uid="{A8C918AF-9A57-423B-8500-470229CED4B9}"/>
    <hyperlink ref="AG1638" r:id="rId583" xr:uid="{88E6BF27-D7B2-4EB5-842D-E77CBA7A6A3A}"/>
    <hyperlink ref="AG890" r:id="rId584" xr:uid="{9471F553-461F-41FD-BADD-F9765BA4BF8A}"/>
    <hyperlink ref="BA2065" r:id="rId585" xr:uid="{5AFAF283-3262-4ABA-B7A1-7689438F0184}"/>
    <hyperlink ref="DS742" r:id="rId586" xr:uid="{66E804B9-6D0B-4DF6-8D78-7F7BE29251D5}"/>
    <hyperlink ref="DS307" r:id="rId587" xr:uid="{3DA69C91-254B-460A-B32A-CA270C6E719E}"/>
    <hyperlink ref="DS1283" r:id="rId588" xr:uid="{63606378-B677-446A-8747-E954AA9574FF}"/>
    <hyperlink ref="BB12" r:id="rId589" xr:uid="{92438B79-D422-496D-A487-A851EDC78520}"/>
    <hyperlink ref="BB15" r:id="rId590" xr:uid="{7EBB99C2-5361-4180-8DD8-0DF8465E6E7B}"/>
    <hyperlink ref="BB49" r:id="rId591" xr:uid="{3235F859-D91F-4A02-9F23-6380CAEDFDC2}"/>
    <hyperlink ref="BB93" r:id="rId592" xr:uid="{55A1C37B-2871-48B7-A63B-2C73B1F7B56C}"/>
    <hyperlink ref="BB218" r:id="rId593" xr:uid="{94EE75D6-EF3A-446F-9D9D-CACB0B3EFD30}"/>
    <hyperlink ref="BB279" r:id="rId594" xr:uid="{790F27AD-F2D8-4213-B1BF-42C5DF9F20C7}"/>
    <hyperlink ref="BB920" r:id="rId595" xr:uid="{F2DB5B92-ABD9-46C2-B373-C13945F84ABF}"/>
    <hyperlink ref="BB922" r:id="rId596" xr:uid="{68194396-6CD9-4ABF-96EF-EFEF30FCBBF5}"/>
    <hyperlink ref="BB1855" r:id="rId597" xr:uid="{3912FD08-2FCD-48F1-960C-98431386004E}"/>
    <hyperlink ref="BB1856" r:id="rId598" xr:uid="{820A6510-FEDA-4319-9CFD-D72AB96A46A2}"/>
    <hyperlink ref="BB1857" r:id="rId599" xr:uid="{5FC48211-5999-4E4E-9EFD-A919AF719B30}"/>
    <hyperlink ref="BB1858" r:id="rId600" xr:uid="{AD2B1DDF-87CD-43E1-80C1-BA96BC1018E1}"/>
    <hyperlink ref="BB1859" r:id="rId601" xr:uid="{BCDD977A-7629-4A81-B672-53CF109B591A}"/>
    <hyperlink ref="BB1861" r:id="rId602" xr:uid="{4D6CA2FD-97A7-42A0-A0E6-ED35C5CCED0C}"/>
    <hyperlink ref="BB1918" r:id="rId603" xr:uid="{8170F132-82D1-4E1F-B6DB-6407CDA32A82}"/>
    <hyperlink ref="BB2106" r:id="rId604" xr:uid="{94DC316D-DF0D-42CE-8FD9-DE58D52F158D}"/>
    <hyperlink ref="AQ1657" r:id="rId605" xr:uid="{80D3372C-02CA-4B4A-8238-3C64118EB6FA}"/>
    <hyperlink ref="AG1654" r:id="rId606" xr:uid="{3D835DF5-FE23-4B62-B9FD-066F37C8AAD7}"/>
    <hyperlink ref="M2112" r:id="rId607" xr:uid="{834257FD-42EA-40B1-A060-74034FECDE61}"/>
    <hyperlink ref="M2114" r:id="rId608" xr:uid="{945E3582-915F-47AD-AA68-96A4D2921561}"/>
    <hyperlink ref="CE1668" r:id="rId609" xr:uid="{4B068DFB-0C7D-4CA2-944C-9493F2C692CE}"/>
    <hyperlink ref="BA305" r:id="rId610" xr:uid="{6262956E-11CE-415F-95B9-6AC2500AE2CD}"/>
    <hyperlink ref="DS1166" r:id="rId611" xr:uid="{F4DAE1E7-39FA-4287-8CF2-AE61BB12ABAA}"/>
    <hyperlink ref="DS1167" r:id="rId612" xr:uid="{EF1B5345-39C3-4B95-897A-DD3BC9F6FF77}"/>
    <hyperlink ref="DS1168" r:id="rId613" xr:uid="{FC2387CA-76FF-4375-A772-6A1F7EF32EE9}"/>
    <hyperlink ref="AH2116" r:id="rId614" xr:uid="{650E4364-BF71-4CA9-B099-916F0CC83401}"/>
    <hyperlink ref="AG2116" r:id="rId615" display="mailto:peter@firebirdmetals.com.au" xr:uid="{DEEB005E-9E27-4F7D-B580-8F7041AE0E56}"/>
    <hyperlink ref="AG2105" r:id="rId616" xr:uid="{84281D77-5B66-4629-8DEE-0A0282593876}"/>
    <hyperlink ref="AG57" r:id="rId617" xr:uid="{810646DE-9760-4206-AD7E-7C6F1D9A0486}"/>
  </hyperlinks>
  <pageMargins left="0.7" right="0.7" top="0.75" bottom="0.75" header="0.3" footer="0.3"/>
  <pageSetup paperSize="9" orientation="portrait" r:id="rId618"/>
  <legacyDrawing r:id="rId6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Mn Directory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Aloys D'HARAMBURE</dc:creator>
  <cp:keywords/>
  <dc:description/>
  <cp:lastModifiedBy>stats</cp:lastModifiedBy>
  <cp:revision/>
  <dcterms:created xsi:type="dcterms:W3CDTF">2015-06-05T18:19:34Z</dcterms:created>
  <dcterms:modified xsi:type="dcterms:W3CDTF">2021-01-28T15:54:33Z</dcterms:modified>
  <cp:category/>
  <cp:contentStatus/>
</cp:coreProperties>
</file>